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2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7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11.xml" ContentType="application/vnd.openxmlformats-officedocument.spreadsheetml.externalLink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32" yWindow="0" windowWidth="20376" windowHeight="12816"/>
  </bookViews>
  <sheets>
    <sheet name="Summary Sheet" sheetId="3" r:id="rId1"/>
    <sheet name="Sales &amp; Revenue Adj." sheetId="2" r:id="rId2"/>
    <sheet name="Temp Adj. by Schedule" sheetId="14" r:id="rId3"/>
    <sheet name="Normalized Total Usage" sheetId="9" r:id="rId4"/>
    <sheet name="Actual Total Usage" sheetId="6" r:id="rId5"/>
    <sheet name="SAP BW Actual Usage" sheetId="16" r:id="rId6"/>
    <sheet name="System Model " sheetId="25" r:id="rId7"/>
    <sheet name="TABLE-HDD" sheetId="26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</externalReferences>
  <definedNames>
    <definedName name="\C">'[1]Sched 46'!#REF!</definedName>
    <definedName name="\M">'[1]Sched 46'!#REF!</definedName>
    <definedName name="\P">'[1]Sched 46'!#REF!</definedName>
    <definedName name="__________________six6" hidden="1">{#N/A,#N/A,FALSE,"CRPT";#N/A,#N/A,FALSE,"TREND";#N/A,#N/A,FALSE,"%Curve"}</definedName>
    <definedName name="__________________www1" hidden="1">{#N/A,#N/A,FALSE,"schA"}</definedName>
    <definedName name="_________________six6" hidden="1">{#N/A,#N/A,FALSE,"CRPT";#N/A,#N/A,FALSE,"TREND";#N/A,#N/A,FALSE,"%Curve"}</definedName>
    <definedName name="_________________www1" hidden="1">{#N/A,#N/A,FALSE,"schA"}</definedName>
    <definedName name="________________six6" hidden="1">{#N/A,#N/A,FALSE,"CRPT";#N/A,#N/A,FALSE,"TREND";#N/A,#N/A,FALSE,"%Curve"}</definedName>
    <definedName name="________________www1" hidden="1">{#N/A,#N/A,FALSE,"schA"}</definedName>
    <definedName name="_______________six6" hidden="1">{#N/A,#N/A,FALSE,"CRPT";#N/A,#N/A,FALSE,"TREND";#N/A,#N/A,FALSE,"%Curve"}</definedName>
    <definedName name="_______________www1" hidden="1">{#N/A,#N/A,FALSE,"schA"}</definedName>
    <definedName name="______________six6" hidden="1">{#N/A,#N/A,FALSE,"CRPT";#N/A,#N/A,FALSE,"TREND";#N/A,#N/A,FALSE,"%Curve"}</definedName>
    <definedName name="______________www1" hidden="1">{#N/A,#N/A,FALSE,"schA"}</definedName>
    <definedName name="_____________six6" hidden="1">{#N/A,#N/A,FALSE,"CRPT";#N/A,#N/A,FALSE,"TREND";#N/A,#N/A,FALSE,"%Curve"}</definedName>
    <definedName name="_____________www1" hidden="1">{#N/A,#N/A,FALSE,"schA"}</definedName>
    <definedName name="____________six6" hidden="1">{#N/A,#N/A,FALSE,"CRPT";#N/A,#N/A,FALSE,"TREND";#N/A,#N/A,FALSE,"%Curve"}</definedName>
    <definedName name="____________www1" hidden="1">{#N/A,#N/A,FALSE,"schA"}</definedName>
    <definedName name="___________six6" hidden="1">{#N/A,#N/A,FALSE,"CRPT";#N/A,#N/A,FALSE,"TREND";#N/A,#N/A,FALSE,"%Curve"}</definedName>
    <definedName name="___________www1" hidden="1">{#N/A,#N/A,FALSE,"schA"}</definedName>
    <definedName name="__________six6" hidden="1">{#N/A,#N/A,FALSE,"CRPT";#N/A,#N/A,FALSE,"TREND";#N/A,#N/A,FALSE,"%Curve"}</definedName>
    <definedName name="__________www1" hidden="1">{#N/A,#N/A,FALSE,"schA"}</definedName>
    <definedName name="_________six6" hidden="1">{#N/A,#N/A,FALSE,"CRPT";#N/A,#N/A,FALSE,"TREND";#N/A,#N/A,FALSE,"%Curve"}</definedName>
    <definedName name="_________www1" hidden="1">{#N/A,#N/A,FALSE,"schA"}</definedName>
    <definedName name="________six6" hidden="1">{#N/A,#N/A,FALSE,"CRPT";#N/A,#N/A,FALSE,"TREND";#N/A,#N/A,FALSE,"%Curve"}</definedName>
    <definedName name="________www1" hidden="1">{#N/A,#N/A,FALSE,"schA"}</definedName>
    <definedName name="_______six6" hidden="1">{#N/A,#N/A,FALSE,"CRPT";#N/A,#N/A,FALSE,"TREND";#N/A,#N/A,FALSE,"%Curve"}</definedName>
    <definedName name="_______www1" hidden="1">{#N/A,#N/A,FALSE,"schA"}</definedName>
    <definedName name="______six6" hidden="1">{#N/A,#N/A,FALSE,"CRPT";#N/A,#N/A,FALSE,"TREND";#N/A,#N/A,FALSE,"%Curve"}</definedName>
    <definedName name="______www1" hidden="1">{#N/A,#N/A,FALSE,"schA"}</definedName>
    <definedName name="_____six6" hidden="1">{#N/A,#N/A,FALSE,"CRPT";#N/A,#N/A,FALSE,"TREND";#N/A,#N/A,FALSE,"%Curve"}</definedName>
    <definedName name="_____www1" hidden="1">{#N/A,#N/A,FALSE,"schA"}</definedName>
    <definedName name="____six6" hidden="1">{#N/A,#N/A,FALSE,"CRPT";#N/A,#N/A,FALSE,"TREND";#N/A,#N/A,FALSE,"%Curve"}</definedName>
    <definedName name="____www1" hidden="1">{#N/A,#N/A,FALSE,"schA"}</definedName>
    <definedName name="___six6" hidden="1">{#N/A,#N/A,FALSE,"CRPT";#N/A,#N/A,FALSE,"TREND";#N/A,#N/A,FALSE,"%Curve"}</definedName>
    <definedName name="___www1" hidden="1">{#N/A,#N/A,FALSE,"schA"}</definedName>
    <definedName name="__123Graph_D" hidden="1">#REF!</definedName>
    <definedName name="__123Graph_ECURRENT" hidden="1">[2]ConsolidatingPL!#REF!</definedName>
    <definedName name="__Dec03">[3]BS!$T$7:$T$3582</definedName>
    <definedName name="__Dec04">[4]BS!$AC$7:$AC$3580</definedName>
    <definedName name="__Feb04">[5]BS!#REF!</definedName>
    <definedName name="__Jan04">[5]BS!#REF!</definedName>
    <definedName name="__Jul04">[4]BS!$X$7:$X$3582</definedName>
    <definedName name="__Jun04">[4]BS!$W$7:$W$3582</definedName>
    <definedName name="__Mar04">[5]BS!#REF!</definedName>
    <definedName name="__May04">[4]BS!$V$7:$V$3582</definedName>
    <definedName name="__Nov03">[3]BS!$S$7:$S$3582</definedName>
    <definedName name="__Nov04">[4]BS!$AB$7:$AB$3582</definedName>
    <definedName name="__Oct03">[3]BS!$R$7:$R$3582</definedName>
    <definedName name="__Oct04">[4]BS!$AA$7:$AA$3582</definedName>
    <definedName name="__Sep03">[3]BS!$Q$7:$Q$3582</definedName>
    <definedName name="__Sep04">[4]BS!$Z$7:$Z$3582</definedName>
    <definedName name="__six6" hidden="1">{#N/A,#N/A,FALSE,"CRPT";#N/A,#N/A,FALSE,"TREND";#N/A,#N/A,FALSE,"%Curve"}</definedName>
    <definedName name="__www1" hidden="1">{#N/A,#N/A,FALSE,"schA"}</definedName>
    <definedName name="_1_94_12_94">[6]DT_A_DOL93!#REF!</definedName>
    <definedName name="_1_95_12_95">[6]DT_A_DOL93!#REF!</definedName>
    <definedName name="_1_96_12_96">[6]DT_A_DOL93!#REF!</definedName>
    <definedName name="_1_97_12_97">[6]DT_A_DOL93!#REF!</definedName>
    <definedName name="_1_98_12_98">[6]DT_A_DOL93!#REF!</definedName>
    <definedName name="_Apr04">[4]BS!$U$7:$U$3582</definedName>
    <definedName name="_Apr05">[7]BS!#REF!</definedName>
    <definedName name="_Aug04">[4]BS!$Y$7:$Y$3582</definedName>
    <definedName name="_Aug05">[7]BS!#REF!</definedName>
    <definedName name="_DAT1">'[8]SAP 18230021'!#REF!</definedName>
    <definedName name="_DAT11">#REF!</definedName>
    <definedName name="_DAT2">#REF!</definedName>
    <definedName name="_DAT3">'[9]23600471-WA Utility Tax (Elect)'!#REF!</definedName>
    <definedName name="_DAT4">#REF!</definedName>
    <definedName name="_DAT5">#REF!</definedName>
    <definedName name="_DAT9">'[8]SAP 18230021'!#REF!</definedName>
    <definedName name="_Dec03">[3]BS!$T$7:$T$3582</definedName>
    <definedName name="_Dec04">[4]BS!$AC$7:$AC$3580</definedName>
    <definedName name="_End">[7]BS!#REF!</definedName>
    <definedName name="_ex1" hidden="1">{#N/A,#N/A,FALSE,"Summ";#N/A,#N/A,FALSE,"General"}</definedName>
    <definedName name="_Feb04">[4]BS!$S$7:$S$3582</definedName>
    <definedName name="_Feb05">[7]BS!#REF!</definedName>
    <definedName name="_Fill">[10]model!#REF!</definedName>
    <definedName name="_Jan04">[4]BS!$R$7:$R$3582</definedName>
    <definedName name="_Jan05">[7]BS!#REF!</definedName>
    <definedName name="_Jul04">[4]BS!$X$7:$X$3582</definedName>
    <definedName name="_Jul05">[7]BS!#REF!</definedName>
    <definedName name="_Jun04">[4]BS!$W$7:$W$3582</definedName>
    <definedName name="_Jun05">[7]BS!#REF!</definedName>
    <definedName name="_Key1" hidden="1">#REF!</definedName>
    <definedName name="_Key2" hidden="1">#REF!</definedName>
    <definedName name="_Mar04">[4]BS!$T$7:$T$3582</definedName>
    <definedName name="_Mar05">[7]BS!#REF!</definedName>
    <definedName name="_May04">[4]BS!$V$7:$V$3582</definedName>
    <definedName name="_May05">[7]BS!#REF!</definedName>
    <definedName name="_mwh2">#REF!</definedName>
    <definedName name="_new1" hidden="1">{#N/A,#N/A,FALSE,"Summ";#N/A,#N/A,FALSE,"General"}</definedName>
    <definedName name="_Nov03">[3]BS!$S$7:$S$3582</definedName>
    <definedName name="_Nov04">[4]BS!$AB$7:$AB$3582</definedName>
    <definedName name="_Oct03">[3]BS!$R$7:$R$3582</definedName>
    <definedName name="_Oct04">[4]BS!$AA$7:$AA$3582</definedName>
    <definedName name="_Order1" hidden="1">255</definedName>
    <definedName name="_Order2" hidden="1">255</definedName>
    <definedName name="_PC1">[11]CLASSIFIERS!$A$7:$IV$7</definedName>
    <definedName name="_PC2">[11]CLASSIFIERS!$A$10:$IV$10</definedName>
    <definedName name="_PC3">[11]CLASSIFIERS!$A$12:$IV$12</definedName>
    <definedName name="_PC4">[11]CLASSIFIERS!$A$13:$IV$13</definedName>
    <definedName name="_Regression_Int" hidden="1">1</definedName>
    <definedName name="_RES2005">#REF!</definedName>
    <definedName name="_SEC24">[11]EXTERNAL!$A$112:$IV$114</definedName>
    <definedName name="_Sep03">[3]BS!$Q$7:$Q$3582</definedName>
    <definedName name="_Sep04">[4]BS!$Z$7:$Z$3582</definedName>
    <definedName name="_Sep05">[7]BS!#REF!</definedName>
    <definedName name="_six6" hidden="1">{#N/A,#N/A,FALSE,"CRPT";#N/A,#N/A,FALSE,"TREND";#N/A,#N/A,FALSE,"%Curve"}</definedName>
    <definedName name="_Sort" hidden="1">#REF!</definedName>
    <definedName name="_www1" hidden="1">{#N/A,#N/A,FALSE,"schA"}</definedName>
    <definedName name="a" hidden="1">{#N/A,#N/A,FALSE,"Coversheet";#N/A,#N/A,FALSE,"QA"}</definedName>
    <definedName name="AccessDatabase" hidden="1">"I:\COMTREL\FINICLE\TradeSummary.mdb"</definedName>
    <definedName name="Acq1Plant">'[12]Acquisition Inputs'!$C$8</definedName>
    <definedName name="Acq2Plant">'[12]Acquisition Inputs'!$C$70</definedName>
    <definedName name="ADJPTDCE.T">[11]INTERNAL!$A$31:$IV$33</definedName>
    <definedName name="afudcrate">#REF!</definedName>
    <definedName name="afudctaxbasis">#REF!</definedName>
    <definedName name="all_total">'[1]Sched 46'!#REF!</definedName>
    <definedName name="ANCIL">[11]EXTERNAL!$A$163:$IV$165</definedName>
    <definedName name="apeek">#REF!</definedName>
    <definedName name="Apr03AMA">[5]BS!#REF!</definedName>
    <definedName name="Apr04AMA">[4]BS!$AG$7:$AG$3582</definedName>
    <definedName name="Apr05AMA">[7]BS!#REF!</definedName>
    <definedName name="AS2DocOpenMode" hidden="1">"AS2DocumentEdit"</definedName>
    <definedName name="Assume_Percent_Change">#REF!</definedName>
    <definedName name="Aug03AMA">[5]BS!#REF!</definedName>
    <definedName name="Aug04AMA">[4]BS!$AK$7:$AK$3582</definedName>
    <definedName name="Aug05AMA">[7]BS!#REF!</definedName>
    <definedName name="augcf">#REF!</definedName>
    <definedName name="augcost">#REF!</definedName>
    <definedName name="Aurora_Prices">"Monthly Price Summary'!$C$4:$H$63"</definedName>
    <definedName name="b" hidden="1">{#N/A,#N/A,FALSE,"Coversheet";#N/A,#N/A,FALSE,"QA"}</definedName>
    <definedName name="BADDEBT">[10]model!#REF!</definedName>
    <definedName name="BD">#REF!</definedName>
    <definedName name="BEm" hidden="1">#REF!</definedName>
    <definedName name="BEP">#REF!</definedName>
    <definedName name="BEx0017DGUEDPCFJUPUZOOLJCS2B" hidden="1">#REF!</definedName>
    <definedName name="BEx001CNWHJ5RULCSFM36ZCGJ1UH" hidden="1">#REF!</definedName>
    <definedName name="BEx004791UAJIJSN57OT7YBLNP82" hidden="1">#REF!</definedName>
    <definedName name="BEx008P2NVFDLBHL7IZ5WTMVOQ1F" hidden="1">#REF!</definedName>
    <definedName name="BEx009G00IN0JUIAQ4WE9NHTMQE2" hidden="1">#REF!</definedName>
    <definedName name="BEx00DXTY2JDVGWQKV8H7FG4SV30" hidden="1">#REF!</definedName>
    <definedName name="BEx00GHLTYRH5N2S6P78YW1CD30N" hidden="1">#REF!</definedName>
    <definedName name="BEx00JC31DY11L45SEU4B10BIN6W" hidden="1">#REF!</definedName>
    <definedName name="BEx00KZHZBHP3TDV1YMX4B19B95O" hidden="1">#REF!</definedName>
    <definedName name="BEx00P11V7HA4MS6XYY3P4BPVXML" hidden="1">#REF!</definedName>
    <definedName name="BEx00PBV7V99V7M3LDYUTF31MUFJ" hidden="1">#REF!</definedName>
    <definedName name="BEx00SMIQJ55EVB7T24CORX0JWQO" hidden="1">#REF!</definedName>
    <definedName name="BEx010V7DB7O7Z9NHSX27HZK4H76" hidden="1">#REF!</definedName>
    <definedName name="BEx012IKS6YVHG9KTG2FAKRSMYLU" hidden="1">#REF!</definedName>
    <definedName name="BEx01HY6E3GJ66ABU5ABN26V6Q13" hidden="1">#REF!</definedName>
    <definedName name="BEx01PW5YQKEGAR8JDDI5OARYXDF" hidden="1">#REF!</definedName>
    <definedName name="BEx01QCB2ERCAYYOFDP3OQRWUU60" hidden="1">#REF!</definedName>
    <definedName name="BEx01U37NQSMTGJRU8EGTJORBJ6H" hidden="1">#REF!</definedName>
    <definedName name="BEx01XJ94SHJ1YQ7ORPW0RQGKI2H" hidden="1">#REF!</definedName>
    <definedName name="BEx028BOZCS2MQO9MODVS6F7NCA3" hidden="1">#REF!</definedName>
    <definedName name="BEx02DPUYNH76938V8GVORY8LRY1" hidden="1">#REF!</definedName>
    <definedName name="BEx02PEP6DY4K1JGB0HHS3B6QOGZ" hidden="1">#REF!</definedName>
    <definedName name="BEx02Q08R9G839Q4RFGG9026C7PX" hidden="1">#REF!</definedName>
    <definedName name="BEx02SEL3Z1QWGAHXDPUA9WLTTPS" hidden="1">#REF!</definedName>
    <definedName name="BEx02Y3KJZH5BGDM9QEZ1PVVI114" hidden="1">#REF!</definedName>
    <definedName name="BEx0313GRLLASDTVPW5DHTXHE74M" hidden="1">#REF!</definedName>
    <definedName name="BEx1F0SOZ3H5XUHXD7O01TCR8T6J" hidden="1">#REF!</definedName>
    <definedName name="BEx1F9HL824UCNCVZ2U62J4KZCX8" hidden="1">#REF!</definedName>
    <definedName name="BEx1FEVSJKTI1Q1Z874QZVFSJSVA" hidden="1">#REF!</definedName>
    <definedName name="BEx1FGDRUHHLI1GBHELT4PK0LY4V" hidden="1">#REF!</definedName>
    <definedName name="BEx1FJZ7GKO99IYTP6GGGF7EUL3Z" hidden="1">#REF!</definedName>
    <definedName name="BEx1FPDH0YKYQXDHUTFIQLIF34J8" hidden="1">#REF!</definedName>
    <definedName name="BEx1FQ9SZAGL2HEKRB046EOQDWOX" hidden="1">#REF!</definedName>
    <definedName name="BEx1FZV2CM77TBH1R6YYV9P06KA2" hidden="1">#REF!</definedName>
    <definedName name="BEx1G59AY8195JTUM6P18VXUFJ3E" hidden="1">#REF!</definedName>
    <definedName name="BEx1GKUDMCV60BOZT0SENCT0MD8L" hidden="1">#REF!</definedName>
    <definedName name="BEx1GUVQ5L0JCX3E4SROI4WBYVTO" hidden="1">#REF!</definedName>
    <definedName name="BEx1GVMRHFXUP6XYYY9NR12PV5TF" hidden="1">#REF!</definedName>
    <definedName name="BEx1H6KIT7BHUH6MDDWC935V9N47" hidden="1">#REF!</definedName>
    <definedName name="BEx1HA60AI3STEJQZAQ0RA3Q3AZV" hidden="1">#REF!</definedName>
    <definedName name="BEx1HB2DBVO5N6V2WX7BEHUFYTFU" hidden="1">#REF!</definedName>
    <definedName name="BEx1HDGOOJ3SKHYMWUZJ1P0RQZ9N" hidden="1">#REF!</definedName>
    <definedName name="BEx1HDM5ZXSJG6JQEMSFV52PZ10V" hidden="1">#REF!</definedName>
    <definedName name="BEx1HETBBZVN5F43LKOFMC4QB0CR" hidden="1">#REF!</definedName>
    <definedName name="BEx1HGWNWPLNXICOTP90TKQVVE4E" hidden="1">#REF!</definedName>
    <definedName name="BEx1HIPLJZABY0EMUOTZN0EQMDPU" hidden="1">#REF!</definedName>
    <definedName name="BEx1HO94JIRX219MPWMB5E5XZ04X" hidden="1">#REF!</definedName>
    <definedName name="BEx1HQNF6KHM21E3XLW0NMSSEI9S" hidden="1">#REF!</definedName>
    <definedName name="BEx1HSLNWIW4S97ZBYY7I7M5YVH4" hidden="1">#REF!</definedName>
    <definedName name="BEx1HZCBBWLB2BTNOXP319ZDEVOJ" hidden="1">#REF!</definedName>
    <definedName name="BEx1I4QKTILCKZUSOJCVZN7SNHL5" hidden="1">#REF!</definedName>
    <definedName name="BEx1IE0ZP7RIFM9FI24S9I6AAJ14" hidden="1">#REF!</definedName>
    <definedName name="BEx1IGQ5B697MNDOE06MVSR0H58E" hidden="1">#REF!</definedName>
    <definedName name="BEx1IKRPW8MLB9Y485M1TL2IT9SH" hidden="1">#REF!</definedName>
    <definedName name="BEx1IPKCFCT3TL9MSO1LSYJ2VJ2X" hidden="1">#REF!</definedName>
    <definedName name="BEx1IW5PQTTMD62XZ287XF2O3FBQ" hidden="1">#REF!</definedName>
    <definedName name="BEx1J0CSSHDJGBJUHVOEMCF2P4DL" hidden="1">#REF!</definedName>
    <definedName name="BEx1J0NL6D3ILC18B48AL0VNEN9A" hidden="1">#REF!</definedName>
    <definedName name="BEx1J7E8VCGLPYU82QXVUG5N3ZAI" hidden="1">#REF!</definedName>
    <definedName name="BEx1JGE2YQWH8S25USOY08XVGO0D" hidden="1">#REF!</definedName>
    <definedName name="BEx1JJJC9T1W7HY4V7HP1S1W4JO1" hidden="1">#REF!</definedName>
    <definedName name="BEx1JKKZSJ7DI4PTFVI9VVFMB1X2" hidden="1">#REF!</definedName>
    <definedName name="BEx1JUBQFRVMASSFK4B3V0AD7YP9" hidden="1">#REF!</definedName>
    <definedName name="BEx1JVTOATZGRJFXGXPJJLC4DOBE" hidden="1">#REF!</definedName>
    <definedName name="BEx1JXBM5W4YRWNQ0P95QQS6JWD6" hidden="1">#REF!</definedName>
    <definedName name="BEx1KGY9QEHZ9QSARMQUTQKRK4UX" hidden="1">#REF!</definedName>
    <definedName name="BEx1KIWH5MOLR00SBECT39NS3AJ1" hidden="1">#REF!</definedName>
    <definedName name="BEx1KKP1ELIF2UII2FWVGL7M1X7J" hidden="1">#REF!</definedName>
    <definedName name="BEx1KQJKIAPZKE9YDYH5HKXX52FM" hidden="1">#REF!</definedName>
    <definedName name="BEx1KUVWMB0QCWA3RBE4CADFVRIS" hidden="1">#REF!</definedName>
    <definedName name="BEx1L0AAH7PV8PPQQDBP5AI4TLYP" hidden="1">#REF!</definedName>
    <definedName name="BEx1L2OG1SDFK2TPXELJ77YP4NI2" hidden="1">#REF!</definedName>
    <definedName name="BEx1L6Q60MWRDJB4L20LK0XPA0Z2" hidden="1">#REF!</definedName>
    <definedName name="BEx1L7BSEFOLQDNZWMLUNBRO08T4" hidden="1">#REF!</definedName>
    <definedName name="BEx1LD63FP2Z4BR9TKSHOZW9KKZ5" hidden="1">#REF!</definedName>
    <definedName name="BEx1LDMB9RW982DUILM2WPT5VWQ3" hidden="1">#REF!</definedName>
    <definedName name="BEx1LFF2UQ13XL4X1I2WBD73NZ21" hidden="1">#REF!</definedName>
    <definedName name="BEx1LKTB33LO23ACTADIVRY7ZNFC" hidden="1">#REF!</definedName>
    <definedName name="BEx1LQNKVZAXGSEPDAM8AWU2FHHJ" hidden="1">#REF!</definedName>
    <definedName name="BEx1LRPGDQCOEMW8YT80J1XCDCIV" hidden="1">#REF!</definedName>
    <definedName name="BEx1LRUSJW4JG54X07QWD9R27WV9" hidden="1">#REF!</definedName>
    <definedName name="BEx1M1WBK5T0LP1AK2JYV6W87ID6" hidden="1">#REF!</definedName>
    <definedName name="BEx1M51HHDYGIT8PON7U8ICL2S95" hidden="1">#REF!</definedName>
    <definedName name="BEx1MP4FWKV0QYXE13PX9JSNA270" hidden="1">#REF!</definedName>
    <definedName name="BEx1MSV791FSS4CZQKG04NHT3F79" hidden="1">#REF!</definedName>
    <definedName name="BEx1MTRKKVCHOZ0YGID6HZ49LJTO" hidden="1">#REF!</definedName>
    <definedName name="BEx1N3CUJ3UX61X38ZAJVPEN4KMC" hidden="1">#REF!</definedName>
    <definedName name="BEx1N5R5IJ3CG6CL344F5KWPINEO" hidden="1">#REF!</definedName>
    <definedName name="BEx1NFCFVPBS7XURQ8Y0BZEGPBVP" hidden="1">#REF!</definedName>
    <definedName name="BEx1NM34KQTO1LDNSAFD1L82UZFG" hidden="1">#REF!</definedName>
    <definedName name="BEx1NO6TXZVOGCUWCCRTXRXWW0XL" hidden="1">#REF!</definedName>
    <definedName name="BEx1NS8EU5P9FQV3S0WRTXI5L361" hidden="1">#REF!</definedName>
    <definedName name="BEx1NUBX5VUYZFKQH69FN6BTLWCR" hidden="1">#REF!</definedName>
    <definedName name="BEx1NZ4K1L8UON80Y2A4RASKWGNP" hidden="1">#REF!</definedName>
    <definedName name="BEx1O24FB2CPATAGE3T7L1NBQQO1" hidden="1">#REF!</definedName>
    <definedName name="BEx1OLAZ915OGYWP0QP1QQWDLCRX" hidden="1">#REF!</definedName>
    <definedName name="BEx1OO5ER042IS6IC4TLDI75JNVH" hidden="1">#REF!</definedName>
    <definedName name="BEx1OTE54CBSUT8FWKRALEDCUWN4" hidden="1">#REF!</definedName>
    <definedName name="BEx1OVSMPADTX95QUOX34KZQ8EDY" hidden="1">#REF!</definedName>
    <definedName name="BEx1OWJJ0DP4628GCVVRQ9X0DRHQ" hidden="1">#REF!</definedName>
    <definedName name="BEx1OX544IO9FQJI7YYQGZCEHB3O" hidden="1">#REF!</definedName>
    <definedName name="BEx1OY6SVEUT2EQ26P7EKEND342G" hidden="1">#REF!</definedName>
    <definedName name="BEx1OYN1LPIPI12O9G6F7QAOS9T4" hidden="1">#REF!</definedName>
    <definedName name="BEx1P1HHKJA799O3YZXQAX6KFH58" hidden="1">#REF!</definedName>
    <definedName name="BEx1P34W467WGPOXPK292QFJIPHJ" hidden="1">#REF!</definedName>
    <definedName name="BEx1P76FRYAB1BWA5RJS4KOB3G9I" hidden="1">#REF!</definedName>
    <definedName name="BEx1P7S1J4TKGVJ43C2Q2R3M9WRB" hidden="1">#REF!</definedName>
    <definedName name="BEx1P8OF6WY3IH8SO71KQOU83V3Y" hidden="1">#REF!</definedName>
    <definedName name="BEx1PA11BLPVZM8RC5BL46WX8YB5" hidden="1">#REF!</definedName>
    <definedName name="BEx1PAMMMZTO2BTR6YLZ9ASMPS4N" hidden="1">#REF!</definedName>
    <definedName name="BEx1PBZ4BEFIPGMQXT9T8S4PZ2IM" hidden="1">#REF!</definedName>
    <definedName name="BEx1PJMAAUI73DAR3XUON2UMXTBS" hidden="1">#REF!</definedName>
    <definedName name="BEx1PLF2CFSXBZPVI6CJ534EIJDN" hidden="1">#REF!</definedName>
    <definedName name="BEx1PMWZB2DO6EM9BKLUICZJ65HD" hidden="1">#REF!</definedName>
    <definedName name="BEx1PU3X6U0EVLY9569KVBPAH7XU" hidden="1">#REF!</definedName>
    <definedName name="BEx1Q9OV5AOW28OUGRFCD3ZFVWC3" hidden="1">#REF!</definedName>
    <definedName name="BEx1QA54J2A4I7IBQR19BTY28ZMR" hidden="1">#REF!</definedName>
    <definedName name="BEx1QD50TNYYZ6YO943BWHPB9UD9" hidden="1">#REF!</definedName>
    <definedName name="BEx1QMQAHG3KQUK59DVM68SWKZIZ" hidden="1">#REF!</definedName>
    <definedName name="BEx1R9YFKJCMSEST8OVCAO5E47FO" hidden="1">#REF!</definedName>
    <definedName name="BEx1RBGC06B3T52OIC0EQ1KGVP1I" hidden="1">#REF!</definedName>
    <definedName name="BEx1RRC7X4NI1CU4EO5XYE2GVARJ" hidden="1">#REF!</definedName>
    <definedName name="BEx1RZA1NCGT832L7EMR7GMF588W" hidden="1">#REF!</definedName>
    <definedName name="BEx1S0XGIPUSZQUCSGWSK10GKW7Y" hidden="1">#REF!</definedName>
    <definedName name="BEx1S5VFNKIXHTTCWSV60UC50EZ8" hidden="1">#REF!</definedName>
    <definedName name="BEx1SK3U02H0RGKEYXW7ZMCEOF3V" hidden="1">#REF!</definedName>
    <definedName name="BEx1SSNEZINBJT29QVS62VS1THT4" hidden="1">#REF!</definedName>
    <definedName name="BEx1SVNCHNANBJIDIQVB8AFK4HAN" hidden="1">#REF!</definedName>
    <definedName name="BEx1SY74DYVEPAQ9TGGGXKJA025O" hidden="1">#REF!</definedName>
    <definedName name="BEx1TJ0WLS9O7KNSGIPWTYHDYI1D" hidden="1">#REF!</definedName>
    <definedName name="BEx1TUPQAYGAI13ZC7FU1FJXFAPM" hidden="1">#REF!</definedName>
    <definedName name="BEx1TY0F9W7EOF31FZXITWEYBSRT" hidden="1">#REF!</definedName>
    <definedName name="BEx1U7WFO8OZKB1EBF4H386JW91L" hidden="1">#REF!</definedName>
    <definedName name="BEx1U87938YR9N6HYI24KVBKLOS3" hidden="1">#REF!</definedName>
    <definedName name="BEx1U9P6VQWSVRICLZR9DYRMN61U" hidden="1">#REF!</definedName>
    <definedName name="BEx1UESH4KDWHYESQU2IE55RS3LI" hidden="1">#REF!</definedName>
    <definedName name="BEx1UI8N9KTCPSOJ7RDW0T8UEBNP" hidden="1">#REF!</definedName>
    <definedName name="BEx1UML0HHJFHA5TBOYQ24I3RV1W" hidden="1">#REF!</definedName>
    <definedName name="BEx1UO8ENOJNYCNX5Z95TBIJ3MKP" hidden="1">#REF!</definedName>
    <definedName name="BEx1UUDIQPZ23XQ79GUL0RAWRSCK" hidden="1">#REF!</definedName>
    <definedName name="BEx1V67SEV778NVW68J8W5SND1J7" hidden="1">#REF!</definedName>
    <definedName name="BEx1VIY9SQLRESD11CC4PHYT0XSG" hidden="1">#REF!</definedName>
    <definedName name="BEx1W3170EJU6QEJR4F8E2ULUU2U" hidden="1">#REF!</definedName>
    <definedName name="BEx1WC67EH10SC38QWX3WEA5KH3A" hidden="1">#REF!</definedName>
    <definedName name="BEx1WDTMC6W73PJPTY0JYLKOA883" hidden="1">#REF!</definedName>
    <definedName name="BEx1WGYTKZZIPM1577W5FEYKFH3V" hidden="1">#REF!</definedName>
    <definedName name="BEx1WHPURIV3D3PTJJ359H1OP7ZV" hidden="1">#REF!</definedName>
    <definedName name="BEx1WLBBR45RLDQX9FCLJWUUQX5R" hidden="1">#REF!</definedName>
    <definedName name="BEx1WLWY2CR1WRD694JJSWSDFAIR" hidden="1">#REF!</definedName>
    <definedName name="BEx1WMD1LWPWRIK6GGAJRJAHJM8I" hidden="1">#REF!</definedName>
    <definedName name="BEx1WR0D41MR174LBF3P9E3K0J51" hidden="1">#REF!</definedName>
    <definedName name="BEx1WT3VU2F7OSUQZHBIV4KTTFJ4" hidden="1">#REF!</definedName>
    <definedName name="BEx1WUB1FAS5PHU33TJ60SUHR618" hidden="1">#REF!</definedName>
    <definedName name="BEx1WX04G0INSPPG9NTNR3DYR6PZ" hidden="1">#REF!</definedName>
    <definedName name="BEx1X3LHU9DPG01VWX2IF65TRATF" hidden="1">#REF!</definedName>
    <definedName name="BEx1XFL3ISYW3FU1DQ3US0DYA8NQ" hidden="1">#REF!</definedName>
    <definedName name="BEx1XK8AAMO0AH0Z1OUKW30CA7EQ" hidden="1">#REF!</definedName>
    <definedName name="BEx1XL4MZ7C80495GHQRWOBS16PQ" hidden="1">#REF!</definedName>
    <definedName name="BEx1Y2IGS2K95E1M51PEF9KJZ0KB" hidden="1">#REF!</definedName>
    <definedName name="BEx1Y3PKK83X2FN9SAALFHOWKMRQ" hidden="1">#REF!</definedName>
    <definedName name="BEx1YL3DJ7Y4AZ01ERCOGW0FJ26T" hidden="1">#REF!</definedName>
    <definedName name="BEx1Z2RYHSVD1H37817SN93VMURZ" hidden="1">#REF!</definedName>
    <definedName name="BEx3AMAKWI6458B67VKZO56MCNJW" hidden="1">#REF!</definedName>
    <definedName name="BEx3AOOVM42G82TNF53W0EKXLUSI" hidden="1">#REF!</definedName>
    <definedName name="BEx3AZH9W4SUFCAHNDOQ728R9V4L" hidden="1">#REF!</definedName>
    <definedName name="BEx3BNR9ES4KY7Q1DK83KC5NDGL8" hidden="1">#REF!</definedName>
    <definedName name="BEx3BQR5VZXNQ4H949ORM8ESU3B3" hidden="1">#REF!</definedName>
    <definedName name="BEx3BTLL3ASJN134DLEQTQM70VZM" hidden="1">#REF!</definedName>
    <definedName name="BEx3BW5CTV0DJU5AQS3ZQFK2VLF3" hidden="1">#REF!</definedName>
    <definedName name="BEx3BYP0FG369M7G3JEFLMMXAKTS" hidden="1">#REF!</definedName>
    <definedName name="BEx3C2QR0WUD19QSVO8EMIPNQJKH" hidden="1">#REF!</definedName>
    <definedName name="BEx3CKFCCPZZ6ROLAT5C1DZNIC1U" hidden="1">#REF!</definedName>
    <definedName name="BEx3CO0SVO4WLH0DO43DCHYDTH1P" hidden="1">#REF!</definedName>
    <definedName name="BEx3CPDAEBC12450MVHX6S78ILBS" hidden="1">#REF!</definedName>
    <definedName name="BEx3CQ9OQ7E1YH93NADGWWEH0HD5" hidden="1">#REF!</definedName>
    <definedName name="BEx3D9G6QTSPF9UYI4X0XY0VE896" hidden="1">#REF!</definedName>
    <definedName name="BEx3DCQU9PBRXIMLO62KS5RLH447" hidden="1">#REF!</definedName>
    <definedName name="BEx3DQ8EH7C7L4XQAOL3NRRVRRT3" hidden="1">#REF!</definedName>
    <definedName name="BEx3EF99FD6QNNCNOKDEE67JHTUJ" hidden="1">#REF!</definedName>
    <definedName name="BEx3EGLXG4AU8GXIFP26DZ61E6EP" hidden="1">#REF!</definedName>
    <definedName name="BEx3EHCSERZ2O2OAG8Y95UPG2IY9" hidden="1">#REF!</definedName>
    <definedName name="BEx3EJR3TCJDYS7ZXNDS5N9KTGIK" hidden="1">#REF!</definedName>
    <definedName name="BEx3ELJTTBS6P05CNISMGOJOA60V" hidden="1">#REF!</definedName>
    <definedName name="BEx3EQSLJBDDJRHNX19PBFCKNY2I" hidden="1">#REF!</definedName>
    <definedName name="BEx3EUUAX947Q5N6MY6W0KSNY78Y" hidden="1">#REF!</definedName>
    <definedName name="BEx3F3OJYKFH63TY4TBS69H5CI8M" hidden="1">#REF!</definedName>
    <definedName name="BEx3FHMD1P5XBCH23ZKIFO6ZTCNB" hidden="1">#REF!</definedName>
    <definedName name="BEx3FI2G3YYIACQHXNXEA15M8ZK5" hidden="1">#REF!</definedName>
    <definedName name="BEx3FJ9MHSLDK8W91GO85FX1GX57" hidden="1">#REF!</definedName>
    <definedName name="BEx3FR251HFU7A33PU01SJUENL2B" hidden="1">#REF!</definedName>
    <definedName name="BEx3FX7EJL47JSLSWP3EOC265WAE" hidden="1">#REF!</definedName>
    <definedName name="BEx3G201R8NLJ6FIHO2QS0SW9QVV" hidden="1">#REF!</definedName>
    <definedName name="BEx3G2LL2II66XY5YCDPG4JE13A3" hidden="1">#REF!</definedName>
    <definedName name="BEx3G2WA0DTYY9D8AGHHOBTPE2B2" hidden="1">#REF!</definedName>
    <definedName name="BEx3GCXR6IAS0B6WJ03GJVH7CO52" hidden="1">#REF!</definedName>
    <definedName name="BEx3GEVV18SEQDI1JGY7EN6D1GT1" hidden="1">#REF!</definedName>
    <definedName name="BEx3GKFH64MKQX61S7DYTZ15JCPY" hidden="1">#REF!</definedName>
    <definedName name="BEx3GMJ1Y6UU02DLRL0QXCEKDA6C" hidden="1">#REF!</definedName>
    <definedName name="BEx3GN4LY0135CBDIN1TU2UEODGF" hidden="1">#REF!</definedName>
    <definedName name="BEx3GPDH2AH4QKT4OOSN563XUHBD" hidden="1">#REF!</definedName>
    <definedName name="BEx3GRGZOH1A62SHC133FKNN9K23" hidden="1">#REF!</definedName>
    <definedName name="BEx3GS2LABKJSRV8GPZLJZVX7NMJ" hidden="1">#REF!</definedName>
    <definedName name="BEx3H05W7OEBR6W6YJKGD6W5M3I1" hidden="1">#REF!</definedName>
    <definedName name="BEx3H244GCME7ZDNAXG6ZSJ64ZRE" hidden="1">#REF!</definedName>
    <definedName name="BEx3H5UX2GZFZZT657YR76RHW5I6" hidden="1">#REF!</definedName>
    <definedName name="BEx3HACPKDZVUOS9WBDCCFJB46DK" hidden="1">#REF!</definedName>
    <definedName name="BEx3HMSEFOP6DBM4R97XA6B7NFG6" hidden="1">#REF!</definedName>
    <definedName name="BEx3HWJ5SQSD2CVCQNR183X44FR8" hidden="1">#REF!</definedName>
    <definedName name="BEx3I09YVXO0G4X7KGSA4WGORM35" hidden="1">#REF!</definedName>
    <definedName name="BEx3I3KN8WAL54AYYACGCUM43J9W" hidden="1">#REF!</definedName>
    <definedName name="BEx3ICF1GY8HQEBIU9S43PDJ90BX" hidden="1">#REF!</definedName>
    <definedName name="BEx3IYAH2DEBFWO8F94H4MXE3RLY" hidden="1">#REF!</definedName>
    <definedName name="BEx3IZSG3932LSWHR5YV78IVRPCK" hidden="1">#REF!</definedName>
    <definedName name="BEx3IZXXSYEW50379N2EAFWO8DZV" hidden="1">#REF!</definedName>
    <definedName name="BEx3J1VZVGTKT4ATPO9O5JCSFTTR" hidden="1">#REF!</definedName>
    <definedName name="BEx3JC2TY7JNAAC3L7QHVPQXLGQ8" hidden="1">#REF!</definedName>
    <definedName name="BEx3JMF5D7ODCJ7THAJTC1GFSG95" hidden="1">#REF!</definedName>
    <definedName name="BEx3JX23SYDIGOGM4Y0CQFBW8ZBV" hidden="1">#REF!</definedName>
    <definedName name="BEx3JXCXCVBZJGV5VEG9MJEI01AL" hidden="1">#REF!</definedName>
    <definedName name="BEx3JYK2N7X59TPJSKYZ77ENY8SS" hidden="1">#REF!</definedName>
    <definedName name="BEx3K13PSDK50JLCLD0GX8L4TWAH" hidden="1">#REF!</definedName>
    <definedName name="BEx3K4EII7GU1CG0BN7UL15M6J8Z" hidden="1">#REF!</definedName>
    <definedName name="BEx3K4ZXQUQ2KYZF74B84SO48XMW" hidden="1">#REF!</definedName>
    <definedName name="BEx3KEFXUCVNVPH7KSEGAZYX13B5" hidden="1">#REF!</definedName>
    <definedName name="BEx3KFXUAF6YXAA47B7Q6X9B3VGB" hidden="1">#REF!</definedName>
    <definedName name="BEx3KIXQYOGMPK4WJJAVBRX4NR28" hidden="1">#REF!</definedName>
    <definedName name="BEx3KJOMVOSFZVJUL3GKCNP6DQDS" hidden="1">#REF!</definedName>
    <definedName name="BEx3KP2VRBMORK0QEAZUYCXL3DHJ" hidden="1">#REF!</definedName>
    <definedName name="BEx3L4IN3LI4C26SITKTGAH27CDU" hidden="1">#REF!</definedName>
    <definedName name="BEx3L4YQ0J7ZU0M5QM6YIPCEYC9K" hidden="1">#REF!</definedName>
    <definedName name="BEx3L60DJOR7NQN42G7YSAODP1EX" hidden="1">#REF!</definedName>
    <definedName name="BEx3L7D0PI38HWZ7VADU16C9E33D" hidden="1">#REF!</definedName>
    <definedName name="BEx3LANPY1HT49TAH98H4B9RC1D4" hidden="1">#REF!</definedName>
    <definedName name="BEx3LM1PR4Y7KINKMTMKR984GX8Q" hidden="1">#REF!</definedName>
    <definedName name="BEx3LM1PWWC9WH0R5TX5K06V559U" hidden="1">#REF!</definedName>
    <definedName name="BEx3LPCEZ1C0XEKNCM3YT09JWCUO" hidden="1">#REF!</definedName>
    <definedName name="BEx3LSXW33WR1ECIMRYUPFBJXGGH" hidden="1">#REF!</definedName>
    <definedName name="BEx3M1MR1K1NQD03H74BFWOK4MWQ" hidden="1">#REF!</definedName>
    <definedName name="BEx3M4H77MYUKOOD31H9F80NMVK8" hidden="1">#REF!</definedName>
    <definedName name="BEx3M9VFX329PZWYC4DMZ6P3W9R2" hidden="1">#REF!</definedName>
    <definedName name="BEx3MCQ0VEBV0CZXDS505L38EQ8N" hidden="1">#REF!</definedName>
    <definedName name="BEx3MEYV5LQY0BAL7V3CFAFVOM3T" hidden="1">#REF!</definedName>
    <definedName name="BEx3MF9LX8G8DXGARRYNTDH542WG" hidden="1">#REF!</definedName>
    <definedName name="BEx3MREOFWJQEYMCMBL7ZE06NBN6" hidden="1">#REF!</definedName>
    <definedName name="BEx3MSGD8I6KBFD4XFWYGH3DKUK3" hidden="1">#REF!</definedName>
    <definedName name="BEx3NDQFYEWZAUGWFMGT2R7E7RBT" hidden="1">#REF!</definedName>
    <definedName name="BEx3NGQBX2HEDKOCDX0TX1TGBB3P" hidden="1">#REF!</definedName>
    <definedName name="BEx3NLIZ7PHF2XE59ECZ3MD04ZG1" hidden="1">#REF!</definedName>
    <definedName name="BEx3NMQ4BVC94728AUM7CCX7UHTU" hidden="1">#REF!</definedName>
    <definedName name="BEx3NR2I4OUFP3Z2QZEDU2PIFIDI" hidden="1">#REF!</definedName>
    <definedName name="BEx3O19B8FTTAPVT5DZXQGQXWFR8" hidden="1">#REF!</definedName>
    <definedName name="BEx3O85IKWARA6NCJOLRBRJFMEWW" hidden="1">#REF!</definedName>
    <definedName name="BEx3OJZSCGFRW7SVGBFI0X9DNVMM" hidden="1">#REF!</definedName>
    <definedName name="BEx3ORSBUXAF21MKEY90YJV9AY9A" hidden="1">#REF!</definedName>
    <definedName name="BEx3OUS0N576NJN078Y1BWUWQK6B" hidden="1">#REF!</definedName>
    <definedName name="BEx3OV8BH6PYNZT7C246LOAU9SVX" hidden="1">#REF!</definedName>
    <definedName name="BEx3OXRYJZUEY6E72UJU0PHLMYAR" hidden="1">#REF!</definedName>
    <definedName name="BEx3P3RP5PYI4BJVYGNU1V7KT5EH" hidden="1">#REF!</definedName>
    <definedName name="BEx3P59TTRSGQY888P5C1O7M2PQT" hidden="1">#REF!</definedName>
    <definedName name="BEx3PDNRRNKD5GOUBUQFXAHIXLD9" hidden="1">#REF!</definedName>
    <definedName name="BEx3PDT8GNPWLLN02IH1XPV90XYK" hidden="1">#REF!</definedName>
    <definedName name="BEx3PKEMDW8KZEP11IL927C5O7I2" hidden="1">#REF!</definedName>
    <definedName name="BEx3PKJZ1Z7L9S6KV8KXVS6B2FX4" hidden="1">#REF!</definedName>
    <definedName name="BEx3PMNG53Z5HY138H99QOMTX8W3" hidden="1">#REF!</definedName>
    <definedName name="BEx3PP1RRSFZ8UC0JC9R91W6LNKW" hidden="1">#REF!</definedName>
    <definedName name="BEx3PRQW017D7T1X732WDV7L1KP8" hidden="1">#REF!</definedName>
    <definedName name="BEx3PVXYZC8WB9ZJE7OCKUXZ46EA" hidden="1">#REF!</definedName>
    <definedName name="BEx3Q0VWPU5EQECK7MQ47TYJ3SWW" hidden="1">#REF!</definedName>
    <definedName name="BEx3Q7BZ9PUXK2RLIOFSIS9AHU1B" hidden="1">#REF!</definedName>
    <definedName name="BEx3Q8J42S9VU6EAN2Y28MR6DF88" hidden="1">#REF!</definedName>
    <definedName name="BEx3QCFD2TBUF95ZN83Q7JPV97FK" hidden="1">#REF!</definedName>
    <definedName name="BEx3QEDFOYFY5NBTININ5W4RLD4Q" hidden="1">#REF!</definedName>
    <definedName name="BEx3QIKJ3U962US1Q564NZDLU8LD" hidden="1">#REF!</definedName>
    <definedName name="BEx3QLF3RHHBNUFLUWEROBZDF1U4" hidden="1">#REF!</definedName>
    <definedName name="BEx3QR9D45DHW50VQ7Y3Q1AXPOB9" hidden="1">#REF!</definedName>
    <definedName name="BEx3QSWT2S5KWG6U2V9711IYDQBM" hidden="1">#REF!</definedName>
    <definedName name="BEx3QVGG7Q2X4HZHJAM35A8T3VR7" hidden="1">#REF!</definedName>
    <definedName name="BEx3R0JUB9YN8PHPPQTAMIT1IHWK" hidden="1">#REF!</definedName>
    <definedName name="BEx3R81NFRO7M81VHVKOBFT0QBIL" hidden="1">#REF!</definedName>
    <definedName name="BEx3RHC2ZD5UFS6QD4OPFCNNMWH1" hidden="1">#REF!</definedName>
    <definedName name="BEx3RQ10QIWBAPHALAA91BUUCM2X" hidden="1">#REF!</definedName>
    <definedName name="BEx3RV4E1WT43SZBUN09RTB8EK1O" hidden="1">#REF!</definedName>
    <definedName name="BEx3RXYU0QLFXSFTM5EB20GD03W5" hidden="1">#REF!</definedName>
    <definedName name="BEx3RYKLC3QQO3XTUN7BEW2AQL98" hidden="1">#REF!</definedName>
    <definedName name="BEx3S37QNFSKW3DGRH5YVVEZLJI7" hidden="1">#REF!</definedName>
    <definedName name="BEx3SICJ45BYT6FHBER86PJT25FC" hidden="1">#REF!</definedName>
    <definedName name="BEx3SMUCMJVGQ2H4EHQI5ZFHEF0P" hidden="1">#REF!</definedName>
    <definedName name="BEx3SN56F03CPDRDA7LZ763V0N4I" hidden="1">#REF!</definedName>
    <definedName name="BEx3SPE6N1ORXPRCDL3JPZD73Z9F" hidden="1">#REF!</definedName>
    <definedName name="BEx3T29ZTULQE0OMSMWUMZDU9ZZ0" hidden="1">#REF!</definedName>
    <definedName name="BEx3T6MJ1QDJ929WMUDVZ0O3UW0Y" hidden="1">#REF!</definedName>
    <definedName name="BEx3TD7WH1NN1OH0MRS4T8ENRU32" hidden="1">#REF!</definedName>
    <definedName name="BEx3TPCSI16OAB2L9M9IULQMQ9J9" hidden="1">#REF!</definedName>
    <definedName name="BEx3TQ3SFJB2WTCV0OXDE56FB46K" hidden="1">#REF!</definedName>
    <definedName name="BEx3TX59M3456DDBXWFJ8X2TU37A" hidden="1">#REF!</definedName>
    <definedName name="BEx3U2UBY80GPGSTYFGI6F8TPKCV" hidden="1">#REF!</definedName>
    <definedName name="BEx3U64YUOZ419BAJS2W78UMATAW" hidden="1">#REF!</definedName>
    <definedName name="BEx3U94WCEA5DKMWBEX1GU0LKYG2" hidden="1">#REF!</definedName>
    <definedName name="BEx3U9VZ8SQVYS6ZA038J7AP7ZGW" hidden="1">#REF!</definedName>
    <definedName name="BEx3UIQ5WRJBGNTFCCLOR4N7B1OQ" hidden="1">#REF!</definedName>
    <definedName name="BEx3UJMIX2NUSSWGMSI25A5DM4CH" hidden="1">#REF!</definedName>
    <definedName name="BEx3UKIX0UULWP3BZA8VT2SQ8WI7" hidden="1">#REF!</definedName>
    <definedName name="BEx3UKOCOQG7S1YQ436S997K1KWV" hidden="1">#REF!</definedName>
    <definedName name="BEx3UNISOEXF3OFHT2BUA6P9RBIJ" hidden="1">#REF!</definedName>
    <definedName name="BEx3UYM19VIXLA0EU7LB9NHA77PB" hidden="1">#REF!</definedName>
    <definedName name="BEx3VML7CG70HPISMVYIUEN3711Q" hidden="1">#REF!</definedName>
    <definedName name="BEx56ZID5H04P9AIYLP1OASFGV56" hidden="1">#REF!</definedName>
    <definedName name="BEx57ROM8UIFKV5C1BOZWSQQLESO" hidden="1">#REF!</definedName>
    <definedName name="BEx587EYSS57E3PI8DT973HLJM9E" hidden="1">#REF!</definedName>
    <definedName name="BEx587KFQ3VKCOCY1SA5F24PQGUI" hidden="1">#REF!</definedName>
    <definedName name="BEx58O780PQ05NF0Z1SKKRB3N099" hidden="1">#REF!</definedName>
    <definedName name="BEx58W57CTL8HFK3U7ZRFYZR6MXE" hidden="1">#REF!</definedName>
    <definedName name="BEx58XHO7ZULLF2EUD7YIS0MGQJ5" hidden="1">#REF!</definedName>
    <definedName name="BEx58ZAFNTMGBNDH52VUYXLRJO7P" hidden="1">#REF!</definedName>
    <definedName name="BEx58ZW0HAIGIPEX9CVA1PQQTR6X" hidden="1">#REF!</definedName>
    <definedName name="BEx593SAFVYKW7V61D9COEZJXDA7" hidden="1">#REF!</definedName>
    <definedName name="BEx59BA1KH3RG6K1LHL7YS2VB79N" hidden="1">#REF!</definedName>
    <definedName name="BEx59DDIU0AMFOY94NSP1ULST8JD" hidden="1">#REF!</definedName>
    <definedName name="BEx59E9WABJP2TN71QAIKK79HPK9" hidden="1">#REF!</definedName>
    <definedName name="BEx59F0T17A80RNLNSZNFX8NAO8Y" hidden="1">#REF!</definedName>
    <definedName name="BEx59P7MAPNU129ZTC5H3EH892G1" hidden="1">#REF!</definedName>
    <definedName name="BEx5A11WZRQSIE089QE119AOX9ZG" hidden="1">#REF!</definedName>
    <definedName name="BEx5A7CIGCOTHJKHGUBDZG91JGPZ" hidden="1">#REF!</definedName>
    <definedName name="BEx5A8UFLT2SWVSG5COFA9B8P376" hidden="1">#REF!</definedName>
    <definedName name="BEx5ABUBK8WJV1WILGYU9A7CO0KI" hidden="1">#REF!</definedName>
    <definedName name="BEx5AFFTN3IXIBHDKM0FYC4OFL1S" hidden="1">#REF!</definedName>
    <definedName name="BEx5AOFIO8KVRHIZ1RII337AA8ML" hidden="1">#REF!</definedName>
    <definedName name="BEx5APRZ66L5BWHFE8E4YYNEDTI4" hidden="1">#REF!</definedName>
    <definedName name="BEx5AQJ1Z64KY10P8ZF1JKJUFEGN" hidden="1">#REF!</definedName>
    <definedName name="BEx5AY62R0TL82VHXE37SCZCINQC" hidden="1">#REF!</definedName>
    <definedName name="BEx5B0PV1FCOUSHWQTY94AO0B8P0" hidden="1">#REF!</definedName>
    <definedName name="BEx5B4RHHX0J1BF2FZKEA0SPP29O" hidden="1">#REF!</definedName>
    <definedName name="BEx5B5YMSWP0OVI5CIQRP5V18D0C" hidden="1">#REF!</definedName>
    <definedName name="BEx5B825RW35M5H0UB2IZGGRS4ER" hidden="1">#REF!</definedName>
    <definedName name="BEx5BAWPMY0TL684WDXX6KKJLRCN" hidden="1">#REF!</definedName>
    <definedName name="BEx5BBCUOWR6J9MZS2ML5XB0X7MW" hidden="1">#REF!</definedName>
    <definedName name="BEx5BBI61U4Y65GD0ARMTALPP7SJ" hidden="1">#REF!</definedName>
    <definedName name="BEx5BDR56MEV4IHY6CIH2SVNG1UB" hidden="1">#REF!</definedName>
    <definedName name="BEx5BESZC5H329SKHGJOHZFILYJJ" hidden="1">#REF!</definedName>
    <definedName name="BEx5BHSQ42B50IU1TEQFUXFX9XQD" hidden="1">#REF!</definedName>
    <definedName name="BEx5BKSM4UN4C1DM3EYKM79MRC5K" hidden="1">#REF!</definedName>
    <definedName name="BEx5BNN8NPH9KVOBARB9CDD9WLB6" hidden="1">#REF!</definedName>
    <definedName name="BEx5BPLEZ8XY6S89R7AZQSKLT4HK" hidden="1">#REF!</definedName>
    <definedName name="BEx5BYFMZ80TDDN2EZO8CF39AIAC" hidden="1">#REF!</definedName>
    <definedName name="BEx5C2BWFW6SHZBFDEISKGXHZCQW" hidden="1">#REF!</definedName>
    <definedName name="BEx5C44NK782B81CBGQUDS6Z8MV9" hidden="1">#REF!</definedName>
    <definedName name="BEx5C49ZFH8TO9ZU55729C3F7XG7" hidden="1">#REF!</definedName>
    <definedName name="BEx5C8GZQK13G60ZM70P63I5OS0L" hidden="1">#REF!</definedName>
    <definedName name="BEx5CAPTVN2NBT3UOMA1UFAL1C2R" hidden="1">#REF!</definedName>
    <definedName name="BEx5CEM3SYF9XP0ZZVE0GEPCLV3F" hidden="1">#REF!</definedName>
    <definedName name="BEx5CFYQ0F1Z6P8SCVJ0I3UPVFE4" hidden="1">#REF!</definedName>
    <definedName name="BEx5CPEKNSJORIPFQC2E1LTRYY8L" hidden="1">#REF!</definedName>
    <definedName name="BEx5CSUOL05D8PAM2TRDA9VRJT1O" hidden="1">#REF!</definedName>
    <definedName name="BEx5CUNFOO4YDFJ22HCMI2QKIGKM" hidden="1">#REF!</definedName>
    <definedName name="BEx5D01O3G6BXWXT7MZEVS1F4TE9" hidden="1">#REF!</definedName>
    <definedName name="BEx5D3HO5XE85AN0NGALZ4K4GE8J" hidden="1">#REF!</definedName>
    <definedName name="BEx5D8L47OF0WHBPFWXGZINZWUBZ" hidden="1">#REF!</definedName>
    <definedName name="BEx5DAJAHQ2SKUPCKSCR3PYML67L" hidden="1">#REF!</definedName>
    <definedName name="BEx5DC18JM1KJCV44PF18E0LNRKA" hidden="1">#REF!</definedName>
    <definedName name="BEx5DFH8EU3RCPUOTFY8S9G8SBCG" hidden="1">#REF!</definedName>
    <definedName name="BEx5DJIZBTNS011R9IIG2OQ2L6ZX" hidden="1">#REF!</definedName>
    <definedName name="BEx5DS2EKWFPC2UWI1W1QESX9QP5" hidden="1">#REF!</definedName>
    <definedName name="BEx5E123OLO9WQUOIRIDJ967KAGK" hidden="1">#REF!</definedName>
    <definedName name="BEx5E2UU5NES6W779W2OZTZOB4O7" hidden="1">#REF!</definedName>
    <definedName name="BEx5ELFT92WAQN3NW8COIMQHUL91" hidden="1">#REF!</definedName>
    <definedName name="BEx5ELQL9B0VR6UT18KP11DHOTFX" hidden="1">#REF!</definedName>
    <definedName name="BEx5ER4TJTFPN7IB1MNEB1ZFR5M6" hidden="1">#REF!</definedName>
    <definedName name="BEx5EYXB2LDMI4FLC3QFAOXC0FZ3" hidden="1">#REF!</definedName>
    <definedName name="BEx5F6V72QTCK7O39Y59R0EVM6CW" hidden="1">#REF!</definedName>
    <definedName name="BEx5FGLQVACD5F5YZG4DGSCHCGO2" hidden="1">#REF!</definedName>
    <definedName name="BEx5FHCTE8VTJEF7IK189AVLNYSY" hidden="1">#REF!</definedName>
    <definedName name="BEx5FLJWHLW3BTZILDPN5NMA449V" hidden="1">#REF!</definedName>
    <definedName name="BEx5FNI2O10YN2SI1NO4X5GP3GTF" hidden="1">#REF!</definedName>
    <definedName name="BEx5FO8YRFSZCG3L608EHIHIHFY4" hidden="1">#REF!</definedName>
    <definedName name="BEx5FQNA6V4CNYSH013K45RI4BCV" hidden="1">#REF!</definedName>
    <definedName name="BEx5FVQPPEU32CPNV9RRQ9MNLLVE" hidden="1">#REF!</definedName>
    <definedName name="BEx5G08KGMG5X2AQKDGPFYG5GH94" hidden="1">#REF!</definedName>
    <definedName name="BEx5G1A8TFN4C4QII35U9DKYNIS8" hidden="1">#REF!</definedName>
    <definedName name="BEx5G1L0QO91KEPDMV1D8OT4BT73" hidden="1">#REF!</definedName>
    <definedName name="BEx5G1QHX69GFUYHUZA5X74MTDMR" hidden="1">#REF!</definedName>
    <definedName name="BEx5G5S2C9JRD28ZQMMQLCBHWOHB" hidden="1">#REF!</definedName>
    <definedName name="BEx5G7KU3EGZQSYN2YNML8EW8NDC" hidden="1">#REF!</definedName>
    <definedName name="BEx5G86DZL1VYUX6KWODAP3WFAWP" hidden="1">#REF!</definedName>
    <definedName name="BEx5G8BV2GIOCM3C7IUFK8L04A6M" hidden="1">#REF!</definedName>
    <definedName name="BEx5GID9MVBUPFFT9M8K8B5MO9NV" hidden="1">#REF!</definedName>
    <definedName name="BEx5GN0EWA9SCQDPQ7NTUQH82QVK" hidden="1">#REF!</definedName>
    <definedName name="BEx5GNBCU4WZ74I0UXFL9ZG2XSGJ" hidden="1">#REF!</definedName>
    <definedName name="BEx5GUCTYC7QCWGWU5BTO7Y7HDZX" hidden="1">#REF!</definedName>
    <definedName name="BEx5GYUPJULJQ624TEESYFG1NFOH" hidden="1">#REF!</definedName>
    <definedName name="BEx5H0NEE0AIN5E2UHJ9J9ISU9N1" hidden="1">#REF!</definedName>
    <definedName name="BEx5H1UJSEUQM2K8QHQXO5THVHSO" hidden="1">#REF!</definedName>
    <definedName name="BEx5HAOT9XWUF7XIFRZZS8B9F5TZ" hidden="1">#REF!</definedName>
    <definedName name="BEx5HB534CO7TBSALKMD27WHMAQJ" hidden="1">#REF!</definedName>
    <definedName name="BEx5HE4XRF9BUY04MENWY9CHHN5H" hidden="1">#REF!</definedName>
    <definedName name="BEx5HFHMABAT0H9KKS754X4T304E" hidden="1">#REF!</definedName>
    <definedName name="BEx5HGDZ7MX1S3KNXLRL9WU565V4" hidden="1">#REF!</definedName>
    <definedName name="BEx5HJZ9FAVNZSSBTAYRPZDYM9NU" hidden="1">#REF!</definedName>
    <definedName name="BEx5HZ9JMKHNLFWLVUB1WP5B39BL" hidden="1">#REF!</definedName>
    <definedName name="BEx5I17QJ0PQ1OG1IMH69HMQWNEA" hidden="1">#REF!</definedName>
    <definedName name="BEx5I244LQHZTF3XI66J8705R9XX" hidden="1">#REF!</definedName>
    <definedName name="BEx5I8PBP4LIXDGID5BP0THLO0AQ" hidden="1">#REF!</definedName>
    <definedName name="BEx5I8USVUB3JP4S9OXGMZVMOQXR" hidden="1">#REF!</definedName>
    <definedName name="BEx5I9GDQSYIAL65UQNDMNFQCS9Y" hidden="1">#REF!</definedName>
    <definedName name="BEx5IBUPG9AWNW5PK7JGRGEJ4OLM" hidden="1">#REF!</definedName>
    <definedName name="BEx5IC06RVN8BSAEPREVKHKLCJ2L" hidden="1">#REF!</definedName>
    <definedName name="BEx5IGY4M04BPXSQF2J4GQYXF85O" hidden="1">#REF!</definedName>
    <definedName name="BEx5IWTZDCLZ5CCDG108STY04SAJ" hidden="1">#REF!</definedName>
    <definedName name="BEx5J0FFP1KS4NGY20AEJI8VREEA" hidden="1">#REF!</definedName>
    <definedName name="BEx5J1XE5FVWL6IJV6CWKPN24UBK" hidden="1">#REF!</definedName>
    <definedName name="BEx5JF3ZXLDIS8VNKDCY7ZI7H1CI" hidden="1">#REF!</definedName>
    <definedName name="BEx5JHCZJ8G6OOOW6EF3GABXKH6F" hidden="1">#REF!</definedName>
    <definedName name="BEx5JJB6W446THXQCRUKD3I7RKLP" hidden="1">#REF!</definedName>
    <definedName name="BEx5JNCT8Z7XSSPD5EMNAJELCU2V" hidden="1">#REF!</definedName>
    <definedName name="BEx5JQCNT9Y4RM306CHC8IPY3HBZ" hidden="1">#REF!</definedName>
    <definedName name="BEx5K08PYKE6JOKBYIB006TX619P" hidden="1">#REF!</definedName>
    <definedName name="BEx5K4W2S2K7M9V2M304KW93LK8Q" hidden="1">#REF!</definedName>
    <definedName name="BEx5K51DSERT1TR7B4A29R41W4NX" hidden="1">#REF!</definedName>
    <definedName name="BEx5KBBZ8KCEQK36ARG4ERYOFD4G" hidden="1">#REF!</definedName>
    <definedName name="BEx5KCOET0DYMY4VILOLGVBX7E3C" hidden="1">#REF!</definedName>
    <definedName name="BEx5KYER580I4T7WTLMUN7NLNP5K" hidden="1">#REF!</definedName>
    <definedName name="BEx5LHLB3M6K4ZKY2F42QBZT30ZH" hidden="1">#REF!</definedName>
    <definedName name="BEx5LKQJG40DO2JR1ZF6KD3PON9K" hidden="1">#REF!</definedName>
    <definedName name="BEx5LQA84QRPGAR4FLC7MCT3H9EN" hidden="1">#REF!</definedName>
    <definedName name="BEx5LRMNU3HXIE1BUMDHRU31F7JJ" hidden="1">#REF!</definedName>
    <definedName name="BEx5LSJ1LPUAX3ENSPECWPG4J7D1" hidden="1">#REF!</definedName>
    <definedName name="BEx5LTKQ8RQWJE4BC88OP928893U" hidden="1">#REF!</definedName>
    <definedName name="BEx5M4D4KHXU4JXKDEHZZNRG7NRA" hidden="1">#REF!</definedName>
    <definedName name="BEx5MB9BR71LZDG7XXQ2EO58JC5F" hidden="1">#REF!</definedName>
    <definedName name="BEx5MHEF05EVRV5DPTG4KMPWZSUS" hidden="1">#REF!</definedName>
    <definedName name="BEx5MLQZM68YQSKARVWTTPINFQ2C" hidden="1">#REF!</definedName>
    <definedName name="BEx5MMCJMU7FOOWUCW9EA13B7V5F" hidden="1">#REF!</definedName>
    <definedName name="BEx5MVXTKNBXHNWTL43C670E4KXC" hidden="1">#REF!</definedName>
    <definedName name="BEx5MWZGZ3VRB5418C2RNF9H17BQ" hidden="1">#REF!</definedName>
    <definedName name="BEx5MX4YD2QV39W04QH9C6AOA0FB" hidden="1">#REF!</definedName>
    <definedName name="BEx5N3A8LULD7YBJH5J83X27PZSW" hidden="1">#REF!</definedName>
    <definedName name="BEx5N4XI4PWB1W9PMZ4O5R0HWTYD" hidden="1">#REF!</definedName>
    <definedName name="BEx5N8DH1SY888WI2GZ2D6E9XCXB" hidden="1">#REF!</definedName>
    <definedName name="BEx5NA68N6FJFX9UJXK4M14U487F" hidden="1">#REF!</definedName>
    <definedName name="BEx5NIKBG2GDJOYGE3WCXKU7YY51" hidden="1">#REF!</definedName>
    <definedName name="BEx5NV06L5J5IMKGOMGKGJ4PBZCD" hidden="1">#REF!</definedName>
    <definedName name="BEx5NW1V6AB25NEEX9VPHRXWJDSS" hidden="1">#REF!</definedName>
    <definedName name="BEx5NWSXWACAUHWVZAI57DGZ8OCQ" hidden="1">#REF!</definedName>
    <definedName name="BEx5NZSSQ6PY99ZX2D7Q9IGOR34W" hidden="1">#REF!</definedName>
    <definedName name="BEx5O2N9HTGG4OJHR62PKFMNZTTW" hidden="1">#REF!</definedName>
    <definedName name="BEx5O3ZUQ2OARA1CDOZ3NC4UE5AA" hidden="1">#REF!</definedName>
    <definedName name="BEx5OAFS0NJ2CB86A02E1JYHMLQ1" hidden="1">#REF!</definedName>
    <definedName name="BEx5OG4RPU8W1ETWDWM234NYYYEN" hidden="1">#REF!</definedName>
    <definedName name="BEx5OP9Y43F99O2IT69MKCCXGL61" hidden="1">#REF!</definedName>
    <definedName name="BEx5P9Y9RDXNUAJ6CZ2LHMM8IM7T" hidden="1">#REF!</definedName>
    <definedName name="BEx5PHWB2C0D5QLP3BZIP3UO7DIZ" hidden="1">#REF!</definedName>
    <definedName name="BEx5PJP02W68K2E46L5C5YBSNU6T" hidden="1">#REF!</definedName>
    <definedName name="BEx5PLCA8DOMAU315YCS5275L2HS" hidden="1">#REF!</definedName>
    <definedName name="BEx5PRXMZ5M65Z732WNNGV564C2J" hidden="1">#REF!</definedName>
    <definedName name="BEx5Q29Y91E64DPE0YY53A6YHF3Y" hidden="1">#REF!</definedName>
    <definedName name="BEx5QPSW4IPLH50WSR87HRER05RF" hidden="1">#REF!</definedName>
    <definedName name="BEx73V0EP8EMNRC3EZJJKKVKWQVB" hidden="1">#REF!</definedName>
    <definedName name="BEx741WJHIJVXUX131SBXTVW8D71" hidden="1">#REF!</definedName>
    <definedName name="BEx74Q6H3O7133AWQXWC21MI2UFT" hidden="1">#REF!</definedName>
    <definedName name="BEx74R2VQ8BSMKPX25262AU3VZF7" hidden="1">#REF!</definedName>
    <definedName name="BEx74W6BJ8ENO3J25WNM5H5APKA3" hidden="1">#REF!</definedName>
    <definedName name="BEx74YKLW1FKLWC3DJ2ELZBZBY1M" hidden="1">#REF!</definedName>
    <definedName name="BEx755GRRD9BL27YHLH5QWIYLWB7" hidden="1">#REF!</definedName>
    <definedName name="BEx759D1D5SXS5ELLZVBI0SXYUNF" hidden="1">#REF!</definedName>
    <definedName name="BEx75DPEQTX055IZ2L8UVLJOT1DD" hidden="1">#REF!</definedName>
    <definedName name="BEx75GJZSZHUDN6OOAGQYFUDA2LP" hidden="1">#REF!</definedName>
    <definedName name="BEx75HGCCV5K4UCJWYV8EV9AG5YT" hidden="1">#REF!</definedName>
    <definedName name="BEx75PZT8TY5P13U978NVBUXKHT4" hidden="1">#REF!</definedName>
    <definedName name="BEx75T55F7GML8V1DMWL26WRT006" hidden="1">#REF!</definedName>
    <definedName name="BEx75VJGR07JY6UUWURQ4PJ29UKC" hidden="1">#REF!</definedName>
    <definedName name="BEx7696AZUPB1PK30JJQUWUELQPJ" hidden="1">#REF!</definedName>
    <definedName name="BEx76PNR8S4T4VUQS0KU58SEX0VN" hidden="1">#REF!</definedName>
    <definedName name="BEx76YY7ODSIKDD9VDF9TLTDM18I" hidden="1">#REF!</definedName>
    <definedName name="BEx7705E86I9B7DTKMMJMAFSYMUL" hidden="1">#REF!</definedName>
    <definedName name="BEx7741OUGLA0WJQLQRUJSL4DE00" hidden="1">#REF!</definedName>
    <definedName name="BEx774N83DXLJZ54Q42PWIJZ2DN1" hidden="1">#REF!</definedName>
    <definedName name="BEx779QNIY3061ZV9BR462WKEGRW" hidden="1">#REF!</definedName>
    <definedName name="BEx77G19QU9A95CNHE6QMVSQR2T3" hidden="1">#REF!</definedName>
    <definedName name="BEx77P0S3GVMS7BJUL9OWUGJ1B02" hidden="1">#REF!</definedName>
    <definedName name="BEx77QDESURI6WW5582YXSK3A972" hidden="1">#REF!</definedName>
    <definedName name="BEx77VBI9XOPFHKEWU5EHQ9J675Y" hidden="1">#REF!</definedName>
    <definedName name="BEx7809GQOCLHSNH95VOYIX7P1TV" hidden="1">#REF!</definedName>
    <definedName name="BEx780K8XAXUHGVZGZWQ74DK4CI3" hidden="1">#REF!</definedName>
    <definedName name="BEx78226TN58UE0CTY98YEDU0LSL" hidden="1">#REF!</definedName>
    <definedName name="BEx7881ZZBWHRAX6W2GY19J8MGEQ" hidden="1">#REF!</definedName>
    <definedName name="BEx78BSYINF85GYNSCIRD95PH86Q" hidden="1">#REF!</definedName>
    <definedName name="BEx78HHRIWDLHQX2LG0HWFRYEL1T" hidden="1">#REF!</definedName>
    <definedName name="BEx78QC4X2YVM9K6MQRB2WJG36N3" hidden="1">#REF!</definedName>
    <definedName name="BEx78QMXZ2P1ZB3HJ9O50DWHCMXR" hidden="1">#REF!</definedName>
    <definedName name="BEx78SFO5VR28677DWZEMDN7G86X" hidden="1">#REF!</definedName>
    <definedName name="BEx78SFOYH1Z0ZDTO47W2M60TW6K" hidden="1">#REF!</definedName>
    <definedName name="BEx7974EARYYX2ICWU0YC50VO5D8" hidden="1">#REF!</definedName>
    <definedName name="BEx79JK3E6JO8MX4O35A5G8NZCC8" hidden="1">#REF!</definedName>
    <definedName name="BEx79OCP4HQ6XP8EWNGEUDLOZBBS" hidden="1">#REF!</definedName>
    <definedName name="BEx79SEAYKUZB0H4LYBCD6WWJBG2" hidden="1">#REF!</definedName>
    <definedName name="BEx79SJRHTLS9PYM69O9BWW1FMJK" hidden="1">#REF!</definedName>
    <definedName name="BEx79YJJLBELICW9F9FRYSCQ101L" hidden="1">#REF!</definedName>
    <definedName name="BEx79YUC7B0V77FSBGIRCY1BR4VK" hidden="1">#REF!</definedName>
    <definedName name="BEx7A06T3RC2891FUX05G3QPRAUE" hidden="1">#REF!</definedName>
    <definedName name="BEx7A9S3JA1X7FH4CFSQLTZC4691" hidden="1">#REF!</definedName>
    <definedName name="BEx7ABA2C9IWH5VSLVLLLCY62161" hidden="1">#REF!</definedName>
    <definedName name="BEx7AE4LPLX8N85BYB0WCO5S7ZPV" hidden="1">#REF!</definedName>
    <definedName name="BEx7AR0EEP9O5JPPEKQWG1TC860T" hidden="1">#REF!</definedName>
    <definedName name="BEx7ASD1I654MEDCO6GGWA95PXSC" hidden="1">#REF!</definedName>
    <definedName name="BEx7AURD3S7JGN4D3YK1QAG6TAFA" hidden="1">#REF!</definedName>
    <definedName name="BEx7AVCX9S5RJP3NSZ4QM4E6ERDT" hidden="1">#REF!</definedName>
    <definedName name="BEx7AVYIGP0930MV5JEBWRYCJN68" hidden="1">#REF!</definedName>
    <definedName name="BEx7B6LH6917TXOSAAQ6U7HVF018" hidden="1">#REF!</definedName>
    <definedName name="BEx7BN8E88JR3K1BSLAZRPSFPQ9L" hidden="1">#REF!</definedName>
    <definedName name="BEx7BP14RMS3638K85OM4NCYLRHG" hidden="1">#REF!</definedName>
    <definedName name="BEx7BPXFZXJ79FQ0E8AQE21PGVHA" hidden="1">#REF!</definedName>
    <definedName name="BEx7C04AM39DQMC1TIX7CFZ2ADHX" hidden="1">#REF!</definedName>
    <definedName name="BEx7C346X4AX2J1QPM4NBC7JL5W9" hidden="1">#REF!</definedName>
    <definedName name="BEx7C40F0PQURHPI6YQ39NFIR86Z" hidden="1">#REF!</definedName>
    <definedName name="BEx7C7B9VCY7N0H7N1NH6HNNH724" hidden="1">#REF!</definedName>
    <definedName name="BEx7C93VR7SYRIJS1JO8YZKSFAW9" hidden="1">#REF!</definedName>
    <definedName name="BEx7CCPC6R1KQQZ2JQU6EFI1G0RM" hidden="1">#REF!</definedName>
    <definedName name="BEx7CIJST9GLS2QD383UK7VUDTGL" hidden="1">#REF!</definedName>
    <definedName name="BEx7CO8T2XKC7GHDSYNAWTZ9L7YR" hidden="1">#REF!</definedName>
    <definedName name="BEx7CW1CF00DO8A36UNC2X7K65C2" hidden="1">#REF!</definedName>
    <definedName name="BEx7CW6NFRL2P4XWP0MWHIYA97KF" hidden="1">#REF!</definedName>
    <definedName name="BEx7CZXN83U7XFVGG1P1N6ZCQK7U" hidden="1">#REF!</definedName>
    <definedName name="BEx7D14R4J25CLH301NHMGU8FSWM" hidden="1">#REF!</definedName>
    <definedName name="BEx7D38BE0Z9QLQBDMGARM9USFPM" hidden="1">#REF!</definedName>
    <definedName name="BEx7D5RWKRS4W71J4NZ6ZSFHPKFT" hidden="1">#REF!</definedName>
    <definedName name="BEx7D8H1TPOX1UN17QZYEV7Q58GA" hidden="1">#REF!</definedName>
    <definedName name="BEx7DGF13H2074LRWFZQ45PZ6JPX" hidden="1">#REF!</definedName>
    <definedName name="BEx7DHBE0SOC5KXWWQ73WUDBRX8J" hidden="1">#REF!</definedName>
    <definedName name="BEx7DKWUXEDIISSX4GDD4YYT887F" hidden="1">#REF!</definedName>
    <definedName name="BEx7DMUYR2HC26WW7AOB1TULERMB" hidden="1">#REF!</definedName>
    <definedName name="BEx7DVJTRV44IMJIBFXELE67SZ7S" hidden="1">#REF!</definedName>
    <definedName name="BEx7DVUMFCI5INHMVFIJ44RTTSTT" hidden="1">#REF!</definedName>
    <definedName name="BEx7E2QT2U8THYOKBPXONB1B47WH" hidden="1">#REF!</definedName>
    <definedName name="BEx7E5QP7W6UKO74F5Y0VJ741HS5" hidden="1">#REF!</definedName>
    <definedName name="BEx7E6N29HGH3I47AFB2DCS6MVS6" hidden="1">#REF!</definedName>
    <definedName name="BEx7EBA8IYHQKT7IQAOAML660SYA" hidden="1">#REF!</definedName>
    <definedName name="BEx7EI6C8MCRZFEQYUBE5FSUTIHK" hidden="1">#REF!</definedName>
    <definedName name="BEx7EI6DL1Z6UWLFBXAKVGZTKHWJ" hidden="1">#REF!</definedName>
    <definedName name="BEx7EQKHX7GZYOLXRDU534TT4H64" hidden="1">#REF!</definedName>
    <definedName name="BEx7ETV6L1TM7JSXJIGK3FC6RVZW" hidden="1">#REF!</definedName>
    <definedName name="BEx7EYYLHMBYQTH6I377FCQS7CSX" hidden="1">#REF!</definedName>
    <definedName name="BEx7FCLG1RYI2SNOU1Y2GQZNZSWA" hidden="1">#REF!</definedName>
    <definedName name="BEx7FN32ZGWOAA4TTH79KINTDWR9" hidden="1">#REF!</definedName>
    <definedName name="BEx7FV0WJHXL6X5JNQ2ZX45PX49P" hidden="1">#REF!</definedName>
    <definedName name="BEx7G82CKM3NIY1PHNFK28M09PCH" hidden="1">#REF!</definedName>
    <definedName name="BEx7GR3ENYWRXXS5IT0UMEGOLGUH" hidden="1">#REF!</definedName>
    <definedName name="BEx7GSAL6P7TASL8MB63RFST1LJL" hidden="1">#REF!</definedName>
    <definedName name="BEx7H0JD6I5I8WQLLWOYWY5YWPQE" hidden="1">#REF!</definedName>
    <definedName name="BEx7H14XCXH7WEXEY1HVO53A6AGH" hidden="1">#REF!</definedName>
    <definedName name="BEx7HGVBEF4LEIF6RC14N3PSU461" hidden="1">#REF!</definedName>
    <definedName name="BEx7HQ5T9FZ42QWS09UO4DT42Y0R" hidden="1">#REF!</definedName>
    <definedName name="BEx7HRCZE3CVGON1HV07MT5MNDZ3" hidden="1">#REF!</definedName>
    <definedName name="BEx7HWGE2CANG5M17X4C8YNC3N8F" hidden="1">#REF!</definedName>
    <definedName name="BEx7IB54GU5UCTJS549UBDW43EJL" hidden="1">#REF!</definedName>
    <definedName name="BEx7IBVYN47SFZIA0K4MDKQZNN9V" hidden="1">#REF!</definedName>
    <definedName name="BEx7IGOMJB39HUONENRXTK1MFHGE" hidden="1">#REF!</definedName>
    <definedName name="BEx7ISO6LTCYYDK0J6IN4PG2P6SW" hidden="1">#REF!</definedName>
    <definedName name="BEx7IV2IJ5WT7UC0UG7WP0WF2JZI" hidden="1">#REF!</definedName>
    <definedName name="BEx7IXGU74GE5E4S6W4Z13AR092Y" hidden="1">#REF!</definedName>
    <definedName name="BEx7J4YL8Q3BI1MLH16YYQ18IJRD" hidden="1">#REF!</definedName>
    <definedName name="BEx7J5K5QVUOXI6A663KUWL6PO3O" hidden="1">#REF!</definedName>
    <definedName name="BEx7JH3HGBPI07OHZ5LFYK0UFZQR" hidden="1">#REF!</definedName>
    <definedName name="BEx7JRL3MHRMVLQF3EN15MXRPN68" hidden="1">#REF!</definedName>
    <definedName name="BEx7JV194190CNM6WWGQ3UBJ3CHH" hidden="1">#REF!</definedName>
    <definedName name="BEx7JZJ4AE8AGMWPK3XPBTBUBZ48" hidden="1">#REF!</definedName>
    <definedName name="BEx7K7GZ607XQOGB81A1HINBTGOZ" hidden="1">#REF!</definedName>
    <definedName name="BEx7KEYPBDXSNROH8M6CDCBN6B50" hidden="1">#REF!</definedName>
    <definedName name="BEx7KH7PZ0A6FSWA4LAN2CMZ0WSF" hidden="1">#REF!</definedName>
    <definedName name="BEx7KNCTL6VMNQP4MFMHOMV1WI1Y" hidden="1">#REF!</definedName>
    <definedName name="BEx7KSAS8BZT6H8OQCZ5DNSTMO07" hidden="1">#REF!</definedName>
    <definedName name="BEx7KWHTBD21COXVI4HNEQH0Z3L8" hidden="1">#REF!</definedName>
    <definedName name="BEx7KXUGRMRSUXCM97Z7VRZQ9JH2" hidden="1">#REF!</definedName>
    <definedName name="BEx7L5C6U8MP6IZ67BD649WQYJEK" hidden="1">#REF!</definedName>
    <definedName name="BEx7L8HEYEVTATR0OG5JJO647KNI" hidden="1">#REF!</definedName>
    <definedName name="BEx7L8XOV64OMS15ZFURFEUXLMWF" hidden="1">#REF!</definedName>
    <definedName name="BEx7LPF478MRAYB9TQ6LDML6O3BY" hidden="1">#REF!</definedName>
    <definedName name="BEx7LPV780NFCG1VX4EKJ29YXOLZ" hidden="1">#REF!</definedName>
    <definedName name="BEx7LQ0PD30NJWOAYKPEYHM9J83B" hidden="1">#REF!</definedName>
    <definedName name="BEx7M4EKEDHZ1ZZ91NDLSUNPUFPZ" hidden="1">#REF!</definedName>
    <definedName name="BEx7MAUI1JJFDIJGDW4RWY5384LY" hidden="1">#REF!</definedName>
    <definedName name="BEx7MI1EW6N7FOBHWJLYC02TZSKR" hidden="1">#REF!</definedName>
    <definedName name="BEx7MJZO3UKAMJ53UWOJ5ZD4GGMQ" hidden="1">#REF!</definedName>
    <definedName name="BEx7MO17TZ6L4457Q12FYYLUUZAZ" hidden="1">#REF!</definedName>
    <definedName name="BEx7MT4MFNXIVQGAT6D971GZW7CA" hidden="1">#REF!</definedName>
    <definedName name="BEx7MUMLPPX92MX7SA8S1PLONDL8" hidden="1">#REF!</definedName>
    <definedName name="BEx7MX0W532Q7CB4V6KFVC9WAOUI" hidden="1">#REF!</definedName>
    <definedName name="BEx7NB403NE748IF75RXMWOFQ986" hidden="1">#REF!</definedName>
    <definedName name="BEx7NI062THZAM6I8AJWTFJL91CS" hidden="1">#REF!</definedName>
    <definedName name="BEx904S75BPRYMHF0083JF7ES4NG" hidden="1">#REF!</definedName>
    <definedName name="BEx90HDD4RWF7JZGA8GCGG7D63MG" hidden="1">#REF!</definedName>
    <definedName name="BEx90HO6UVMFVSV8U0YBZFHNCL38" hidden="1">#REF!</definedName>
    <definedName name="BEx90VGH5H09ON2QXYC9WIIEU98T" hidden="1">#REF!</definedName>
    <definedName name="BEx9157279000SVN5XNWQ99JY0WU" hidden="1">#REF!</definedName>
    <definedName name="BEx9175B70QXYAU5A8DJPGZQ46L9" hidden="1">#REF!</definedName>
    <definedName name="BEx91AQQRTV87AO27VWHSFZAD4ZR" hidden="1">#REF!</definedName>
    <definedName name="BEx91L8FLL5CWLA2CDHKCOMGVDZN" hidden="1">#REF!</definedName>
    <definedName name="BEx91OTVH9ZDBC3QTORU8RZX4EOC" hidden="1">#REF!</definedName>
    <definedName name="BEx91QH5JRZKQP1GPN2SQMR3CKAG" hidden="1">#REF!</definedName>
    <definedName name="BEx91ROALDNHO7FI4X8L61RH4UJE" hidden="1">#REF!</definedName>
    <definedName name="BEx91TMID71GVYH0U16QM1RV3PX0" hidden="1">#REF!</definedName>
    <definedName name="BEx91VF2D78PAF337E3L2L81K9W2" hidden="1">#REF!</definedName>
    <definedName name="BEx921PNZ46VORG2VRMWREWIC0SE" hidden="1">#REF!</definedName>
    <definedName name="BEx929CVDCG5CFUQWNDLOSNRQ1FN" hidden="1">#REF!</definedName>
    <definedName name="BEx92DPEKL5WM5A3CN8674JI0PR3" hidden="1">#REF!</definedName>
    <definedName name="BEx92ER2RMY93TZK0D9L9T3H0GI5" hidden="1">#REF!</definedName>
    <definedName name="BEx92FI04PJT4LI23KKIHRXWJDTT" hidden="1">#REF!</definedName>
    <definedName name="BEx92HR14HQ9D5JXCSPA4SS4RT62" hidden="1">#REF!</definedName>
    <definedName name="BEx92HWA2D6A5EX9MFG68G0NOMSN" hidden="1">#REF!</definedName>
    <definedName name="BEx92I1SQUKW2W7S22E82HLJXRGK" hidden="1">#REF!</definedName>
    <definedName name="BEx92PUBDIXAU1FW5ZAXECMAU0LN" hidden="1">#REF!</definedName>
    <definedName name="BEx92S8MHFFIVRQ2YSHZNQGOFUHD" hidden="1">#REF!</definedName>
    <definedName name="BEx92VJ5FJGXISSSMOUAESCSIWFV" hidden="1">#REF!</definedName>
    <definedName name="BEx93B9OULL2YGC896XXYAAJSTRK" hidden="1">#REF!</definedName>
    <definedName name="BEx93FRKF99NRT3LH99UTIH7AAYF" hidden="1">#REF!</definedName>
    <definedName name="BEx93M7FSHP50OG34A4W8W8DF12U" hidden="1">#REF!</definedName>
    <definedName name="BEx93OLWY2O3PRA74U41VG5RXT4Q" hidden="1">#REF!</definedName>
    <definedName name="BEx93RWFAF6YJGYUTITVM445C02U" hidden="1">#REF!</definedName>
    <definedName name="BEx93SY9RWG3HUV4YXQKXJH9FH14" hidden="1">#REF!</definedName>
    <definedName name="BEx93TJUX3U0FJDBG6DDSNQ91R5J" hidden="1">#REF!</definedName>
    <definedName name="BEx942UCRHMI4B0US31HO95GSC2X" hidden="1">#REF!</definedName>
    <definedName name="BEx942ZND3V7XSHKTD0UH9X85N5E" hidden="1">#REF!</definedName>
    <definedName name="BEx947HHLR6UU6NYPNDZRF79V52K" hidden="1">#REF!</definedName>
    <definedName name="BEx948ZFFQWVIDNG4AZAUGGGEB5U" hidden="1">#REF!</definedName>
    <definedName name="BEx94CKXG92OMURH41SNU6IOHK4J" hidden="1">#REF!</definedName>
    <definedName name="BEx94GXG30CIVB6ZQN3X3IK6BZXQ" hidden="1">#REF!</definedName>
    <definedName name="BEx94HJ0DWZHE39X4BLCQCJ3M1MC" hidden="1">#REF!</definedName>
    <definedName name="BEx94HZ5LURYM9ST744ALV6ZCKYP" hidden="1">#REF!</definedName>
    <definedName name="BEx94IQ75E90YUMWJ9N591LR7DQQ" hidden="1">#REF!</definedName>
    <definedName name="BEx94N7W5T3U7UOE97D6OVIBUCXS" hidden="1">#REF!</definedName>
    <definedName name="BEx955NIAWX5OLAHMTV6QFUZPR30" hidden="1">#REF!</definedName>
    <definedName name="BEx9581TYVI2M5TT4ISDAJV4W7Z6" hidden="1">#REF!</definedName>
    <definedName name="BEx95G55NR99FDSE95CXDI4DKWSV" hidden="1">#REF!</definedName>
    <definedName name="BEx95NHF4RVUE0YDOAFZEIVBYJXD" hidden="1">#REF!</definedName>
    <definedName name="BEx95QBZMG0E2KQ9BERJ861QLYN3" hidden="1">#REF!</definedName>
    <definedName name="BEx95QHBVDN795UNQJLRXG3RDU49" hidden="1">#REF!</definedName>
    <definedName name="BEx95TBVUWV7L7OMFMZDQEXGVHU6" hidden="1">#REF!</definedName>
    <definedName name="BEx95U89DZZSVO39TGS62CX8G9N4" hidden="1">#REF!</definedName>
    <definedName name="BEx95XTPKKKJG67C45LRX0T25I06" hidden="1">#REF!</definedName>
    <definedName name="BEx9602K2GHNBUEUVT9ONRQU1GMD" hidden="1">#REF!</definedName>
    <definedName name="BEx9602LTEI8BPC79BGMRK6S0RP8" hidden="1">#REF!</definedName>
    <definedName name="BEx962BL3Y4LA53EBYI64ZYMZE8U" hidden="1">#REF!</definedName>
    <definedName name="BEx96HAWZ2EMMI7VJ5NQXGK044OO" hidden="1">#REF!</definedName>
    <definedName name="BEx96KR21O7H9R29TN0S45Y3QPUK" hidden="1">#REF!</definedName>
    <definedName name="BEx96SUFKHHFE8XQ6UUO6ILDOXHO" hidden="1">#REF!</definedName>
    <definedName name="BEx96UN4YWXBDEZ1U1ZUIPP41Z7I" hidden="1">#REF!</definedName>
    <definedName name="BEx978KSD61YJH3S9DGO050R2EHA" hidden="1">#REF!</definedName>
    <definedName name="BEx97H9O1NAKAPK4MX4PKO34ICL5" hidden="1">#REF!</definedName>
    <definedName name="BEx97MNUZQ1Z0AO2FL7XQYVNCPR7" hidden="1">#REF!</definedName>
    <definedName name="BEx97NPQBACJVD9K1YXI08RTW9E2" hidden="1">#REF!</definedName>
    <definedName name="BEx97RWQLXS0OORDCN69IGA58CWU" hidden="1">#REF!</definedName>
    <definedName name="BEx97YNGGDFIXHTMGFL2IHAQX9MI" hidden="1">#REF!</definedName>
    <definedName name="BEx9805E16VCDEWPM3404WTQS6ZK" hidden="1">#REF!</definedName>
    <definedName name="BEx981HW73BUZWT14TBTZHC0ZTJ4" hidden="1">#REF!</definedName>
    <definedName name="BEx9871KU0N99P0900EAK69VFYT2" hidden="1">#REF!</definedName>
    <definedName name="BEx98IFKNJFGZFLID1YTRFEG1SXY" hidden="1">#REF!</definedName>
    <definedName name="BEx98T7ZEF0HKRFLBVK3BNKCG3CJ" hidden="1">#REF!</definedName>
    <definedName name="BEx98WYSAS39FWGYTMQ8QGIT81TF" hidden="1">#REF!</definedName>
    <definedName name="BEx990461P2YAJ7BRK25INFYZ7RQ" hidden="1">#REF!</definedName>
    <definedName name="BEx9915UVD4G7RA3IMLFZ0LG3UA2" hidden="1">#REF!</definedName>
    <definedName name="BEx991M410V3S2PKCJGQ30O6JT6H" hidden="1">#REF!</definedName>
    <definedName name="BEx992CZON8AO7U7V88VN1JBO0MG" hidden="1">#REF!</definedName>
    <definedName name="BEx9952469XMFGSPXL7CMXHPJF90" hidden="1">#REF!</definedName>
    <definedName name="BEx99B77I7TUSHRR4HIZ9FU2EIUT" hidden="1">#REF!</definedName>
    <definedName name="BEx99EHWKKHZB66Q30C7QIXU3BVM" hidden="1">#REF!</definedName>
    <definedName name="BEx99IE6TEODZ443HP0AYCXVTNOV" hidden="1">#REF!</definedName>
    <definedName name="BEx99Q6PH5F3OQKCCAAO75PYDEFN" hidden="1">#REF!</definedName>
    <definedName name="BEx99RU5I4O0109P2FW9DN4IU3QX" hidden="1">#REF!</definedName>
    <definedName name="BEx99WBYT2D6UUC1PT7A40ENYID4" hidden="1">#REF!</definedName>
    <definedName name="BEx99WS2X3RTQE9O764SS5G2FPE6" hidden="1">#REF!</definedName>
    <definedName name="BEx99ZRZ4I7FHDPGRAT5VW7NVBPU" hidden="1">#REF!</definedName>
    <definedName name="BEx9AT5E3ZSHKSOL35O38L8HF9TH" hidden="1">#REF!</definedName>
    <definedName name="BEx9ATW9WB5CNKQR5HKK7Y2GHYGR" hidden="1">#REF!</definedName>
    <definedName name="BEx9AV8W1FAWF5BHATYEN47X12JN" hidden="1">#REF!</definedName>
    <definedName name="BEx9B8A5186FNTQQNLIO5LK02ABI" hidden="1">#REF!</definedName>
    <definedName name="BEx9B8VR20E2CILU4CDQUQQ9ONXK" hidden="1">#REF!</definedName>
    <definedName name="BEx9B917EUP13X6FQ3NPQL76XM5V" hidden="1">#REF!</definedName>
    <definedName name="BEx9BAJ5WYEQ623HUT9NNCMP3RUG" hidden="1">#REF!</definedName>
    <definedName name="BEx9BE9Z7EFJCFDYJJOY5KFTGDF4" hidden="1">#REF!</definedName>
    <definedName name="BEx9BSIJN2O0MG8CXAMCAOADEMTO" hidden="1">#REF!</definedName>
    <definedName name="BEx9BU0BBJO3ITPCO4T9FIVEVJY7" hidden="1">#REF!</definedName>
    <definedName name="BEx9BYSYW7QCPXS2NAVLFAU5Y2Z2" hidden="1">#REF!</definedName>
    <definedName name="BEx9C590HJ2O31IWJB73C1HR74AI" hidden="1">#REF!</definedName>
    <definedName name="BEx9CCQRMYYOGIOYTOM73VKDIPS1" hidden="1">#REF!</definedName>
    <definedName name="BEx9CM6JVXIG9S6EAZMR899UW190" hidden="1">#REF!</definedName>
    <definedName name="BEx9D160NRGTDVT2ML4H9A7UKR4T" hidden="1">#REF!</definedName>
    <definedName name="BEx9D1BC9FT19KY0INAABNDBAMR1" hidden="1">#REF!</definedName>
    <definedName name="BEx9D1MB15VSARB7IKBMZYU0JJBI" hidden="1">#REF!</definedName>
    <definedName name="BEx9DN6ZMF18Q39MPMXSDJTZQNJ3" hidden="1">#REF!</definedName>
    <definedName name="BEx9DZXN85O544CD9O60K126YYAU" hidden="1">#REF!</definedName>
    <definedName name="BEx9E14TDNSEMI784W0OTIEQMWN6" hidden="1">#REF!</definedName>
    <definedName name="BEx9E14TGNBYGMDDG9NETDK4SYAW" hidden="1">#REF!</definedName>
    <definedName name="BEx9E2BZ2B1R41FMGJCJ7JLGLUAJ" hidden="1">#REF!</definedName>
    <definedName name="BEx9EG9KBJ77M8LEOR9ITOKN5KXY" hidden="1">#REF!</definedName>
    <definedName name="BEx9EL27NGDBCTVPW97K42QANS5K" hidden="1">#REF!</definedName>
    <definedName name="BEx9EMK6HAJJMVYZTN5AUIV7O1E6" hidden="1">#REF!</definedName>
    <definedName name="BEx9ENB8RPU9FA3QW16IGB6LK1CH" hidden="1">#REF!</definedName>
    <definedName name="BEx9EQLVZHYQ1TPX7WH3SOWXCZLE" hidden="1">#REF!</definedName>
    <definedName name="BEx9ETLU0EK5LGEM1QCNYN2S8O5F" hidden="1">#REF!</definedName>
    <definedName name="BEx9F0710LGLAU3161O0O346N58H" hidden="1">#REF!</definedName>
    <definedName name="BEx9F0Y2ESUNE3U7TQDLMPE9BO67" hidden="1">#REF!</definedName>
    <definedName name="BEx9F439L1R726MJFX2EP39XIBPY" hidden="1">#REF!</definedName>
    <definedName name="BEx9F5W18ZGFOKGRE8PR6T1MO6GT" hidden="1">#REF!</definedName>
    <definedName name="BEx9F78N4HY0XFGBQ4UJRD52L1EI" hidden="1">#REF!</definedName>
    <definedName name="BEx9FF16LOQP5QIR4UHW5EIFGQB8" hidden="1">#REF!</definedName>
    <definedName name="BEx9FJTSRCZ3ZXT3QVBJT5NF8T7V" hidden="1">#REF!</definedName>
    <definedName name="BEx9FRBEEYPS5HLS3XT34AKZN94G" hidden="1">#REF!</definedName>
    <definedName name="BEx9G5USBCNYNA7HGVW92D800SKX" hidden="1">#REF!</definedName>
    <definedName name="BEx9G7CPXG7HR6N6FHPU2DBBUIKG" hidden="1">#REF!</definedName>
    <definedName name="BEx9GDY4D8ZPQJCYFIMYM0V0C51Y" hidden="1">#REF!</definedName>
    <definedName name="BEx9GGY04V0ZWI6O9KZH4KSBB389" hidden="1">#REF!</definedName>
    <definedName name="BEx9GMC7TE8SDTCO5PHODBUF4SM1" hidden="1">#REF!</definedName>
    <definedName name="BEx9GMN0B495HEAOG6JQK9D7HUPC" hidden="1">#REF!</definedName>
    <definedName name="BEx9GNOPB6OZ2RH3FCDNJR38RJOS" hidden="1">#REF!</definedName>
    <definedName name="BEx9GUQALUWCD30UKUQGSWW8KBQ7" hidden="1">#REF!</definedName>
    <definedName name="BEx9GY6BVFQGCLMOWVT6PIC9WP5X" hidden="1">#REF!</definedName>
    <definedName name="BEx9GZ2P3FDHKXEBXX2VS0BG2NP2" hidden="1">#REF!</definedName>
    <definedName name="BEx9H04IB14E1437FF2OIRRWBSD7" hidden="1">#REF!</definedName>
    <definedName name="BEx9H5O1KDZJCW91Q29VRPY5YS6P" hidden="1">#REF!</definedName>
    <definedName name="BEx9H8YR0E906F1JXZMBX3LNT004" hidden="1">#REF!</definedName>
    <definedName name="BEx9I1QKLI6OOUPQLUQ0EF0355X6" hidden="1">#REF!</definedName>
    <definedName name="BEx9I8XIG7E5NB48QQHXP23FIN60" hidden="1">#REF!</definedName>
    <definedName name="BEx9IQRF01ATLVK0YE60ARKQJ68L" hidden="1">#REF!</definedName>
    <definedName name="BEx9IT5QNZWKM6YQ5WER0DC2PMMU" hidden="1">#REF!</definedName>
    <definedName name="BEx9IUICG3HZWG57MG3NXCEX4LQI" hidden="1">#REF!</definedName>
    <definedName name="BEx9IW5LYJF40GS78FJNXO9O667A" hidden="1">#REF!</definedName>
    <definedName name="BEx9IW5MFLXTVCJHVUZTUH93AXOS" hidden="1">#REF!</definedName>
    <definedName name="BEx9IXCSPSZC80YZUPRCYTG326KV" hidden="1">#REF!</definedName>
    <definedName name="BEx9IYUQSBZ0GG9ZT1QKX83F42F1" hidden="1">#REF!</definedName>
    <definedName name="BEx9IZR39NHDGOM97H4E6F81RTQW" hidden="1">#REF!</definedName>
    <definedName name="BEx9J6CH5E7YZPER7HXEIOIKGPCA" hidden="1">#REF!</definedName>
    <definedName name="BEx9JJTZKVUJAVPTRE0RAVTEH41G" hidden="1">#REF!</definedName>
    <definedName name="BEx9JLBYK239B3F841C7YG1GT7ST" hidden="1">#REF!</definedName>
    <definedName name="BExAW4IIW5D0MDY6TJ3G4FOLPYIR" hidden="1">#REF!</definedName>
    <definedName name="BExAWNP1B2E9Q88TW48NH41C0FTZ" hidden="1">#REF!</definedName>
    <definedName name="BExAWUFQXTIPQ308ERZPSVPTUMYN" hidden="1">#REF!</definedName>
    <definedName name="BExAWY6O96OQO2R036QK2DI37EKV" hidden="1">#REF!</definedName>
    <definedName name="BExAX410NB4F2XOB84OR2197H8M5" hidden="1">#REF!</definedName>
    <definedName name="BExAX8TNG8LQ5Q4904SAYQIPGBSV" hidden="1">#REF!</definedName>
    <definedName name="BExAX9KPAVIVUVU3XREDCV1BIYZL" hidden="1">#REF!</definedName>
    <definedName name="BExAXPB35BNVXZYF2XS6UP3LP0QH" hidden="1">#REF!</definedName>
    <definedName name="BExAXWSRVPK0GCZ2UFU10UOP01IY" hidden="1">#REF!</definedName>
    <definedName name="BExAY0EAT2LXR5MFGM0DLIB45PLO" hidden="1">#REF!</definedName>
    <definedName name="BExAY6JK0AK9EBIJSPEJNOIDE40W" hidden="1">#REF!</definedName>
    <definedName name="BExAYE6LNIEBR9DSNI5JGNITGKIT" hidden="1">#REF!</definedName>
    <definedName name="BExAYHMLXGGO25P8HYB2S75DEB4F" hidden="1">#REF!</definedName>
    <definedName name="BExAYKXAUWGDOPG952TEJ2UKZKWN" hidden="1">#REF!</definedName>
    <definedName name="BExAYP9TDTI2MBP6EYE0H39CPMXN" hidden="1">#REF!</definedName>
    <definedName name="BExAYPPWJPWDKU59O051WMGB7O0J" hidden="1">#REF!</definedName>
    <definedName name="BExAYR2JZCJBUH6F1LZC2A7JIVRJ" hidden="1">#REF!</definedName>
    <definedName name="BExAYTGVRD3DLKO75RFPMBKCIWB8" hidden="1">#REF!</definedName>
    <definedName name="BExAYY9H9COOT46HJLPVDLTO12UL" hidden="1">#REF!</definedName>
    <definedName name="BExAYYKAQA3KDMQ890FIE5M9SPBL" hidden="1">#REF!</definedName>
    <definedName name="BExAZ6SY0EU69GC3CWI5EOO0YLFG" hidden="1">#REF!</definedName>
    <definedName name="BExAZ6YEEBJV0PCKFE137K2Y3A8M" hidden="1">#REF!</definedName>
    <definedName name="BExAZAP844MJ4GSAIYNYHQ7FECC3" hidden="1">#REF!</definedName>
    <definedName name="BExAZCNEGB4JYHC8CZ51KTN890US" hidden="1">#REF!</definedName>
    <definedName name="BExAZFCI302YFYRDJYQDWQQL0Q0O" hidden="1">#REF!</definedName>
    <definedName name="BExAZJE2UOL40XUAU2RB53X5K20P" hidden="1">#REF!</definedName>
    <definedName name="BExAZLHLST9OP89R1HJMC1POQG8H" hidden="1">#REF!</definedName>
    <definedName name="BExAZMDYMIAA7RX1BMCKU1VLBRGY" hidden="1">#REF!</definedName>
    <definedName name="BExAZNL6BHI8DCQWXOX4I2P839UX" hidden="1">#REF!</definedName>
    <definedName name="BExAZRMWSONMCG9KDUM4KAQ7BONM" hidden="1">#REF!</definedName>
    <definedName name="BExAZSOJNQ5N3LM4XA17IH7NIY7G" hidden="1">#REF!</definedName>
    <definedName name="BExAZTFG4SJRG4TW6JXRF7N08JFI" hidden="1">#REF!</definedName>
    <definedName name="BExAZUS4A8OHDZK0MWAOCCCKTH73" hidden="1">#REF!</definedName>
    <definedName name="BExAZX6FECVK3E07KXM2XPYKGM6U" hidden="1">#REF!</definedName>
    <definedName name="BExB012NJ8GASTNNPBRRFTLHIOC9" hidden="1">#REF!</definedName>
    <definedName name="BExB072HHXVMUC0VYNGG48GRSH5Q" hidden="1">#REF!</definedName>
    <definedName name="BExB0FRDEYDEUEAB1W8KD6D965XA" hidden="1">#REF!</definedName>
    <definedName name="BExB0GIGLDV7P55ZR51C0HG15PA2" hidden="1">#REF!</definedName>
    <definedName name="BExB0KPCN7YJORQAYUCF4YKIKPMC" hidden="1">#REF!</definedName>
    <definedName name="BExB0VHQD6ORZS0MIC86QWHCE4UC" hidden="1">#REF!</definedName>
    <definedName name="BExB0WE4PI3NOBXXVO9CTEN4DIU2" hidden="1">#REF!</definedName>
    <definedName name="BExB0Z8O1CQF2CWFBBHE8SNISDAO" hidden="1">#REF!</definedName>
    <definedName name="BExB10QNIVITUYS55OAEKK3VLJFE" hidden="1">#REF!</definedName>
    <definedName name="BExB15ZDRY4CIJ911DONP0KCY9KU" hidden="1">#REF!</definedName>
    <definedName name="BExB16VQY0O0RLZYJFU3OFEONVTE" hidden="1">#REF!</definedName>
    <definedName name="BExB1FKNY2UO4W5FUGFHJOA2WFGG" hidden="1">#REF!</definedName>
    <definedName name="BExB1GMD0PIDGTFBGQOPRWQSP9I4" hidden="1">#REF!</definedName>
    <definedName name="BExB1HZ0FHGNOS2URJWFD5G55OMO" hidden="1">#REF!</definedName>
    <definedName name="BExB1Q29OO6LNFNT1EQLA3KYE7MX" hidden="1">#REF!</definedName>
    <definedName name="BExB1TNRV5EBWZEHYLHI76T0FVA7" hidden="1">#REF!</definedName>
    <definedName name="BExB1WI6M8I0EEP1ANUQZCFY24EV" hidden="1">#REF!</definedName>
    <definedName name="BExB203OWC9QZA3BYOKQ18L4FUJE" hidden="1">#REF!</definedName>
    <definedName name="BExB2CJHTU7C591BR4WRL5L2F2K6" hidden="1">#REF!</definedName>
    <definedName name="BExB2K1AV4PGNS1O6C7D7AO411AX" hidden="1">#REF!</definedName>
    <definedName name="BExB2O2UYHKI324YE324E1N7FVIB" hidden="1">#REF!</definedName>
    <definedName name="BExB2Q0VJ0MU2URO3JOVUAVHEI3V" hidden="1">#REF!</definedName>
    <definedName name="BExB30IP1DNKNQ6PZ5ERUGR5MK4Z" hidden="1">#REF!</definedName>
    <definedName name="BExB385QW2BSSBXS953SSQN2ISSW" hidden="1">#REF!</definedName>
    <definedName name="BExB3DEMEV5D9G8FDHD4NQ9X2YNT" hidden="1">#REF!</definedName>
    <definedName name="BExB3RXU8AJQ86I5RXEWLGGR7R7C" hidden="1">#REF!</definedName>
    <definedName name="BExB442RX0T3L6HUL6X5T21CENW6" hidden="1">#REF!</definedName>
    <definedName name="BExB4ADD0L7417CII901XTFKXD1J" hidden="1">#REF!</definedName>
    <definedName name="BExB4DYU06HCGRIPBSWRCXK804UM" hidden="1">#REF!</definedName>
    <definedName name="BExB4HEZO4E597Q5M4M10LT8TLY3" hidden="1">#REF!</definedName>
    <definedName name="BExB4X01APD3Z8ZW6MVX1P8NAO7G" hidden="1">#REF!</definedName>
    <definedName name="BExB4Z3EZBGYYI33U0KQ8NEIH8PY" hidden="1">#REF!</definedName>
    <definedName name="BExB4ZJOLU1PXBMG4TPCCLTRMNRE" hidden="1">#REF!</definedName>
    <definedName name="BExB4ZZSDPL4Q05BMVT5TUN0IGKT" hidden="1">#REF!</definedName>
    <definedName name="BExB55368XW7UX657ZSPC6BFE92S" hidden="1">#REF!</definedName>
    <definedName name="BExB57MZEPL2SA2ONPK66YFLZWJU" hidden="1">#REF!</definedName>
    <definedName name="BExB5833OAOJ22VK1YK47FHUSVK2" hidden="1">#REF!</definedName>
    <definedName name="BExB58JDIHS42JZT9DJJMKA8QFCO" hidden="1">#REF!</definedName>
    <definedName name="BExB58U5FQC5JWV9CGC83HLLZUZI" hidden="1">#REF!</definedName>
    <definedName name="BExB5EDO9XUKHF74X3HAU2WPPHZH" hidden="1">#REF!</definedName>
    <definedName name="BExB5EDOQKZIQXT13IG1KLCZ474G" hidden="1">#REF!</definedName>
    <definedName name="BExB5G6EH68AYEP1UT0GHUEL3SLN" hidden="1">#REF!</definedName>
    <definedName name="BExB5LVGGXMNUN3D3452G3J62MKF" hidden="1">#REF!</definedName>
    <definedName name="BExB5QYVEZWFE5DQVHAM760EV05X" hidden="1">#REF!</definedName>
    <definedName name="BExB5U9IRH14EMOE0YGIE3WIVLFS" hidden="1">#REF!</definedName>
    <definedName name="BExB5V5WWQYPK4GCSYZQALJYGC94" hidden="1">#REF!</definedName>
    <definedName name="BExB5VWYMOV6BAIH7XUBBVPU7MMD" hidden="1">#REF!</definedName>
    <definedName name="BExB610DZWIJP1B72U9QM42COH2B" hidden="1">#REF!</definedName>
    <definedName name="BExB64AX81KEVMGZDXB25NB459SW" hidden="1">#REF!</definedName>
    <definedName name="BExB6C3FUAKK9ML5T767NMWGA9YB" hidden="1">#REF!</definedName>
    <definedName name="BExB6C8X6JYRLKZKK17VE3QUNL3D" hidden="1">#REF!</definedName>
    <definedName name="BExB6HN3QRFPXM71MDUK21BKM7PF" hidden="1">#REF!</definedName>
    <definedName name="BExB6I39SKL5BMHHDD9EED7FQD9Z" hidden="1">#REF!</definedName>
    <definedName name="BExB6IZMHCZ3LB7N73KD90YB1HBZ" hidden="1">#REF!</definedName>
    <definedName name="BExB719SGNX4Y8NE6JEXC555K596" hidden="1">#REF!</definedName>
    <definedName name="BExB7265DCHKS7V2OWRBXCZTEIW9" hidden="1">#REF!</definedName>
    <definedName name="BExB74PS5P9G0P09Y6DZSCX0FLTJ" hidden="1">#REF!</definedName>
    <definedName name="BExB78RH79J0MIF7H8CAZ0CFE88Q" hidden="1">#REF!</definedName>
    <definedName name="BExB7ELT09HGDVO5BJC1ZY9D09GZ" hidden="1">#REF!</definedName>
    <definedName name="BExB7F7EIHG0MYMQYUVG9HIZPHMZ" hidden="1">#REF!</definedName>
    <definedName name="BExB806PAXX70XUTA3ZI7OORD78R" hidden="1">#REF!</definedName>
    <definedName name="BExB83199EQQS6I5HE7WADNCK8OE" hidden="1">#REF!</definedName>
    <definedName name="BExB8HF4UBVZKQCSRFRUQL2EE6VL" hidden="1">#REF!</definedName>
    <definedName name="BExB8HKHKZ1ORJZUYGG2M4VSCC39" hidden="1">#REF!</definedName>
    <definedName name="BExB8HV9YUS1Q77M9SNFRKDLU5HS" hidden="1">#REF!</definedName>
    <definedName name="BExB8QPH8DC5BESEVPSMBCWVN6PO" hidden="1">#REF!</definedName>
    <definedName name="BExB8U5N0D85YR8APKN3PPKG0FWP" hidden="1">#REF!</definedName>
    <definedName name="BExB93G413CK5DKO7925ZHSOBGIN" hidden="1">#REF!</definedName>
    <definedName name="BExB96LBXL1JW5A4PP93UJ9UDLKZ" hidden="1">#REF!</definedName>
    <definedName name="BExB9DHI5I2TJ2LXYPM98EE81L27" hidden="1">#REF!</definedName>
    <definedName name="BExB9G6LZG5OQUY0GZLHX066V3D4" hidden="1">#REF!</definedName>
    <definedName name="BExB9IFG9FW3RQUDIMDFKIYDB4HE" hidden="1">#REF!</definedName>
    <definedName name="BExB9NDIZ7LGMTL8351GRA6VK2K0" hidden="1">#REF!</definedName>
    <definedName name="BExB9Q2MZZHBGW8QQKVEYIMJBPIE" hidden="1">#REF!</definedName>
    <definedName name="BExBA1GON0EZRJ20UYPILAPLNQWM" hidden="1">#REF!</definedName>
    <definedName name="BExBA525BALJ5HMTDMMSM5WWJ1YW" hidden="1">#REF!</definedName>
    <definedName name="BExBA69ASGYRZW1G1DYIS9QRRTBN" hidden="1">#REF!</definedName>
    <definedName name="BExBA6K42582A14WFFWQ3Q8QQWB6" hidden="1">#REF!</definedName>
    <definedName name="BExBA8I5D4R8R2PYQ1K16TWGTOEP" hidden="1">#REF!</definedName>
    <definedName name="BExBA93PE0DGUUTA7LLSIGBIXWE5" hidden="1">#REF!</definedName>
    <definedName name="BExBABCQMR685CQ1SC8CECO7GTGB" hidden="1">#REF!</definedName>
    <definedName name="BExBAI8X0FKDQJ6YZJQDTTG4ZCWY" hidden="1">#REF!</definedName>
    <definedName name="BExBAKN7XIBAXCF9PCNVS038PCQO" hidden="1">#REF!</definedName>
    <definedName name="BExBAKXZ7PBW3DDKKA5MWC1ZUC7O" hidden="1">#REF!</definedName>
    <definedName name="BExBAO8NLXZXHO6KCIECSFCH3RR0" hidden="1">#REF!</definedName>
    <definedName name="BExBAOOT1KBSIEISN1ADL4RMY879" hidden="1">#REF!</definedName>
    <definedName name="BExBAVKX8Q09370X1GCZWJ4E91YJ" hidden="1">#REF!</definedName>
    <definedName name="BExBAX2X2ENJYO4QTR5VAIQ86L7B" hidden="1">#REF!</definedName>
    <definedName name="BExBAZ13D3F1DVJQ6YJ8JGUYEYJE" hidden="1">#REF!</definedName>
    <definedName name="BExBBMPCB1QOZY8WWEX4J21JDE6U" hidden="1">#REF!</definedName>
    <definedName name="BExBBU1QQWUE0YFG7O1TN0RFLSSG" hidden="1">#REF!</definedName>
    <definedName name="BExBBUCJQRR74Q7GPWDEZXYK2KJL" hidden="1">#REF!</definedName>
    <definedName name="BExBBV8XVMD9CKZY711T0BN7H3PM" hidden="1">#REF!</definedName>
    <definedName name="BExBC78HXWXHO3XAB6E8NVTBGLJS" hidden="1">#REF!</definedName>
    <definedName name="BExBCFH3SMGZ2IPHFB6BCM9O3W0H" hidden="1">#REF!</definedName>
    <definedName name="BExBCK9SCAABKOT9IP6TEPRR7YDT" hidden="1">#REF!</definedName>
    <definedName name="BExBCKKJFFT2RP50WNPKBT7X8PJ3" hidden="1">#REF!</definedName>
    <definedName name="BExBCKKJTIRKC1RZJRTK65HHLX4W" hidden="1">#REF!</definedName>
    <definedName name="BExBCLMEPAN3XXX174TU8SS0627Q" hidden="1">#REF!</definedName>
    <definedName name="BExBCRBEYR2KZ8FAQFZ2NHY13WIY" hidden="1">#REF!</definedName>
    <definedName name="BExBD4I559NXSV6J07Q343TKYMVJ" hidden="1">#REF!</definedName>
    <definedName name="BExBD9W8C0W9N6L1AFL18JP4H94W" hidden="1">#REF!</definedName>
    <definedName name="BExBDBZQLTX3OGFYGULQFK5WEZU5" hidden="1">#REF!</definedName>
    <definedName name="BExBDJS9TUEU8Z84IV59E5V4T8K6" hidden="1">#REF!</definedName>
    <definedName name="BExBDKOMSVH4XMH52CFJ3F028I9R" hidden="1">#REF!</definedName>
    <definedName name="BExBDSRXVZQ0W5WXQMP5XD00GRRL" hidden="1">#REF!</definedName>
    <definedName name="BExBDTJ0J7XEHB9OATXFF5I8FZBJ" hidden="1">#REF!</definedName>
    <definedName name="BExBDUVGK3E1J4JY9ZYTS7V14BLY" hidden="1">#REF!</definedName>
    <definedName name="BExBE0KGY14GSWOGPU4HSJRLD2UD" hidden="1">#REF!</definedName>
    <definedName name="BExBE162OSBKD30I7T1DKKPT3I9I" hidden="1">#REF!</definedName>
    <definedName name="BExBEC9ATLQZF86W1M3APSM4HEOH" hidden="1">#REF!</definedName>
    <definedName name="BExBEXU4CFCM1P5CTZ4NE14PBGDA" hidden="1">#REF!</definedName>
    <definedName name="BExBEYFQJE9YK12A6JBMRFKEC7RN" hidden="1">#REF!</definedName>
    <definedName name="BExBG1ED81J2O4A2S5F5Y3BPHMCR" hidden="1">#REF!</definedName>
    <definedName name="BExCRK0K58VDM9V35DGI6VK8C92V" hidden="1">#REF!</definedName>
    <definedName name="BExCRLIHS7466WFJ3RPIUGGXYESZ" hidden="1">#REF!</definedName>
    <definedName name="BExCRXSXMF4LHAQZHN64FXJPMVZ7" hidden="1">#REF!</definedName>
    <definedName name="BExCS1EDDUEAEWHVYXHIP9I1WCJH" hidden="1">#REF!</definedName>
    <definedName name="BExCS1P5QG0X3OTHKX07RALOE5T5" hidden="1">#REF!</definedName>
    <definedName name="BExCS7ZPMHFJ4UJDAL8CQOLSZ13B" hidden="1">#REF!</definedName>
    <definedName name="BExCS8W4NJUZH9S1CYB6XSDLEPBW" hidden="1">#REF!</definedName>
    <definedName name="BExCSAE1M6G20R41J0Y24YNN0YC1" hidden="1">#REF!</definedName>
    <definedName name="BExCSAOUZOYKHN7HV511TO8VDJ02" hidden="1">#REF!</definedName>
    <definedName name="BExCSJ2XVKHN6ULCF7JML0TCRKEO" hidden="1">#REF!</definedName>
    <definedName name="BExCSMOFTXSUEC1T46LR1UPYRCX5" hidden="1">#REF!</definedName>
    <definedName name="BExCSSDG3TM6TPKS19E9QYJEELZ6" hidden="1">#REF!</definedName>
    <definedName name="BExCSZV7U67UWXL2HKJNM5W1E4OO" hidden="1">#REF!</definedName>
    <definedName name="BExCT4NSDT61OCH04Y2QIFIOP75H" hidden="1">#REF!</definedName>
    <definedName name="BExCTHZWIPJVLE56GATEFKPIKLK2" hidden="1">#REF!</definedName>
    <definedName name="BExCTW8G3VCZ55S09HTUGXKB1P2M" hidden="1">#REF!</definedName>
    <definedName name="BExCTYS2KX0QANOLT8LGZ9WV3S3T" hidden="1">#REF!</definedName>
    <definedName name="BExCTZ2V6H9TT6LFGK3SADZ2TIGQ" hidden="1">#REF!</definedName>
    <definedName name="BExCTZZ9JNES4EDHW97NP0EGQALX" hidden="1">#REF!</definedName>
    <definedName name="BExCU0A1V6NMZQ9ASYJ8QIVQ5UR2" hidden="1">#REF!</definedName>
    <definedName name="BExCU2834920JBHSPCRC4UF80OLL" hidden="1">#REF!</definedName>
    <definedName name="BExCU8O54I3P3WRYWY1CRP3S78QY" hidden="1">#REF!</definedName>
    <definedName name="BExCUDRJO23YOKT8GPWOVQ4XEHF5" hidden="1">#REF!</definedName>
    <definedName name="BExCULEOALM7SEHVMQC4B4N25MRM" hidden="1">#REF!</definedName>
    <definedName name="BExCUPAXFR16YMWL30ME3F3BSRDZ" hidden="1">#REF!</definedName>
    <definedName name="BExCUR94DHCE47PUUWEMT5QZOYR2" hidden="1">#REF!</definedName>
    <definedName name="BExCV5HJSTBNPQZVGYJY9AZ4IJ26" hidden="1">#REF!</definedName>
    <definedName name="BExCV634L7SVHGB0UDDTRRQ2Q72H" hidden="1">#REF!</definedName>
    <definedName name="BExCVBXGSXT9FWJRG62PX9S1RK83" hidden="1">#REF!</definedName>
    <definedName name="BExCVHBNLOHNFS0JAV3I1XGPNH9W" hidden="1">#REF!</definedName>
    <definedName name="BExCVI86R31A2IOZIEBY1FJLVILD" hidden="1">#REF!</definedName>
    <definedName name="BExCVKGZXE0I9EIXKBZVSGSEY2RR" hidden="1">#REF!</definedName>
    <definedName name="BExCVNROVORCSNX9HKHKPHY0URS3" hidden="1">#REF!</definedName>
    <definedName name="BExCVPEZON7VV6NOWII8VZMONPCJ" hidden="1">#REF!</definedName>
    <definedName name="BExCVV44WY5807WGMTGKPW0GT256" hidden="1">#REF!</definedName>
    <definedName name="BExCVZ5PN4V6MRBZ04PZJW3GEF8S" hidden="1">#REF!</definedName>
    <definedName name="BExCW13R0GWJYGXZBNCPAHQN4NR2" hidden="1">#REF!</definedName>
    <definedName name="BExCW9Y5HWU4RJTNX74O6L24VGCK" hidden="1">#REF!</definedName>
    <definedName name="BExCWHADQJRXWFDGV2KMANWIY1YN" hidden="1">#REF!</definedName>
    <definedName name="BExCWPDPESGZS07QGBLSBWDNVJLZ" hidden="1">#REF!</definedName>
    <definedName name="BExCWTVKHIVCRHF8GC39KI58YM5K" hidden="1">#REF!</definedName>
    <definedName name="BExCX2KGRZBRVLZNM8SUSIE6A0RL" hidden="1">#REF!</definedName>
    <definedName name="BExCX3X451T70LZ1VF95L7W4Y4TM" hidden="1">#REF!</definedName>
    <definedName name="BExCX4NZ2N1OUGXM7EV0U7VULJMM" hidden="1">#REF!</definedName>
    <definedName name="BExCXILMURGYMAH6N5LF5DV6K3GM" hidden="1">#REF!</definedName>
    <definedName name="BExCXQUFBMXQ1650735H48B1AZT3" hidden="1">#REF!</definedName>
    <definedName name="BExCXYSBKJ9SZQD7XS2WUS6SVBJO" hidden="1">#REF!</definedName>
    <definedName name="BExCXZ8DGK5ZE8467LFEHX6JNQHJ" hidden="1">#REF!</definedName>
    <definedName name="BExCY2DQO9VLA77Q7EG3T0XNXX4F" hidden="1">#REF!</definedName>
    <definedName name="BExCY5Z7X93Z8XUOEASK50W08S36" hidden="1">#REF!</definedName>
    <definedName name="BExCY6VMJ68MX3C981R5Q0BX5791" hidden="1">#REF!</definedName>
    <definedName name="BExCYAH2SAZCPW6XCB7V7PMMCAWO" hidden="1">#REF!</definedName>
    <definedName name="BExCYDGYM1UGUNTB331L2E4L5F34" hidden="1">#REF!</definedName>
    <definedName name="BExCYN7KCKU1F6EXMNPQPTKNOT6A" hidden="1">#REF!</definedName>
    <definedName name="BExCYPRC5HJE6N2XQTHCT6NXGP8N" hidden="1">#REF!</definedName>
    <definedName name="BExCYQCX9ES8ZWW2L35B12WDNT73" hidden="1">#REF!</definedName>
    <definedName name="BExCYSLQY2CYU7DQ3QI07UGGS6OW" hidden="1">#REF!</definedName>
    <definedName name="BExCYUK0I3UEXZNFDW71G6Z6D8XR" hidden="1">#REF!</definedName>
    <definedName name="BExCZFZCXMLY5DWESYJ9NGTJYQ8M" hidden="1">#REF!</definedName>
    <definedName name="BExCZJ4P8WS0BDT31WDXI0ROE7D6" hidden="1">#REF!</definedName>
    <definedName name="BExCZKH6NI0EE02L995IFVBD1J59" hidden="1">#REF!</definedName>
    <definedName name="BExCZNRWARGGHWLSC1PEDZFLF3JV" hidden="1">#REF!</definedName>
    <definedName name="BExCZP9TBB61HISZ2U5QMQSO2LBE" hidden="1">#REF!</definedName>
    <definedName name="BExCZUD9FEOJBKDJ51Z3JON9LKJ8" hidden="1">#REF!</definedName>
    <definedName name="BExD0AUOVQT3UL53T2KUVJNGD0QF" hidden="1">#REF!</definedName>
    <definedName name="BExD0HALIN0JR4JTPGDEVAEE5EX5" hidden="1">#REF!</definedName>
    <definedName name="BExD0LCCDPG16YLY5WQSZF1XI5DA" hidden="1">#REF!</definedName>
    <definedName name="BExD0RMWSB4TRECEHTH6NN4K9DFZ" hidden="1">#REF!</definedName>
    <definedName name="BExD0U6KG10QGVDI1XSHK0J10A2V" hidden="1">#REF!</definedName>
    <definedName name="BExD0WQ6EQ2G82IAJI3FDQKGZH18" hidden="1">#REF!</definedName>
    <definedName name="BExD13RUIBGRXDL4QDZ305UKUR12" hidden="1">#REF!</definedName>
    <definedName name="BExD14DETV5R4OOTMAXD5NAKWRO3" hidden="1">#REF!</definedName>
    <definedName name="BExD1MI40YRCBI7KT4S9YHQJUO06" hidden="1">#REF!</definedName>
    <definedName name="BExD1OAU9OXQAZA4D70HP72CU6GB" hidden="1">#REF!</definedName>
    <definedName name="BExD1T8WPV0G6YOX7WMAIZD8XNBK" hidden="1">#REF!</definedName>
    <definedName name="BExD1Y1JV61416YA1XRQHKWPZIE7" hidden="1">#REF!</definedName>
    <definedName name="BExD2CFHIRMBKN5KXE5QP4XXEWFS" hidden="1">#REF!</definedName>
    <definedName name="BExD2DMHH1HWXQ9W0YYMDP8AAX8Q" hidden="1">#REF!</definedName>
    <definedName name="BExD2HTPC7IWBAU6OSQ67MQA8BYZ" hidden="1">#REF!</definedName>
    <definedName name="BExD2PWTVQ2CXNG6B7UDL8FIMXBH" hidden="1">#REF!</definedName>
    <definedName name="BExD2X9AQ03EX1AVVX44CXLXRPTI" hidden="1">#REF!</definedName>
    <definedName name="BExD2ZNL9MWJOEL2575KJZBDP2A6" hidden="1">#REF!</definedName>
    <definedName name="BExD34G79JRMB8BZRVN81P1H9MSB" hidden="1">#REF!</definedName>
    <definedName name="BExD35CL2NULPPEHAM954ETQIJA2" hidden="1">#REF!</definedName>
    <definedName name="BExD363H2VGFIQUCE6LS4AC5J0ZT" hidden="1">#REF!</definedName>
    <definedName name="BExD3A588E939V61P1XEW0FI5Q0S" hidden="1">#REF!</definedName>
    <definedName name="BExD3CJJDKVR9M18XI3WDZH80WL6" hidden="1">#REF!</definedName>
    <definedName name="BExD3ESD9WYJIB3TRDPJ1CKXRAVL" hidden="1">#REF!</definedName>
    <definedName name="BExD3F368X5S25MWSUNIV57RDB57" hidden="1">#REF!</definedName>
    <definedName name="BExD3I8JTNF4LTMFY6GRVDJ6VLGG" hidden="1">#REF!</definedName>
    <definedName name="BExD3IJ5IT335SOSNV9L85WKAOSI" hidden="1">#REF!</definedName>
    <definedName name="BExD3KBVUY57GMMQTOFEU6S6G1AY" hidden="1">#REF!</definedName>
    <definedName name="BExD3NMR7AW2Z6V8SC79VQR37NA6" hidden="1">#REF!</definedName>
    <definedName name="BExD3QXA2UQ2W4N7NYLUEOG40BZB" hidden="1">#REF!</definedName>
    <definedName name="BExD3U2N041TEJ7GCN005UTPHNXY" hidden="1">#REF!</definedName>
    <definedName name="BExD3VPY5VEI1LLQ4I16T16251DT" hidden="1">#REF!</definedName>
    <definedName name="BExD3XIUEZZ1KIHV7CPS7DKUGIN8" hidden="1">#REF!</definedName>
    <definedName name="BExD40O0CFTNJFOFMMM1KH0P7BUI" hidden="1">#REF!</definedName>
    <definedName name="BExD47UYINTJY1PDIW2S1FZ8ZMIO" hidden="1">#REF!</definedName>
    <definedName name="BExD4BR9HJ3MWWZ5KLVZWX9FJAUS" hidden="1">#REF!</definedName>
    <definedName name="BExD4F1WTKT3H0N9MF4H1LX7MBSY" hidden="1">#REF!</definedName>
    <definedName name="BExD4H5GQWXBS6LUL3TSP36DVO38" hidden="1">#REF!</definedName>
    <definedName name="BExD4JJSS3QDBLABCJCHD45SRNPI" hidden="1">#REF!</definedName>
    <definedName name="BExD4QQQ7V9LH5WWBJA3HKJXLVP6" hidden="1">#REF!</definedName>
    <definedName name="BExD4R1I0MKF033I5LPUYIMTZ6E8" hidden="1">#REF!</definedName>
    <definedName name="BExD50MT3M6XZLNUP9JL93EG6D9R" hidden="1">#REF!</definedName>
    <definedName name="BExD5EV7KDSVF1CJT38M4IBPFLPY" hidden="1">#REF!</definedName>
    <definedName name="BExD5FRK547OESJRYAW574DZEZ7J" hidden="1">#REF!</definedName>
    <definedName name="BExD5I5X2YA2YNCTCDSMEL4CWF4N" hidden="1">#REF!</definedName>
    <definedName name="BExD5QUSRFJWRQ1ZM50WYLCF74DF" hidden="1">#REF!</definedName>
    <definedName name="BExD5SSUIF6AJQHBHK8PNMFBPRYB" hidden="1">#REF!</definedName>
    <definedName name="BExD623C9LRX18BE0W2V6SZLQUXX" hidden="1">#REF!</definedName>
    <definedName name="BExD6CQA7UMJBXV7AIFAIHUF2ICX" hidden="1">#REF!</definedName>
    <definedName name="BExD6D18MCF5R8YJMPG21WE3GPJQ" hidden="1">#REF!</definedName>
    <definedName name="BExD6FKVK8WJWNYPVENR7Q8Q30PK" hidden="1">#REF!</definedName>
    <definedName name="BExD6GMP0LK8WKVWMIT1NNH8CHLF" hidden="1">#REF!</definedName>
    <definedName name="BExD6H2TE0WWAUIWVSSCLPZ6B88N" hidden="1">#REF!</definedName>
    <definedName name="BExD71LTOE015TV5RSAHM8NT8GVW" hidden="1">#REF!</definedName>
    <definedName name="BExD73USXVADC7EHGHVTQNCT06ZA" hidden="1">#REF!</definedName>
    <definedName name="BExD7GAIGULTB3YHM1OS9RBQOTEC" hidden="1">#REF!</definedName>
    <definedName name="BExD7IE1DHIS52UFDCTSKPJQNRD5" hidden="1">#REF!</definedName>
    <definedName name="BExD7IUBGUWHYC9UNZ1IY5XFYKQN" hidden="1">#REF!</definedName>
    <definedName name="BExD7JQOJ35HGL8U2OCEI2P2JT7I" hidden="1">#REF!</definedName>
    <definedName name="BExD7KSDKNDNH95NDT3S7GM3MUU2" hidden="1">#REF!</definedName>
    <definedName name="BExD8H5O087KQVWIVPUUID5VMGMS" hidden="1">#REF!</definedName>
    <definedName name="BExD8HLWJHFK6566YQLGOAPIWD7G" hidden="1">#REF!</definedName>
    <definedName name="BExD8OCLZMFN5K3VZYI4Q4ITVKUA" hidden="1">#REF!</definedName>
    <definedName name="BExD93C1R6LC0631ECHVFYH0R0PD" hidden="1">#REF!</definedName>
    <definedName name="BExD97TXIO0COVNN4OH3DEJ33YLM" hidden="1">#REF!</definedName>
    <definedName name="BExD99RZ1RFIMK6O1ZHSPJ68X9Y5" hidden="1">#REF!</definedName>
    <definedName name="BExD9ATSNNU6SJVYYUCUG2AFS57W" hidden="1">#REF!</definedName>
    <definedName name="BExD9JO1QOKHUKL6DOEKDLUBPPKZ" hidden="1">#REF!</definedName>
    <definedName name="BExD9L0ID3VSOU609GKWYTA5BFMA" hidden="1">#REF!</definedName>
    <definedName name="BExD9M7SEMG0JK2FUTTZXWIEBTKB" hidden="1">#REF!</definedName>
    <definedName name="BExD9MNYBYB1AICQL5165G472IE2" hidden="1">#REF!</definedName>
    <definedName name="BExD9PNSYT7GASEGUVL48MUQ02WO" hidden="1">#REF!</definedName>
    <definedName name="BExD9TK2MIWFH5SKUYU9ZKF4NPHQ" hidden="1">#REF!</definedName>
    <definedName name="BExDA23J1UL1EN1K0BLX2TKAX4U0" hidden="1">#REF!</definedName>
    <definedName name="BExDA6594R2INH5X2F55YRZSKRND" hidden="1">#REF!</definedName>
    <definedName name="BExDA6LD9061UULVKUUI4QP8SK13" hidden="1">#REF!</definedName>
    <definedName name="BExDAGMVMNLQ6QXASB9R6D8DIT12" hidden="1">#REF!</definedName>
    <definedName name="BExDAYBHU9ADLXI8VRC7F608RVGM" hidden="1">#REF!</definedName>
    <definedName name="BExDBDR1XR0FV0CYUCB2OJ7CJCZU" hidden="1">#REF!</definedName>
    <definedName name="BExDC7F818VN0S18ID7XRCRVYPJ4" hidden="1">#REF!</definedName>
    <definedName name="BExDCL7K96PC9VZYB70ZW3QPVIJE" hidden="1">#REF!</definedName>
    <definedName name="BExDCP3UZ3C2O4C1F7KMU0Z9U32N" hidden="1">#REF!</definedName>
    <definedName name="BExENU8ISP26W97JG63CN1XT9KB4" hidden="1">#REF!</definedName>
    <definedName name="BExEO14OTKLVDBTNB2ONGZ4YB20H" hidden="1">#REF!</definedName>
    <definedName name="BExEO80UUNTK4DX33Z5TYLM8NYZM" hidden="1">#REF!</definedName>
    <definedName name="BExEOBX3WECDMYCV9RLN49APTXMM" hidden="1">#REF!</definedName>
    <definedName name="BExEPN9VIYI0FVL0HLZQXJFO6TT0" hidden="1">#REF!</definedName>
    <definedName name="BExEPQPUOD4B6H60DKEB9159F7DR" hidden="1">#REF!</definedName>
    <definedName name="BExEPYT6VDSMR8MU2341Q5GM2Y9V" hidden="1">#REF!</definedName>
    <definedName name="BExEQ2ENYLMY8K1796XBB31CJHNN" hidden="1">#REF!</definedName>
    <definedName name="BExEQ2PFE4N40LEPGDPS90WDL6BN" hidden="1">#REF!</definedName>
    <definedName name="BExEQ2PFURT24NQYGYVE8NKX1EGA" hidden="1">#REF!</definedName>
    <definedName name="BExEQB8ZWXO6IIGOEPWTLOJGE2NR" hidden="1">#REF!</definedName>
    <definedName name="BExEQBZX0EL6LIKPY01197ACK65H" hidden="1">#REF!</definedName>
    <definedName name="BExEQDXZALJLD4OBF74IKZBR13SR" hidden="1">#REF!</definedName>
    <definedName name="BExEQFLE2RPWGMWQAI4JMKUEFRPT" hidden="1">#REF!</definedName>
    <definedName name="BExEQJHNJV9U65F5VGIGX0VM02VF" hidden="1">#REF!</definedName>
    <definedName name="BExEQTZAP8R69U31W4LKGTKKGKQE" hidden="1">#REF!</definedName>
    <definedName name="BExER2O72H1F9WV6S1J04C15PXX7" hidden="1">#REF!</definedName>
    <definedName name="BExERIPCI7N2NW7JRL59DVT0TTSU" hidden="1">#REF!</definedName>
    <definedName name="BExERRUIKIOATPZ9U4HQ0V52RJAU" hidden="1">#REF!</definedName>
    <definedName name="BExERSANFNM1O7T65PC5MJ301YET" hidden="1">#REF!</definedName>
    <definedName name="BExERU8P606C6QQZZL55U0ZQYQF1" hidden="1">#REF!</definedName>
    <definedName name="BExERWCEBKQRYWRQLYJ4UCMMKTHG" hidden="1">#REF!</definedName>
    <definedName name="BExERXE1QW042A2T25RI4DVUU59O" hidden="1">#REF!</definedName>
    <definedName name="BExES44RHHDL3V7FLV6M20834WF1" hidden="1">#REF!</definedName>
    <definedName name="BExES4A7VE2X3RYYTVRLKZD4I7WU" hidden="1">#REF!</definedName>
    <definedName name="BExESLYUFDACMPARVY264HKBCXLX" hidden="1">#REF!</definedName>
    <definedName name="BExESMKD95A649M0WRSG6CXXP326" hidden="1">#REF!</definedName>
    <definedName name="BExESR27ZXJG5VMY4PR9D940VS7T" hidden="1">#REF!</definedName>
    <definedName name="BExESVK1YRJM6UG6FBYOF9CNX29X" hidden="1">#REF!</definedName>
    <definedName name="BExESZ03KXL8DQ2591HLR56ZML94" hidden="1">#REF!</definedName>
    <definedName name="BExESZAW5N443NRTKIP59OEI1CR6" hidden="1">#REF!</definedName>
    <definedName name="BExET3HXQ60A4O2OLKX8QNXRI6LQ" hidden="1">#REF!</definedName>
    <definedName name="BExET4EAH366GROMVVMDCSUI1018" hidden="1">#REF!</definedName>
    <definedName name="BExETA3B1FCIOA80H94K90FWXQKE" hidden="1">#REF!</definedName>
    <definedName name="BExETAZOYT4CJIT8RRKC9F2HJG1D" hidden="1">#REF!</definedName>
    <definedName name="BExETB55BNG40G9YOI2H6UHIR9WU" hidden="1">#REF!</definedName>
    <definedName name="BExETF6QD5A9GEINE1KZRRC2LXWM" hidden="1">#REF!</definedName>
    <definedName name="BExETQ9XRXLUACN82805SPSPNKHI" hidden="1">#REF!</definedName>
    <definedName name="BExETR0YRMOR63E6DHLEHV9QVVON" hidden="1">#REF!</definedName>
    <definedName name="BExETVO51BGF7GGNGB21UD7OIF15" hidden="1">#REF!</definedName>
    <definedName name="BExETVTGY38YXYYF7N73OYN6FYY3" hidden="1">#REF!</definedName>
    <definedName name="BExETVTH8RADW05P2XUUV7V44TWW" hidden="1">#REF!</definedName>
    <definedName name="BExETW9PYUAV5QY6A4VCYZRIOUX4" hidden="1">#REF!</definedName>
    <definedName name="BExEUGNELLVZ7K2PYWP2TG8T65XQ" hidden="1">#REF!</definedName>
    <definedName name="BExEUHUG1NGJGB6F1UH5IKFZ9B9M" hidden="1">#REF!</definedName>
    <definedName name="BExEUNE4T242Y59C6MS28MXEUGCP" hidden="1">#REF!</definedName>
    <definedName name="BExEUNU7FYVTR4DD1D31SS7PNXX2" hidden="1">#REF!</definedName>
    <definedName name="BExEUOAHB0OT3BACAHNZ3B905C0P" hidden="1">#REF!</definedName>
    <definedName name="BExEV2TP7NA3ZR6RJGH5ER370OUM" hidden="1">#REF!</definedName>
    <definedName name="BExEV3Q7M5YTX3CY3QCP1SUIEP2E" hidden="1">#REF!</definedName>
    <definedName name="BExEV69USLNYO2QRJRC0J92XUF00" hidden="1">#REF!</definedName>
    <definedName name="BExEV6KNTQOCFD7GV726XQEVQ7R6" hidden="1">#REF!</definedName>
    <definedName name="BExEV6VGM4POO9QT9KH3QA3VYCWM" hidden="1">#REF!</definedName>
    <definedName name="BExEVCEYMOI0PGO7HAEOS9CVMU2O" hidden="1">#REF!</definedName>
    <definedName name="BExEVET98G3FU6QBF9LHYWSAMV0O" hidden="1">#REF!</definedName>
    <definedName name="BExEVNCUT0PDUYNJH7G6BSEWZOT2" hidden="1">#REF!</definedName>
    <definedName name="BExEVPGF4V5J0WQRZKUM8F9TTKZJ" hidden="1">#REF!</definedName>
    <definedName name="BExEVVLIEVWYRF2UUC1H0H5QU1CP" hidden="1">#REF!</definedName>
    <definedName name="BExEVWCKO8T84GW9Z3X47915XKSH" hidden="1">#REF!</definedName>
    <definedName name="BExEVZSJWMZ5L2ZE7AZC57CXKW6T" hidden="1">#REF!</definedName>
    <definedName name="BExEW0JL1GFFCXMDGW54CI7Y8FZN" hidden="1">#REF!</definedName>
    <definedName name="BExEW68M9WL8214QH9C7VCK7BN08" hidden="1">#REF!</definedName>
    <definedName name="BExEW8HFKH6F47KIHYBDRUEFZ2ZZ" hidden="1">#REF!</definedName>
    <definedName name="BExEWB6JHMITZPXHB6JATOCLLKLJ" hidden="1">#REF!</definedName>
    <definedName name="BExEWNBGQS1U2LW3W84T4LSJ9K00" hidden="1">#REF!</definedName>
    <definedName name="BExEWO7STL7HNZSTY8VQBPTX1WK6" hidden="1">#REF!</definedName>
    <definedName name="BExEWQ0M1N3KMKTDJ73H10QSG4W1" hidden="1">#REF!</definedName>
    <definedName name="BExEX43OR6NH8GF32YY2ZB6Y8WGP" hidden="1">#REF!</definedName>
    <definedName name="BExEX85F3OSW8NSCYGYPS9372Z1Q" hidden="1">#REF!</definedName>
    <definedName name="BExEX9HWY2G6928ZVVVQF77QCM2C" hidden="1">#REF!</definedName>
    <definedName name="BExEXBQWAYKMVBRJRHB8PFCSYFVN" hidden="1">#REF!</definedName>
    <definedName name="BExEXGE2TE9MQWLQVHL7XGQWL102" hidden="1">#REF!</definedName>
    <definedName name="BExEXRBZ0DI9E2UFLLKYWGN66B61" hidden="1">#REF!</definedName>
    <definedName name="BExEXW4FSOZ9C2SZSQIAA3W82I5K" hidden="1">#REF!</definedName>
    <definedName name="BExEXZ4H2ZUNEW5I6I74GK08QAQC" hidden="1">#REF!</definedName>
    <definedName name="BExEY42GK80HA9M84NTZ3NV9K2VI" hidden="1">#REF!</definedName>
    <definedName name="BExEYLG9FL9V1JPPNZ3FUDNSEJ4V" hidden="1">#REF!</definedName>
    <definedName name="BExEYOW8C1B3OUUCIGEC7L8OOW1Z" hidden="1">#REF!</definedName>
    <definedName name="BExEYPCI2LT224YS4M3T50V85FAG" hidden="1">#REF!</definedName>
    <definedName name="BExEYUQJXZT6N5HJH8ACJF6SRWEE" hidden="1">#REF!</definedName>
    <definedName name="BExEYYC7KLO4XJQW9GMGVVJQXF4C" hidden="1">#REF!</definedName>
    <definedName name="BExEZ1S6VZCG01ZPLBSS9Z1SBOJ2" hidden="1">#REF!</definedName>
    <definedName name="BExEZ6KV8TDKOO0Y66LSH9DCFW5M" hidden="1">#REF!</definedName>
    <definedName name="BExEZGBFNJR8DLPN0V11AU22L6WY" hidden="1">#REF!</definedName>
    <definedName name="BExEZVR61GWO1ZM3XHWUKRJJMQXV" hidden="1">#REF!</definedName>
    <definedName name="BExF02Y3V3QEPO2XLDSK47APK9XJ" hidden="1">#REF!</definedName>
    <definedName name="BExF03E824NHBODFUZ3PZ5HLF85X" hidden="1">#REF!</definedName>
    <definedName name="BExF09OS91RT7N7IW8JLMZ121ZP3" hidden="1">#REF!</definedName>
    <definedName name="BExF0D4SEQ7RRCAER8UQKUJ4HH0Q" hidden="1">#REF!</definedName>
    <definedName name="BExF0D4Z97PCG5JI9CC2TFB553AX" hidden="1">#REF!</definedName>
    <definedName name="BExF0DAB1PUE0V936NFEK68CCKTJ" hidden="1">#REF!</definedName>
    <definedName name="BExF0LOEHV42P2DV7QL8O7HOQ3N9" hidden="1">#REF!</definedName>
    <definedName name="BExF0QRT0ZP2578DKKC9SRW40F5L" hidden="1">#REF!</definedName>
    <definedName name="BExF0WRM9VO25RLSO03ZOCE8H7K5" hidden="1">#REF!</definedName>
    <definedName name="BExF0ZRI7W4RSLIDLHTSM0AWXO3S" hidden="1">#REF!</definedName>
    <definedName name="BExF19CT3MMZZ2T5EWMDNG3UOJ01" hidden="1">#REF!</definedName>
    <definedName name="BExF1C1VNHJBRW2XQKVSL1KSLFZ8" hidden="1">#REF!</definedName>
    <definedName name="BExF1M38U6NX17YJA8YU359B5Z4M" hidden="1">#REF!</definedName>
    <definedName name="BExF1MU4W3NPEY0OHRDWP5IANCBB" hidden="1">#REF!</definedName>
    <definedName name="BExF1MZN8MWMOKOARHJ1QAF9HPGT" hidden="1">#REF!</definedName>
    <definedName name="BExF1US4ZIQYSU5LBFYNRA9N0K2O" hidden="1">#REF!</definedName>
    <definedName name="BExF272JNPJCK1XLBG016XXBVFO8" hidden="1">#REF!</definedName>
    <definedName name="BExF2CWZN6E87RGTBMD4YQI2QT7R" hidden="1">#REF!</definedName>
    <definedName name="BExF2DYO1WQ7GMXSTAQRDBW1NSFG" hidden="1">#REF!</definedName>
    <definedName name="BExF2H9D3MC9XKLPZ6VIP4F7G4YN" hidden="1">#REF!</definedName>
    <definedName name="BExF2MSWNUY9Z6BZJQZ538PPTION" hidden="1">#REF!</definedName>
    <definedName name="BExF2QZYWHTYGUTTXR15CKCV3LS7" hidden="1">#REF!</definedName>
    <definedName name="BExF2T8Y6TSJ74RMSZOA9CEH4OZ6" hidden="1">#REF!</definedName>
    <definedName name="BExF31N3YM4F37EOOY8M8VI1KXN8" hidden="1">#REF!</definedName>
    <definedName name="BExF37C1YKBT79Z9SOJAG5MXQGTU" hidden="1">#REF!</definedName>
    <definedName name="BExF3A6HPA6DGYALZNHHJPMCUYZR" hidden="1">#REF!</definedName>
    <definedName name="BExF3GMJW5D7066GYKTMM3CVH1HE" hidden="1">#REF!</definedName>
    <definedName name="BExF3I9T44X7DV9HHV51DVDDPPZG" hidden="1">#REF!</definedName>
    <definedName name="BExF3IKLZ35F2D4DI7R7P7NZLVC3" hidden="1">#REF!</definedName>
    <definedName name="BExF3JMFX5DILOIFUDIO1HZUK875" hidden="1">#REF!</definedName>
    <definedName name="BExF3KIO2G9LJYXZ61H8PJJ6OQXV" hidden="1">#REF!</definedName>
    <definedName name="BExF3MGVCZHXDAUDZAGUYESZ3RC8" hidden="1">#REF!</definedName>
    <definedName name="BExF3NTC4BGZEM6B87TCFX277QCS" hidden="1">#REF!</definedName>
    <definedName name="BExF3Q2DOSQI9SIAXB522CN0WBZ7" hidden="1">#REF!</definedName>
    <definedName name="BExF3Q7NI90WT31QHYSJDIG0LLLJ" hidden="1">#REF!</definedName>
    <definedName name="BExF3QD55TIY1MSBSRK9TUJKBEWO" hidden="1">#REF!</definedName>
    <definedName name="BExF3QT8J6RIF1L3R700MBSKIOKW" hidden="1">#REF!</definedName>
    <definedName name="BExF42SSBVPMLK2UB3B7FPEIY9TU" hidden="1">#REF!</definedName>
    <definedName name="BExF4HXSWB50BKYPWA0HTT8W56H6" hidden="1">#REF!</definedName>
    <definedName name="BExF4J4Y60OUA8GY6YN8XVRUX80A" hidden="1">#REF!</definedName>
    <definedName name="BExF4KHF04IWW4LQ95FHQPFE4Y9K" hidden="1">#REF!</definedName>
    <definedName name="BExF4MVQM5Y0QRDLDFSKWWTF709C" hidden="1">#REF!</definedName>
    <definedName name="BExF4PVMZYV36E8HOYY06J81AMBI" hidden="1">#REF!</definedName>
    <definedName name="BExF4SF9NEX1FZE9N8EXT89PM54D" hidden="1">#REF!</definedName>
    <definedName name="BExF52GTGP8MHGII4KJ8TJGR8W8U" hidden="1">#REF!</definedName>
    <definedName name="BExF57K7L3UC1I2FSAWURR4SN0UN" hidden="1">#REF!</definedName>
    <definedName name="BExF5HR2GFV7O8LKG9SJ4BY78LYA" hidden="1">#REF!</definedName>
    <definedName name="BExF5ZFO2A29GHWR5ES64Z9OS16J" hidden="1">#REF!</definedName>
    <definedName name="BExF63S045JO7H2ZJCBTBVH3SUIF" hidden="1">#REF!</definedName>
    <definedName name="BExF642TEGTXCI9A61ZOONJCB0U1" hidden="1">#REF!</definedName>
    <definedName name="BExF67O951CF8UJF3KBDNR0E83C1" hidden="1">#REF!</definedName>
    <definedName name="BExF6EV7I35NVMIJGYTB6E24YVPA" hidden="1">#REF!</definedName>
    <definedName name="BExF6FGUF393KTMBT40S5BYAFG00" hidden="1">#REF!</definedName>
    <definedName name="BExF6GNYXWY8A0SY4PW1B6KJMMTM" hidden="1">#REF!</definedName>
    <definedName name="BExF6IB8K74Z0AFT05GPOKKZW7C9" hidden="1">#REF!</definedName>
    <definedName name="BExF6NUXJI11W2IAZNAM1QWC0459" hidden="1">#REF!</definedName>
    <definedName name="BExF6RR76KNVIXGJOVFO8GDILKGZ" hidden="1">#REF!</definedName>
    <definedName name="BExF6ZE8D5CMPJPRWT6S4HM56LPF" hidden="1">#REF!</definedName>
    <definedName name="BExF76FV8SF7AJK7B35AL7VTZF6D" hidden="1">#REF!</definedName>
    <definedName name="BExF7EOIMC1OYL1N7835KGOI0FIZ" hidden="1">#REF!</definedName>
    <definedName name="BExF7K88K7ASGV6RAOAGH52G04VR" hidden="1">#REF!</definedName>
    <definedName name="BExF7OVDRP3LHNAF2CX4V84CKKIR" hidden="1">#REF!</definedName>
    <definedName name="BExF7QO41X2A2SL8UXDNP99GY7U9" hidden="1">#REF!</definedName>
    <definedName name="BExF7QYWRJ8S4SID84VVXH3TN7X8" hidden="1">#REF!</definedName>
    <definedName name="BExF81GI8B8WBHXFTET68A9358BR" hidden="1">#REF!</definedName>
    <definedName name="BExGKN1EUJWHOYSSFY4XX6T9QVV5" hidden="1">#REF!</definedName>
    <definedName name="BExGL97US0Y3KXXASUTVR26XLT70" hidden="1">#REF!</definedName>
    <definedName name="BExGL9TEJAX73AMCXKXTMRO9T6QA" hidden="1">#REF!</definedName>
    <definedName name="BExGLBM5GKGBJDTZSMMBZBAVQ7N1" hidden="1">#REF!</definedName>
    <definedName name="BExGLC7R4C33RO0PID97ZPPVCW4M" hidden="1">#REF!</definedName>
    <definedName name="BExGLFIF7HCFSHNQHKEV6RY0WCO3" hidden="1">#REF!</definedName>
    <definedName name="BExGLPP9Z6SH15N8AV0F7H58S14K" hidden="1">#REF!</definedName>
    <definedName name="BExGLQATG820J44V2O4JEICPUUTR" hidden="1">#REF!</definedName>
    <definedName name="BExGLTARRL0J772UD2TXEYAVPY6E" hidden="1">#REF!</definedName>
    <definedName name="BExGLYE6RZTAAWHJBG2QFJPTDS2Q" hidden="1">#REF!</definedName>
    <definedName name="BExGM4DZ65OAQP7MA4LN6QMYZOFF" hidden="1">#REF!</definedName>
    <definedName name="BExGMCXCWEC9XNUOEMZ61TMI6CUO" hidden="1">#REF!</definedName>
    <definedName name="BExGMJDGIH0MEPC2TUSFUCY2ROTB" hidden="1">#REF!</definedName>
    <definedName name="BExGMKPW2HPKN0M0XKF3AZ8YP0D6" hidden="1">#REF!</definedName>
    <definedName name="BExGMOGUOL3NATNV0TIZH2J6DLLD" hidden="1">#REF!</definedName>
    <definedName name="BExGMP2F175LGL6QVSJGP6GKYHHA" hidden="1">#REF!</definedName>
    <definedName name="BExGMPIIP8GKML2VVA8OEFL43NCS" hidden="1">#REF!</definedName>
    <definedName name="BExGMZ3SRIXLXMWBVOXXV3M4U4YL" hidden="1">#REF!</definedName>
    <definedName name="BExGMZ3UBN48IXU1ZEFYECEMZ1IM" hidden="1">#REF!</definedName>
    <definedName name="BExGN4I0QATXNZCLZJM1KH1OIJQH" hidden="1">#REF!</definedName>
    <definedName name="BExGN9FZ2RWCMSY1YOBJKZMNIM9R" hidden="1">#REF!</definedName>
    <definedName name="BExGNDSIMTHOCXXG6QOGR6DA8SGG" hidden="1">#REF!</definedName>
    <definedName name="BExGNHOS7RBERG1J2M2HVGSRZL5G" hidden="1">#REF!</definedName>
    <definedName name="BExGNJ18W3Q55XAXY8XTFB80IVMV" hidden="1">#REF!</definedName>
    <definedName name="BExGNN2YQ9BDAZXT2GLCSAPXKIM7" hidden="1">#REF!</definedName>
    <definedName name="BExGNP6INLF5NZFP5ME6K7C9Y0NH" hidden="1">#REF!</definedName>
    <definedName name="BExGNSS0CKRPKHO25R3TDBEL2NHX" hidden="1">#REF!</definedName>
    <definedName name="BExGNYH0MO8NOVS85L15G0RWX4GW" hidden="1">#REF!</definedName>
    <definedName name="BExGNZO44DEG8CGIDYSEGDUQ531R" hidden="1">#REF!</definedName>
    <definedName name="BExGO22GMMPZVQY9RQ8MDKZDP5G3" hidden="1">#REF!</definedName>
    <definedName name="BExGO2O0V6UYDY26AX8OSN72F77N" hidden="1">#REF!</definedName>
    <definedName name="BExGO2YUBOVLYHY1QSIHRE1KLAFV" hidden="1">#REF!</definedName>
    <definedName name="BExGO70E2O70LF46V8T26YFPL4V8" hidden="1">#REF!</definedName>
    <definedName name="BExGOB25QJMQCQE76MRW9X58OIOO" hidden="1">#REF!</definedName>
    <definedName name="BExGODAZKJ9EXMQZNQR5YDBSS525" hidden="1">#REF!</definedName>
    <definedName name="BExGODR8ZSMUC11I56QHSZ686XV5" hidden="1">#REF!</definedName>
    <definedName name="BExGOXJDHUDPDT8I8IVGVW9J0R5Q" hidden="1">#REF!</definedName>
    <definedName name="BExGPAPYI1N5W3IH8H485BHSVOY3" hidden="1">#REF!</definedName>
    <definedName name="BExGPFO3GOKYO2922Y91GMQRCMOA" hidden="1">#REF!</definedName>
    <definedName name="BExGPHGT5KDOCMV2EFS4OVKTWBRD" hidden="1">#REF!</definedName>
    <definedName name="BExGPID72Y4Y619LWASUQZKZHJNC" hidden="1">#REF!</definedName>
    <definedName name="BExGPPENQIANVGLVQJ77DK5JPRTB" hidden="1">#REF!</definedName>
    <definedName name="BExGPSUUG7TL5F5PTYU6G4HPJV1B" hidden="1">#REF!</definedName>
    <definedName name="BExGQ1E950UYXYWQ84EZEQPWHVYY" hidden="1">#REF!</definedName>
    <definedName name="BExGQ1ZU4967P72AHF4V1D0FOL5C" hidden="1">#REF!</definedName>
    <definedName name="BExGQ36ZOMR9GV8T05M605MMOY3Y" hidden="1">#REF!</definedName>
    <definedName name="BExGQ4ZP0PPMLDNVBUG12W9FFVI9" hidden="1">#REF!</definedName>
    <definedName name="BExGQ61DTJ0SBFMDFBAK3XZ9O0ZO" hidden="1">#REF!</definedName>
    <definedName name="BExGQ6SG9XEOD0VMBAR22YPZWSTA" hidden="1">#REF!</definedName>
    <definedName name="BExGQ8FQN3FRAGH5H2V74848P5JX" hidden="1">#REF!</definedName>
    <definedName name="BExGQGJ1A7LNZUS8QSMOG8UNGLMK" hidden="1">#REF!</definedName>
    <definedName name="BExGQLBNZ35IK2VK33HJUAE4ADX2" hidden="1">#REF!</definedName>
    <definedName name="BExGQPO7ENFEQC0NC6MC9OZR2LHY" hidden="1">#REF!</definedName>
    <definedName name="BExGQX0H4EZMXBJTKJJE4ICJWN5O" hidden="1">#REF!</definedName>
    <definedName name="BExGR4CW3WRIID17GGX4MI9ZDHFE" hidden="1">#REF!</definedName>
    <definedName name="BExGR65GJX27MU2OL6NI5PB8XVB4" hidden="1">#REF!</definedName>
    <definedName name="BExGR6LQ97HETGS3CT96L4IK0JSH" hidden="1">#REF!</definedName>
    <definedName name="BExGR9ATP2LVT7B9OCPSLJ11H9SX" hidden="1">#REF!</definedName>
    <definedName name="BExGRILCZ3BMTGDY72B1Q9BUGW0J" hidden="1">#REF!</definedName>
    <definedName name="BExGRNZJ74Y6OYJB9F9Y9T3CAHOS" hidden="1">#REF!</definedName>
    <definedName name="BExGRPC5QJQ7UGQ4P7CFWVGRQGFW" hidden="1">#REF!</definedName>
    <definedName name="BExGRSMULUXOBEN8G0TK90PRKQ9O" hidden="1">#REF!</definedName>
    <definedName name="BExGRUKVVKDL8483WI70VN2QZDGD" hidden="1">#REF!</definedName>
    <definedName name="BExGS2IWR5DUNJ1U9PAKIV8CMBNI" hidden="1">#REF!</definedName>
    <definedName name="BExGS69P9FFTEOPDS0MWFKF45G47" hidden="1">#REF!</definedName>
    <definedName name="BExGS6F1JFHM5MUJ1RFO50WP6D05" hidden="1">#REF!</definedName>
    <definedName name="BExGSA5YB5ZGE4NHDVCZ55TQAJTL" hidden="1">#REF!</definedName>
    <definedName name="BExGSBYPYOBOB218ABCIM2X63GJ8" hidden="1">#REF!</definedName>
    <definedName name="BExGSCEUCQQVDEEKWJ677QTGUVTE" hidden="1">#REF!</definedName>
    <definedName name="BExGSQY65LH1PCKKM5WHDW83F35O" hidden="1">#REF!</definedName>
    <definedName name="BExGSYW1GKISF0PMUAK3XJK9PEW9" hidden="1">#REF!</definedName>
    <definedName name="BExGT0DZJB6LSF6L693UUB9EY1VQ" hidden="1">#REF!</definedName>
    <definedName name="BExGTEMKIEF46KBIDWCAOAN5U718" hidden="1">#REF!</definedName>
    <definedName name="BExGTGVFIF8HOQXR54SK065A8M4K" hidden="1">#REF!</definedName>
    <definedName name="BExGTIYX3OWPIINOGY1E4QQYSKHP" hidden="1">#REF!</definedName>
    <definedName name="BExGTKGUN0KUU3C0RL2LK98D8MEK" hidden="1">#REF!</definedName>
    <definedName name="BExGTV3U5SZUPLTWEMEY3IIN1L4L" hidden="1">#REF!</definedName>
    <definedName name="BExGTZ046J7VMUG4YPKFN2K8TWB7" hidden="1">#REF!</definedName>
    <definedName name="BExGTZ04EFFQ3Z3JMM0G35JYWUK3" hidden="1">#REF!</definedName>
    <definedName name="BExGU2G9OPRZRIU9YGF6NX9FUW0J" hidden="1">#REF!</definedName>
    <definedName name="BExGU6HTKLRZO8UOI3DTAM5RFDBA" hidden="1">#REF!</definedName>
    <definedName name="BExGUDDZXFFQHAF4UZF8ZB1HO7H6" hidden="1">#REF!</definedName>
    <definedName name="BExGUI6NCRHY7EAB6SK6EPPMWFG1" hidden="1">#REF!</definedName>
    <definedName name="BExGUIBXBRHGM97ZX6GBA4ZDQ79C" hidden="1">#REF!</definedName>
    <definedName name="BExGUM8D91UNPCOO4TKP9FGX85TF" hidden="1">#REF!</definedName>
    <definedName name="BExGUMDP0WYFBZL2MCB36WWJIC04" hidden="1">#REF!</definedName>
    <definedName name="BExGUQF9N9FKI7S0H30WUAEB5LPD" hidden="1">#REF!</definedName>
    <definedName name="BExGUR6BA03XPBK60SQUW197GJ5X" hidden="1">#REF!</definedName>
    <definedName name="BExGUVIP60TA4B7X2PFGMBFUSKGX" hidden="1">#REF!</definedName>
    <definedName name="BExGUVTIIWAK5T0F5FD428QDO46W" hidden="1">#REF!</definedName>
    <definedName name="BExGUZKF06F209XL1IZWVJEQ82EE" hidden="1">#REF!</definedName>
    <definedName name="BExGUZPWM950OZ8P1A3N86LXK97U" hidden="1">#REF!</definedName>
    <definedName name="BExGV2EVT380QHD4AP2RL9MR8L5L" hidden="1">#REF!</definedName>
    <definedName name="BExGVBUSKOI7KB24K40PTXJE6MER" hidden="1">#REF!</definedName>
    <definedName name="BExGVGSQSVWTL2MNI6TT8Y92W3KA" hidden="1">#REF!</definedName>
    <definedName name="BExGVHP63K0GSYU17R73XGX6W2U6" hidden="1">#REF!</definedName>
    <definedName name="BExGVN3DDSLKWSP9MVJS9QMNEUIK" hidden="1">#REF!</definedName>
    <definedName name="BExGVUVVMLOCR9DPVUZSQ141EE4J" hidden="1">#REF!</definedName>
    <definedName name="BExGVV6OOLDQ3TXZK51TTF3YX0WN" hidden="1">#REF!</definedName>
    <definedName name="BExGW0KVS7U0C87XFZ78QW991IEV" hidden="1">#REF!</definedName>
    <definedName name="BExGW0Q7QHE29TGNWAWQ6GR0V6TQ" hidden="1">#REF!</definedName>
    <definedName name="BExGW2Z7AMPG6H9EXA9ML6EZVGGA" hidden="1">#REF!</definedName>
    <definedName name="BExGWABG5VT5XO1A196RK61AXA8C" hidden="1">#REF!</definedName>
    <definedName name="BExGWEO0JDG84NYLEAV5NSOAGMJZ" hidden="1">#REF!</definedName>
    <definedName name="BExGWLEOC70Z8QAJTPT2PDHTNM4L" hidden="1">#REF!</definedName>
    <definedName name="BExGWNCXLCRTLBVMTXYJ5PHQI6SS" hidden="1">#REF!</definedName>
    <definedName name="BExGX4L8N6ERT0Q4EVVNA97EGD80" hidden="1">#REF!</definedName>
    <definedName name="BExGX5MWTL78XM0QCP4NT564ML39" hidden="1">#REF!</definedName>
    <definedName name="BExGX6U988MCFIGDA1282F92U9AA" hidden="1">#REF!</definedName>
    <definedName name="BExGX7FTB1CKAT5HUW6H531FIY6I" hidden="1">#REF!</definedName>
    <definedName name="BExGX9DVACJQIZ4GH6YAD2A7F70O" hidden="1">#REF!</definedName>
    <definedName name="BExGXCZBQISQ3IMF6DJH1OXNAQP8" hidden="1">#REF!</definedName>
    <definedName name="BExGXDVP2S2Y8Z8Q43I78RCIK3DD" hidden="1">#REF!</definedName>
    <definedName name="BExGXJ9W5JU7TT9S0BKL5Y6VVB39" hidden="1">#REF!</definedName>
    <definedName name="BExGXWB73RJ4BASBQTQ8EY0EC1EB" hidden="1">#REF!</definedName>
    <definedName name="BExGXZ0ABB43C7SMRKZHWOSU9EQX" hidden="1">#REF!</definedName>
    <definedName name="BExGY6SU3SYVCJ3AG2ITY59SAZ5A" hidden="1">#REF!</definedName>
    <definedName name="BExGY6YA4P5KMY2VHT0DYK3YTFAX" hidden="1">#REF!</definedName>
    <definedName name="BExGY8G88PVVRYHPHRPJZFSX6HSC" hidden="1">#REF!</definedName>
    <definedName name="BExGYC718HTZ80PNKYPVIYGRJVF6" hidden="1">#REF!</definedName>
    <definedName name="BExGYCNATXZY2FID93B17YWIPPRD" hidden="1">#REF!</definedName>
    <definedName name="BExGYGJJJ3BBCQAOA51WHP01HN73" hidden="1">#REF!</definedName>
    <definedName name="BExGYOS6TV2C72PLRFU8RP1I58GY" hidden="1">#REF!</definedName>
    <definedName name="BExGYXBM828PX0KPDVAZBWDL6MJZ" hidden="1">#REF!</definedName>
    <definedName name="BExGZJ78ZWZCVHZ3BKEKFJZ6MAEO" hidden="1">#REF!</definedName>
    <definedName name="BExGZOLH2QV73J3M9IWDDPA62TP4" hidden="1">#REF!</definedName>
    <definedName name="BExGZP1PWGFKVVVN4YDIS22DZPCR" hidden="1">#REF!</definedName>
    <definedName name="BExGZQUHCPM6G5U9OM8JU339JAG6" hidden="1">#REF!</definedName>
    <definedName name="BExH00FQKX09BD5WU4DB5KPXAUYA" hidden="1">#REF!</definedName>
    <definedName name="BExH00L21GZX5YJJGVMOAWBERLP5" hidden="1">#REF!</definedName>
    <definedName name="BExH02ZD6VAY1KQLAQYBBI6WWIZB" hidden="1">#REF!</definedName>
    <definedName name="BExH08Z6LQCGGSGSAILMHX4X7JMD" hidden="1">#REF!</definedName>
    <definedName name="BExH0KT9Z8HEVRRQRGQ8YHXRLIJA" hidden="1">#REF!</definedName>
    <definedName name="BExH0M0FDN12YBOCKL3XL2Z7T7Y8" hidden="1">#REF!</definedName>
    <definedName name="BExH0O9G06YPZ5TN9RYT326I1CP2" hidden="1">#REF!</definedName>
    <definedName name="BExH0PGM6RG0F3AAGULBIGOH91C2" hidden="1">#REF!</definedName>
    <definedName name="BExH0QIB3F0YZLM5XYHBCU5F0OVR" hidden="1">#REF!</definedName>
    <definedName name="BExH0RK5LJAAP7O67ZFB4RG6WPPL" hidden="1">#REF!</definedName>
    <definedName name="BExH0WNJAKTJRCKMTX8O4KNMIIJM" hidden="1">#REF!</definedName>
    <definedName name="BExH12Y4WX542WI3ZEM15AK4UM9J" hidden="1">#REF!</definedName>
    <definedName name="BExH18CCU7B8JWO8AWGEQRLWZG6J" hidden="1">#REF!</definedName>
    <definedName name="BExH1BN2H92IQKKP5IREFSS9FBF2" hidden="1">#REF!</definedName>
    <definedName name="BExH1FDTQXR9QQ31WDB7OPXU7MPT" hidden="1">#REF!</definedName>
    <definedName name="BExH1FOMEUIJNIDJAUY0ZQFBJSY9" hidden="1">#REF!</definedName>
    <definedName name="BExH1GA6TT290OTIZ8C3N610CYZ1" hidden="1">#REF!</definedName>
    <definedName name="BExH1I8E3HJSZLFRZZ1ZKX7TBJEP" hidden="1">#REF!</definedName>
    <definedName name="BExH1JFFHEBFX9BWJMNIA3N66R3Z" hidden="1">#REF!</definedName>
    <definedName name="BExH1XYRKX51T571O1SRBP9J1D98" hidden="1">#REF!</definedName>
    <definedName name="BExH1Z0GIUSVTF2H1G1I3PDGBNK2" hidden="1">#REF!</definedName>
    <definedName name="BExH225UTM6S9FW4MUDZS7F1PQSH" hidden="1">#REF!</definedName>
    <definedName name="BExH23271RF7AYZ542KHQTH68GQ7" hidden="1">#REF!</definedName>
    <definedName name="BExH2DP58R7D1BGUFBM2FHESVRF0" hidden="1">#REF!</definedName>
    <definedName name="BExH2GJQR4JALNB314RY0LDI49VH" hidden="1">#REF!</definedName>
    <definedName name="BExH2JZR49T7644JFVE7B3N7RZM9" hidden="1">#REF!</definedName>
    <definedName name="BExH2QVWL3AXHSB9EK2GQRD0DBRH" hidden="1">#REF!</definedName>
    <definedName name="BExH2WKXV8X5S2GSBBTWGI0NLNAH" hidden="1">#REF!</definedName>
    <definedName name="BExH2XS1UFYFGU0S0EBXX90W2WE8" hidden="1">#REF!</definedName>
    <definedName name="BExH2XS1X04DMUN544K5RU4XPDCI" hidden="1">#REF!</definedName>
    <definedName name="BExH2XS2TND9SB0GC295R4FP6K5Y" hidden="1">#REF!</definedName>
    <definedName name="BExH2ZA0SZ4SSITL50NA8LZ3OEX6" hidden="1">#REF!</definedName>
    <definedName name="BExH31Z3JNVJPESWKXHILGXZHP2M" hidden="1">#REF!</definedName>
    <definedName name="BExH3E9HZ3QJCDZW7WI7YACFQCHE" hidden="1">#REF!</definedName>
    <definedName name="BExH3IRB6764RQ5HBYRLH6XCT29X" hidden="1">#REF!</definedName>
    <definedName name="BExIG2U8V6RSB47SXLCQG3Q68YRO" hidden="1">#REF!</definedName>
    <definedName name="BExIGJBO8R13LV7CZ7C1YCP974NN" hidden="1">#REF!</definedName>
    <definedName name="BExIGWT86FPOEYTI8GXCGU5Y3KGK" hidden="1">#REF!</definedName>
    <definedName name="BExIHBHXA7E7VUTBVHXXXCH3A5CL" hidden="1">#REF!</definedName>
    <definedName name="BExIHBSOGRSH1GKS6GKBRAJ7GXFQ" hidden="1">#REF!</definedName>
    <definedName name="BExIHDFY73YM0AHAR2Z5OJTFKSL2" hidden="1">#REF!</definedName>
    <definedName name="BExIHPQCQTGEW8QOJVIQ4VX0P6DX" hidden="1">#REF!</definedName>
    <definedName name="BExII1KN91Q7DLW0UB7W2TJ5ACT9" hidden="1">#REF!</definedName>
    <definedName name="BExII50LI8I0CDOOZEMIVHVA2V95" hidden="1">#REF!</definedName>
    <definedName name="BExIINQWABWRGYDT02DOJQ5L7BQF" hidden="1">#REF!</definedName>
    <definedName name="BExIIXMY38TQD12CVV4S57L3I809" hidden="1">#REF!</definedName>
    <definedName name="BExIIY37NEVU2LGS1JE4VR9AN6W4" hidden="1">#REF!</definedName>
    <definedName name="BExIIYJAGXR8TPZ1KCYM7EGJ79UW" hidden="1">#REF!</definedName>
    <definedName name="BExIJ3160YCWGAVEU0208ZGXXG3P" hidden="1">#REF!</definedName>
    <definedName name="BExIJFGZJ5ED9D6KAY4PGQYLELAX" hidden="1">#REF!</definedName>
    <definedName name="BExIJQK80ZEKSTV62E59AYJYUNLI" hidden="1">#REF!</definedName>
    <definedName name="BExIJRLX3M0YQLU1D5Y9V7HM5QNM" hidden="1">#REF!</definedName>
    <definedName name="BExIJV22J0QA7286KNPMHO1ZUCB3" hidden="1">#REF!</definedName>
    <definedName name="BExIJVI6OC7B6ZE9V4PAOYZXKNER" hidden="1">#REF!</definedName>
    <definedName name="BExIJWK0NGTGQ4X7D5VIVXD14JHI" hidden="1">#REF!</definedName>
    <definedName name="BExIJWPCIYINEJUTXU74VK7WG031" hidden="1">#REF!</definedName>
    <definedName name="BExIKHTXPZR5A8OHB6HDP6QWDHAD" hidden="1">#REF!</definedName>
    <definedName name="BExIKMMJOETSAXJYY1SIKM58LMA2" hidden="1">#REF!</definedName>
    <definedName name="BExIKRF6AQ6VOO9KCIWSM6FY8M7D" hidden="1">#REF!</definedName>
    <definedName name="BExIKTYZESFT3LC0ASFMFKSE0D1X" hidden="1">#REF!</definedName>
    <definedName name="BExIKXVA6M8K0PTRYAGXS666L335" hidden="1">#REF!</definedName>
    <definedName name="BExIL0PMZ2SXK9R6MLP43KBU1J2P" hidden="1">#REF!</definedName>
    <definedName name="BExIL1WSMNNQQK98YHWHV5HVONIZ" hidden="1">#REF!</definedName>
    <definedName name="BExILAAXRTRAD18K74M6MGUEEPUM" hidden="1">#REF!</definedName>
    <definedName name="BExILG5F338C0FFLMVOKMKF8X5ZP" hidden="1">#REF!</definedName>
    <definedName name="BExILGQTQM0HOD0BJI90YO7GOIN3" hidden="1">#REF!</definedName>
    <definedName name="BExILPL7P2BNCD7MYCGTQ9F0R5JX" hidden="1">#REF!</definedName>
    <definedName name="BExILVVS4B1B4G7IO0LPUDWY9K8W" hidden="1">#REF!</definedName>
    <definedName name="BExIM9DBUB7ZGF4B20FVUO9QGOX2" hidden="1">#REF!</definedName>
    <definedName name="BExIMCTBZ4WAESGCDWJ64SB4F0L1" hidden="1">#REF!</definedName>
    <definedName name="BExIMGK9Z94TFPWWZFMD10HV0IF6" hidden="1">#REF!</definedName>
    <definedName name="BExIMPEGKG18TELVC33T4OQTNBWC" hidden="1">#REF!</definedName>
    <definedName name="BExIN4OR435DL1US13JQPOQK8GD5" hidden="1">#REF!</definedName>
    <definedName name="BExINI6A7H3KSFRFA6UBBDPKW37F" hidden="1">#REF!</definedName>
    <definedName name="BExINIMK8XC3JOBT2EXYFHHH52H0" hidden="1">#REF!</definedName>
    <definedName name="BExINLX401ZKEGWU168DS4JUM2J6" hidden="1">#REF!</definedName>
    <definedName name="BExINMYYJO1FTV1CZF6O5XCFAMQX" hidden="1">#REF!</definedName>
    <definedName name="BExINP2H4KI05FRFV5PKZFE00HKO" hidden="1">#REF!</definedName>
    <definedName name="BExINPTCEJ9RPDEBJEJH80NATGUQ" hidden="1">#REF!</definedName>
    <definedName name="BExINWEQMNJ70A6JRXC2LACBX1GX" hidden="1">#REF!</definedName>
    <definedName name="BExINZELVWYGU876QUUZCIMXPBQC" hidden="1">#REF!</definedName>
    <definedName name="BExIO9QZ59ZHRA8SX6QICH2AY8A2" hidden="1">#REF!</definedName>
    <definedName name="BExIOAHV525SMMGFDJFE7456JPBD" hidden="1">#REF!</definedName>
    <definedName name="BExIOCQUQHKUU1KONGSDOLQTQEIC" hidden="1">#REF!</definedName>
    <definedName name="BExIOFAGCDQQKALMX3V0KU94KUQO" hidden="1">#REF!</definedName>
    <definedName name="BExIOFL8Y5O61VLKTB4H20IJNWS1" hidden="1">#REF!</definedName>
    <definedName name="BExIOMBXRW5NS4ZPYX9G5QREZ5J6" hidden="1">#REF!</definedName>
    <definedName name="BExIORA3GK78T7C7SNBJJUONJ0LS" hidden="1">#REF!</definedName>
    <definedName name="BExIORFDXP4AVIEBLSTZ8ETSXMNM" hidden="1">#REF!</definedName>
    <definedName name="BExIOTZ5EFZ2NASVQ05RH15HRSW6" hidden="1">#REF!</definedName>
    <definedName name="BExIP8YNN6UUE1GZ223SWH7DLGKO" hidden="1">#REF!</definedName>
    <definedName name="BExIPAB4AOL592OJCC1CFAXTLF1A" hidden="1">#REF!</definedName>
    <definedName name="BExIPB25DKX4S2ZCKQN7KWSC3JBF" hidden="1">#REF!</definedName>
    <definedName name="BExIPCUX4I4S2N50TLMMLALYLH9S" hidden="1">#REF!</definedName>
    <definedName name="BExIPDLT8JYAMGE5HTN4D1YHZF3V" hidden="1">#REF!</definedName>
    <definedName name="BExIPG040Q08EWIWL6CAVR3GRI43" hidden="1">#REF!</definedName>
    <definedName name="BExIPKNFUDPDKOSH5GHDVNA8D66S" hidden="1">#REF!</definedName>
    <definedName name="BExIPVL5VEVK9Q7AYB7EC2VZWBEZ" hidden="1">#REF!</definedName>
    <definedName name="BExIQ1VS9A2FHVD9TUHKG9K8EVVP" hidden="1">#REF!</definedName>
    <definedName name="BExIQ3J19L30PSQ2CXNT6IHW0I7V" hidden="1">#REF!</definedName>
    <definedName name="BExIQ3OJ7M04XCY276IO0LJA5XUK" hidden="1">#REF!</definedName>
    <definedName name="BExIQ5S19ITB0NDRUN4XV7B905ED" hidden="1">#REF!</definedName>
    <definedName name="BExIQ810MMN2UN0EQ9CRQAFWA19X" hidden="1">#REF!</definedName>
    <definedName name="BExIQ9TMQT2EIXSVQW7GVSOAW2VJ" hidden="1">#REF!</definedName>
    <definedName name="BExIQBMDE1L6J4H27K1FMSHQKDSE" hidden="1">#REF!</definedName>
    <definedName name="BExIQE65LVXUOF3UZFO7SDHFJH22" hidden="1">#REF!</definedName>
    <definedName name="BExIQG9OO2KKBOWTMD1OXY36TEGA" hidden="1">#REF!</definedName>
    <definedName name="BExIQHWZ65ALA9VAFCJEGIL1145G" hidden="1">#REF!</definedName>
    <definedName name="BExIQX1XBB31HZTYEEVOBSE3C5A6" hidden="1">#REF!</definedName>
    <definedName name="BExIR2ALYRP9FW99DK2084J7IIDC" hidden="1">#REF!</definedName>
    <definedName name="BExIR8FQETPTQYW37DBVDWG3J4JW" hidden="1">#REF!</definedName>
    <definedName name="BExIRHKWQB1PP4ZLB0C3AVUBAFMD" hidden="1">#REF!</definedName>
    <definedName name="BExIRJTRJPQR3OTAGAV7JTA4VMPS" hidden="1">#REF!</definedName>
    <definedName name="BExIROH27RJOG6VI7ZHR0RZGAZZ4" hidden="1">#REF!</definedName>
    <definedName name="BExIRRBGTY01OQOI3U5SW59RFDFI" hidden="1">#REF!</definedName>
    <definedName name="BExIS4T0DRF57HYO7OGG72KBOFOI" hidden="1">#REF!</definedName>
    <definedName name="BExIS77BJDDK18PGI9DSEYZPIL7P" hidden="1">#REF!</definedName>
    <definedName name="BExIS8USL1T3Z97CZ30HJ98E2GXQ" hidden="1">#REF!</definedName>
    <definedName name="BExISC5B700MZUBFTQ9K4IKTF7HR" hidden="1">#REF!</definedName>
    <definedName name="BExISDHXS49S1H56ENBPRF1NLD5C" hidden="1">#REF!</definedName>
    <definedName name="BExISM1JLV54A21A164IURMPGUMU" hidden="1">#REF!</definedName>
    <definedName name="BExISRFKJYUZ4AKW44IJF7RF9Y90" hidden="1">#REF!</definedName>
    <definedName name="BExISSMVV57JAUB6CSGBMBFVNGWK" hidden="1">#REF!</definedName>
    <definedName name="BExIT16AD4HCD0WQCCA72AKLQHK1" hidden="1">#REF!</definedName>
    <definedName name="BExIT1MK8TBAK3SNP36A8FKDQSOK" hidden="1">#REF!</definedName>
    <definedName name="BExIT9PPVL7XGGIZS7G6QI6L7H9U" hidden="1">#REF!</definedName>
    <definedName name="BExITBNYANV2S8KD56GOGCKW393R" hidden="1">#REF!</definedName>
    <definedName name="BExITGB4FVAV0LE88D7JMX7FBYXI" hidden="1">#REF!</definedName>
    <definedName name="BExITI3TQ14K842P38QF0PNWSWNO" hidden="1">#REF!</definedName>
    <definedName name="BExIU9OGER4TPMETACWUEP1UENK0" hidden="1">#REF!</definedName>
    <definedName name="BExIUD4OJGH65NFNQ4VMCE3R4J1X" hidden="1">#REF!</definedName>
    <definedName name="BExIUQM0XWNNW3MJD26EOVIT7FSU" hidden="1">#REF!</definedName>
    <definedName name="BExIUTB5OAAXYW0OFMP0PS40SPOB" hidden="1">#REF!</definedName>
    <definedName name="BExIUUT2MHIOV6R3WHA0DPM1KBKY" hidden="1">#REF!</definedName>
    <definedName name="BExIUYPDT1AM6MWGWQS646PIZIWC" hidden="1">#REF!</definedName>
    <definedName name="BExIV0I2O9F8D1UK1SI8AEYR6U0A" hidden="1">#REF!</definedName>
    <definedName name="BExIV2LM38XPLRTWT0R44TMQ59E5" hidden="1">#REF!</definedName>
    <definedName name="BExIV3HY4S0YRV1F7XEMF2YHAR2I" hidden="1">#REF!</definedName>
    <definedName name="BExIV6HUZFRIFLXW2SICKGTAH1PV" hidden="1">#REF!</definedName>
    <definedName name="BExIVCXWL6H5LD9DHDIA4F5U9TQL" hidden="1">#REF!</definedName>
    <definedName name="BExIVEVYJ7KL8QNR5ZTOSD11I5A6" hidden="1">#REF!</definedName>
    <definedName name="BExIVJ30S9U8MA1TUBRND8DGF96D" hidden="1">#REF!</definedName>
    <definedName name="BExIVMOIPSEWSIHIDDLOXESQ28A0" hidden="1">#REF!</definedName>
    <definedName name="BExIVNVNJX9BYDLC88NG09YF5XQ6" hidden="1">#REF!</definedName>
    <definedName name="BExIVQVKLMGSRYT1LFZH0KUIA4OR" hidden="1">#REF!</definedName>
    <definedName name="BExIVYTFI35KNR2XSA6N8OJYUTUR" hidden="1">#REF!</definedName>
    <definedName name="BExIVZF05SNB8DE7VLQOFG9S41HS" hidden="1">#REF!</definedName>
    <definedName name="BExIWB3SY3WRIVIOF988DNNODBOA" hidden="1">#REF!</definedName>
    <definedName name="BExIWB99CG0H52LRD6QWPN4L6DV2" hidden="1">#REF!</definedName>
    <definedName name="BExIWG1W7XP9DFYYSZAIOSHM0QLQ" hidden="1">#REF!</definedName>
    <definedName name="BExIWH3KUK94B7833DD4TB0Y6KP9" hidden="1">#REF!</definedName>
    <definedName name="BExIWHZXYAALPLS8CSHZHJ82LBOH" hidden="1">#REF!</definedName>
    <definedName name="BExIWJY6FHR6KOO0P8U4IZ7VD42D" hidden="1">#REF!</definedName>
    <definedName name="BExIWKE9MGIDWORBI43AWTUNYFAN" hidden="1">#REF!</definedName>
    <definedName name="BExIWPHOYLSNGZKVD3RRKOEALEUG" hidden="1">#REF!</definedName>
    <definedName name="BExIWSHLD1QIZPL5ARLXOJ9Y2CAA" hidden="1">#REF!</definedName>
    <definedName name="BExIX34PM5DBTRHRQWP6PL6WIX88" hidden="1">#REF!</definedName>
    <definedName name="BExIX5OAP9KSUE5SIZCW9P39Q4WE" hidden="1">#REF!</definedName>
    <definedName name="BExIXGRJPVJMUDGSG7IHPXPNO69B" hidden="1">#REF!</definedName>
    <definedName name="BExIXGWVQ9WOO0NCJLXAU4PJPOPM" hidden="1">#REF!</definedName>
    <definedName name="BExIXLK6SEOTUWQVNLCH4SAKTVGQ" hidden="1">#REF!</definedName>
    <definedName name="BExIXM5R87ZL3FHALWZXYCPHGX3E" hidden="1">#REF!</definedName>
    <definedName name="BExIXN24YK8MIB3OZ905DHU9CDH1" hidden="1">#REF!</definedName>
    <definedName name="BExIXS036ZCKT2Z8XZKLZ8PFWQGL" hidden="1">#REF!</definedName>
    <definedName name="BExIXY5CF9PFM0P40AZ4U51TMWV0" hidden="1">#REF!</definedName>
    <definedName name="BExIYEXJBK8JDWIRSVV4RJSKZVV1" hidden="1">#REF!</definedName>
    <definedName name="BExIYFJ59KLIPRTGIHX9X07UVGT3" hidden="1">#REF!</definedName>
    <definedName name="BExIYHH7GZO6BU3DC4GRLH3FD3ZS" hidden="1">#REF!</definedName>
    <definedName name="BExIYHMPBTD67ZNUL9O76FZQHYPT" hidden="1">#REF!</definedName>
    <definedName name="BExIYI2RH0K4225XO970K2IQ1E79" hidden="1">#REF!</definedName>
    <definedName name="BExIYMPZ0KS2KOJFQAUQJ77L7701" hidden="1">#REF!</definedName>
    <definedName name="BExIYP9Q6FV9T0R9G3UDKLS4TTYX" hidden="1">#REF!</definedName>
    <definedName name="BExIYZGLDQ1TN7BIIN4RLDP31GIM" hidden="1">#REF!</definedName>
    <definedName name="BExIZ4K0EZJK6PW3L8SVKTJFSWW9" hidden="1">#REF!</definedName>
    <definedName name="BExIZAECOEZGBAO29QMV14E6XDIV" hidden="1">#REF!</definedName>
    <definedName name="BExIZHQR3N1546MQS83ZJ8I6SPZ3" hidden="1">#REF!</definedName>
    <definedName name="BExIZKVXYD5O2JBU81F2UFJZLLSI" hidden="1">#REF!</definedName>
    <definedName name="BExIZPZDHC8HGER83WHCZAHOX7LK" hidden="1">#REF!</definedName>
    <definedName name="BExIZQA5XCS39QKXMYR1MH2ZIGPS" hidden="1">#REF!</definedName>
    <definedName name="BExIZVDLRUNAL32D9KO9X7Y4PB3O" hidden="1">#REF!</definedName>
    <definedName name="BExIZY2PUZ0OF9YKK1B13IW0VS6G" hidden="1">#REF!</definedName>
    <definedName name="BExJ08KBRR2XMWW3VZMPSQKXHZUH" hidden="1">#REF!</definedName>
    <definedName name="BExJ0DYJWXGE7DA39PYL3WM05U9O" hidden="1">#REF!</definedName>
    <definedName name="BExJ0JYDEZPM2303TRBXOZ74M7N6" hidden="1">#REF!</definedName>
    <definedName name="BExJ0MY8SY5J5V50H3UKE78ODTVB" hidden="1">#REF!</definedName>
    <definedName name="BExJ0YC98G37ML4N8FLP8D95EFRF" hidden="1">#REF!</definedName>
    <definedName name="BExKCDYKAEV45AFXHVHZZ62E5BM3" hidden="1">#REF!</definedName>
    <definedName name="BExKCYXU0W2VQVDI3N3N37K2598P" hidden="1">#REF!</definedName>
    <definedName name="BExKDJX3Z1TS0WFDD9EAO42JHL9G" hidden="1">#REF!</definedName>
    <definedName name="BExKDK7WVA5I2WBACAZHAHN35D0I" hidden="1">#REF!</definedName>
    <definedName name="BExKDKO0W4AGQO1V7K6Q4VM750FT" hidden="1">#REF!</definedName>
    <definedName name="BExKDLF10G7W77J87QWH3ZGLUCLW" hidden="1">#REF!</definedName>
    <definedName name="BExKE2NDBQ14HOJH945N4W9ZZFJO" hidden="1">#REF!</definedName>
    <definedName name="BExKEFE0I3MT6ZLC4T1L9465HKTN" hidden="1">#REF!</definedName>
    <definedName name="BExKEK6O5BVJP4VY02FY7JNAZ6BT" hidden="1">#REF!</definedName>
    <definedName name="BExKEKXK6E6QX339ELPXDIRZSJE0" hidden="1">#REF!</definedName>
    <definedName name="BExKEMFI35R0D4WN4A59V9QH7I5S" hidden="1">#REF!</definedName>
    <definedName name="BExKEOOIBMP7N8033EY2CJYCBX6H" hidden="1">#REF!</definedName>
    <definedName name="BExKEW0RR5LA3VC46A2BEOOMQE56" hidden="1">#REF!</definedName>
    <definedName name="BExKF37PTJB4PE1PUQWG20ASBX4E" hidden="1">#REF!</definedName>
    <definedName name="BExKFA3VI1CZK21SM0N3LZWT9LA1" hidden="1">#REF!</definedName>
    <definedName name="BExKFBB29XXT9A2LVUXYSIVKPWGB" hidden="1">#REF!</definedName>
    <definedName name="BExKFINBFV5J2NFRCL4YUO3YF0ZE" hidden="1">#REF!</definedName>
    <definedName name="BExKFISRBFACTAMJSALEYMY66F6X" hidden="1">#REF!</definedName>
    <definedName name="BExKFOSK5DJ151C4E8544UWMYTOC" hidden="1">#REF!</definedName>
    <definedName name="BExKFWL3DE1V1VOVHAFYBE85QUB7" hidden="1">#REF!</definedName>
    <definedName name="BExKFXS9NDEWPZDVGLTMOM3CFO7N" hidden="1">#REF!</definedName>
    <definedName name="BExKFYJC4EVEV54F82K6VKP7Q3OU" hidden="1">#REF!</definedName>
    <definedName name="BExKG4IYHBKQQ8J8FN10GB2IKO33" hidden="1">#REF!</definedName>
    <definedName name="BExKGBVDO2JNJUFOFQMF0RJG03ZK" hidden="1">#REF!</definedName>
    <definedName name="BExKGF0L44S78D33WMQ1A75TRKB9" hidden="1">#REF!</definedName>
    <definedName name="BExKGFRN31B3G20LMQ4LRF879J68" hidden="1">#REF!</definedName>
    <definedName name="BExKGJD3U3ADZILP20U3EURP0UQP" hidden="1">#REF!</definedName>
    <definedName name="BExKGNK5YGKP0YHHTAAOV17Z9EIM" hidden="1">#REF!</definedName>
    <definedName name="BExKGQ3T3TWGZUSNVWJE1XWXHGRQ" hidden="1">#REF!</definedName>
    <definedName name="BExKGV77YH9YXIQTRKK2331QGYKF" hidden="1">#REF!</definedName>
    <definedName name="BExKH3FTZ5VGTB86W9M4AB39R0G8" hidden="1">#REF!</definedName>
    <definedName name="BExKH3FV5U5O6XZM7STS3NZKQFGJ" hidden="1">#REF!</definedName>
    <definedName name="BExKH3W5435VN8DZ68OCKI93SEO4" hidden="1">#REF!</definedName>
    <definedName name="BExKH9L4L5ZUAA98QAZ7DB7YH4QE" hidden="1">#REF!</definedName>
    <definedName name="BExKHAMUH8NR3HRV0V6FHJE3ROLN" hidden="1">#REF!</definedName>
    <definedName name="BExKHCFKOWFHO2WW0N7Y5XDXEWAO" hidden="1">#REF!</definedName>
    <definedName name="BExKHIVLONZ46HLMR50DEXKEUNEP" hidden="1">#REF!</definedName>
    <definedName name="BExKHPM9XA0ADDK7TUR0N38EXWEP" hidden="1">#REF!</definedName>
    <definedName name="BExKHQYXEM47TMIQRQVHE4T5LT8K" hidden="1">#REF!</definedName>
    <definedName name="BExKI4076KXCDE5KXL79KT36OKLO" hidden="1">#REF!</definedName>
    <definedName name="BExKI7AUWXBP1WBLFRIYSNQZDWCY" hidden="1">#REF!</definedName>
    <definedName name="BExKI7LO70WYISR7Q0Y1ZDWO9M3B" hidden="1">#REF!</definedName>
    <definedName name="BExKIF3EIT434ZQKMDXUBJCRLMK8" hidden="1">#REF!</definedName>
    <definedName name="BExKIGQV6TXIZG039HBOJU62WP2U" hidden="1">#REF!</definedName>
    <definedName name="BExKILE008SF3KTAN8WML3XKI1NZ" hidden="1">#REF!</definedName>
    <definedName name="BExKINSBB6RS7I489QHMCOMU4Z2X" hidden="1">#REF!</definedName>
    <definedName name="BExKINXMPEA03CETGL1VOW1XRJIR" hidden="1">#REF!</definedName>
    <definedName name="BExKITBU5LXLZYDJS3D3BAVWEY3U" hidden="1">#REF!</definedName>
    <definedName name="BExKIU87ZKSOC2DYZWFK6SAK9I8E" hidden="1">#REF!</definedName>
    <definedName name="BExKJ449HLYX2DJ9UF0H9GTPSQ73" hidden="1">#REF!</definedName>
    <definedName name="BExKJ5649R9IC0GKQD6QI2G7C99Q" hidden="1">#REF!</definedName>
    <definedName name="BExKJEB4FXIMV2AAE9S3FCGRK1R0" hidden="1">#REF!</definedName>
    <definedName name="BExKJELX2RUC8UEC56IZPYYZXHA7" hidden="1">#REF!</definedName>
    <definedName name="BExKJI7CV9I6ILFIZ3SVO4DGK64J" hidden="1">#REF!</definedName>
    <definedName name="BExKJINMXS61G2TZEXCJAWVV4F57" hidden="1">#REF!</definedName>
    <definedName name="BExKJK5ME8KB7HA0180L7OUZDDGV" hidden="1">#REF!</definedName>
    <definedName name="BExKJLY652HI5GNEEWQXOB08K2C1" hidden="1">#REF!</definedName>
    <definedName name="BExKJN5IF0VMDILJ5K8ZENF2QYV1" hidden="1">#REF!</definedName>
    <definedName name="BExKJUSJPFUIK20FTVAFJWR2OUYX" hidden="1">#REF!</definedName>
    <definedName name="BExKJXHNZTE5OMRQ1KTVM1DIQE9I" hidden="1">#REF!</definedName>
    <definedName name="BExKK8VP5RS3D0UXZVKA37C4SYBP" hidden="1">#REF!</definedName>
    <definedName name="BExKKIM9NPF6B3SPMPIQB27HQME4" hidden="1">#REF!</definedName>
    <definedName name="BExKKIX1BCBQ4R3K41QD8NTV0OV0" hidden="1">#REF!</definedName>
    <definedName name="BExKKJ2IHMOO66DQ0V2YABR4GV05" hidden="1">#REF!</definedName>
    <definedName name="BExKKQ3ZWADYV03YHMXDOAMU90EB" hidden="1">#REF!</definedName>
    <definedName name="BExKKUGD2HMJWQEYZ8H3X1BMXFS9" hidden="1">#REF!</definedName>
    <definedName name="BExKKX05KCZZZPKOR1NE5A8RGVT4" hidden="1">#REF!</definedName>
    <definedName name="BExKL3QUCLQLECGZM555PRF8EN56" hidden="1">#REF!</definedName>
    <definedName name="BExKL7CGLA62V9UQH9ZDEHIK8W4O" hidden="1">#REF!</definedName>
    <definedName name="BExKLD6S9L66QYREYHBE5J44OK7X" hidden="1">#REF!</definedName>
    <definedName name="BExKLEZK32L28GYJWVO63BZ5E1JD" hidden="1">#REF!</definedName>
    <definedName name="BExKLLKVVHT06LA55JB2FC871DC5" hidden="1">#REF!</definedName>
    <definedName name="BExKMKNALVJRCZS69GFJA4M1J08O" hidden="1">#REF!</definedName>
    <definedName name="BExKMMFZIDRFNSBCWVADJ4S2JE52" hidden="1">#REF!</definedName>
    <definedName name="BExKMRZJS845FERFW6HUXLFAOMYD" hidden="1">#REF!</definedName>
    <definedName name="BExKMS514WWPGUGRYGTH6XU97T8B" hidden="1">#REF!</definedName>
    <definedName name="BExKMUDV8AH8HQAD5HJVUW7GFDWU" hidden="1">#REF!</definedName>
    <definedName name="BExKMWBX4EH3EYJ07UFEM08NB40Z" hidden="1">#REF!</definedName>
    <definedName name="BExKN4Q70IU9OY91QRUSK3044MQD" hidden="1">#REF!</definedName>
    <definedName name="BExKNBGV2IR3S7M0BX4810KZB4V3" hidden="1">#REF!</definedName>
    <definedName name="BExKNCTBZTSY3MO42VU5PLV6YUHZ" hidden="1">#REF!</definedName>
    <definedName name="BExKNGV2YY749C42AQ2T9QNIE5C3" hidden="1">#REF!</definedName>
    <definedName name="BExKNH0F1WPNUEQITIUN5T4NDX9H" hidden="1">#REF!</definedName>
    <definedName name="BExKNV8UOHVWEHDJWI2WMJ9X6QHZ" hidden="1">#REF!</definedName>
    <definedName name="BExKNZLD7UATC1MYRNJD8H2NH4KU" hidden="1">#REF!</definedName>
    <definedName name="BExKNZQUKQQG2Y97R74G4O4BJP1L" hidden="1">#REF!</definedName>
    <definedName name="BExKO06X0EAD3ABEG1E8PWLDWHBA" hidden="1">#REF!</definedName>
    <definedName name="BExKO2AHHSGNI1AZOIOW21KPXKPE" hidden="1">#REF!</definedName>
    <definedName name="BExKO2FXWJWC5IZLDN8JHYILQJ2N" hidden="1">#REF!</definedName>
    <definedName name="BExKO438WZ8FKOU00NURGFMOYXWN" hidden="1">#REF!</definedName>
    <definedName name="BExKO551EZ73M80UFHBQE7BQVU4L" hidden="1">#REF!</definedName>
    <definedName name="BExKOBA4VTRV9YG31IM1PDDO3J9M" hidden="1">#REF!</definedName>
    <definedName name="BExKODIZGWW2EQD0FEYW6WK6XLCM" hidden="1">#REF!</definedName>
    <definedName name="BExKOPO2HPWVQGAKW8LOZMPIDEFG" hidden="1">#REF!</definedName>
    <definedName name="BExKP7SRQ3MN5BDYXV2XMBQNUH23" hidden="1">#REF!</definedName>
    <definedName name="BExKPEZP0QTKOTLIMMIFSVTHQEEK" hidden="1">#REF!</definedName>
    <definedName name="BExKPFFSVTL757PNITV8R9RN4452" hidden="1">#REF!</definedName>
    <definedName name="BExKPIL5ZWOXQAENH3VP3ZHA2N7N" hidden="1">#REF!</definedName>
    <definedName name="BExKPJHKPVROP9QX9BMBZMU2HEZ1" hidden="1">#REF!</definedName>
    <definedName name="BExKPLQJX0HJ8OTXBXH9IC9J2V0W" hidden="1">#REF!</definedName>
    <definedName name="BExKPN8C7GN36ZJZHLOB74LU6KT0" hidden="1">#REF!</definedName>
    <definedName name="BExKPX9VZ1J5021Q98K60HMPJU58" hidden="1">#REF!</definedName>
    <definedName name="BExKQGGEP203MUWSJVORTY7RFOFT" hidden="1">#REF!</definedName>
    <definedName name="BExKQJGAAWNM3NT19E9I0CQDBTU0" hidden="1">#REF!</definedName>
    <definedName name="BExKQM5GJ1ZN5REKFE7YVBQ0KXWF" hidden="1">#REF!</definedName>
    <definedName name="BExKQQ71278061G7ZFYGPWOMOMY2" hidden="1">#REF!</definedName>
    <definedName name="BExKQTXRG3ECU8NT47UR7643LO5G" hidden="1">#REF!</definedName>
    <definedName name="BExKQVL7HPOIZ4FHANDFMVOJLEPR" hidden="1">#REF!</definedName>
    <definedName name="BExKR3ZAJRYXZB4M7XZPK0I7E55W" hidden="1">#REF!</definedName>
    <definedName name="BExKR8RZSEHW184G0Z56B4EGNU72" hidden="1">#REF!</definedName>
    <definedName name="BExKRHM60KUPM7RGAAFRSKX4TMS5" hidden="1">#REF!</definedName>
    <definedName name="BExKRQB2LX164R610N3VXJPD3C1W" hidden="1">#REF!</definedName>
    <definedName name="BExKRVUSQ6PA7ZYQSTEQL3X7PB9P" hidden="1">#REF!</definedName>
    <definedName name="BExKRY3KZ7F7RB2KH8HXSQ85IEQO" hidden="1">#REF!</definedName>
    <definedName name="BExKS91CCVW1YKNE1EQ4MCE1E9JX" hidden="1">#REF!</definedName>
    <definedName name="BExKSA37DZTCK6H13HPIKR0ZFVL8" hidden="1">#REF!</definedName>
    <definedName name="BExKSB51O073JLM4PEU353GBBSMI" hidden="1">#REF!</definedName>
    <definedName name="BExKSC1EDUXA6RM44LZV6HMMHKLX" hidden="1">#REF!</definedName>
    <definedName name="BExKSFMOMSZYDE0WNC94F40S6636" hidden="1">#REF!</definedName>
    <definedName name="BExKSHQ9K79S8KYUWIV5M5LAHHF1" hidden="1">#REF!</definedName>
    <definedName name="BExKSJTWG9L3FCX8FLK4EMUJMF27" hidden="1">#REF!</definedName>
    <definedName name="BExKSU0MKNAVZYYPKCYTZDWQX4R8" hidden="1">#REF!</definedName>
    <definedName name="BExKSX60G1MUS689FXIGYP2F7C62" hidden="1">#REF!</definedName>
    <definedName name="BExKT2UZ7Y2VWF5NQE18SJRLD2RN" hidden="1">#REF!</definedName>
    <definedName name="BExKT3GJFNGAM09H5F615E36A38C" hidden="1">#REF!</definedName>
    <definedName name="BExKTD1UM9PTLYETG1RM502XDNC0" hidden="1">#REF!</definedName>
    <definedName name="BExKTJN26AY45CE6JUAX3OIL48F7" hidden="1">#REF!</definedName>
    <definedName name="BExKTQZGN8GI3XGSEXMPCCA3S19H" hidden="1">#REF!</definedName>
    <definedName name="BExKTUKYYU0F6TUW1RXV24LRAZFE" hidden="1">#REF!</definedName>
    <definedName name="BExKU3FBLHQBIUTN6XEZW5GC9OG1" hidden="1">#REF!</definedName>
    <definedName name="BExKU82I99FEUIZLODXJDOJC96CQ" hidden="1">#REF!</definedName>
    <definedName name="BExKUDM0DFSCM3D91SH0XLXJSL18" hidden="1">#REF!</definedName>
    <definedName name="BExKUHYKD9TJTMQOOBS4EX04FCEZ" hidden="1">#REF!</definedName>
    <definedName name="BExKULEKJLA77AUQPDUHSM94Y76Z" hidden="1">#REF!</definedName>
    <definedName name="BExKUXE506JSYMR4CV866RHRDYR9" hidden="1">#REF!</definedName>
    <definedName name="BExKV08R85MKI3MAX9E2HERNQUNL" hidden="1">#REF!</definedName>
    <definedName name="BExKV4AAUNNJL5JWD7PX6BFKVS6O" hidden="1">#REF!</definedName>
    <definedName name="BExKVDVK6HN74GQPTXICP9BFC8CF" hidden="1">#REF!</definedName>
    <definedName name="BExKVFZ3ZZGIC1QI8XN6BYFWN0ZY" hidden="1">#REF!</definedName>
    <definedName name="BExKVG4KGO28KPGTAFL1R8TTZ10N" hidden="1">#REF!</definedName>
    <definedName name="BExKW0CSH7DA02YSNV64PSEIXB2P" hidden="1">#REF!</definedName>
    <definedName name="BExM9NUG3Q31X01AI9ZJCZIX25CS" hidden="1">#REF!</definedName>
    <definedName name="BExM9OG182RP30MY23PG49LVPZ1C" hidden="1">#REF!</definedName>
    <definedName name="BExMA64MW1S18NH8DCKPCCEI5KCB" hidden="1">#REF!</definedName>
    <definedName name="BExMALEWFUEM8Y686IT03ECURUBR" hidden="1">#REF!</definedName>
    <definedName name="BExMAS0AQY7KMMTBTBPK0SWWDITB" hidden="1">#REF!</definedName>
    <definedName name="BExMAXJS82ZJ8RS22VLE0V0LDUII" hidden="1">#REF!</definedName>
    <definedName name="BExMB4QRS0R3MTB4CMUHFZ84LNZQ" hidden="1">#REF!</definedName>
    <definedName name="BExMB7AICZ233JKSCEUSR9RQXRS0" hidden="1">#REF!</definedName>
    <definedName name="BExMBC35WKQY5CWQJLV4D05O6971" hidden="1">#REF!</definedName>
    <definedName name="BExMBFTZV4Q1A5KG25C1N9PHQNSW" hidden="1">#REF!</definedName>
    <definedName name="BExMBFZFXQDH3H55R89930TFTU36" hidden="1">#REF!</definedName>
    <definedName name="BExMBK6ISK3U7KHZKUJXIDKGF6VW" hidden="1">#REF!</definedName>
    <definedName name="BExMBYPQDG9AYDQ5E8IECVFREPO6" hidden="1">#REF!</definedName>
    <definedName name="BExMC7PESEESXVMDCGGIP5LPMUGY" hidden="1">#REF!</definedName>
    <definedName name="BExMC8AZUTX8LG89K2JJR7ZG62XX" hidden="1">#REF!</definedName>
    <definedName name="BExMCA96YR10V72G2R0SCIKPZLIZ" hidden="1">#REF!</definedName>
    <definedName name="BExMCB5JU5I2VQDUBS4O42BTEVKI" hidden="1">#REF!</definedName>
    <definedName name="BExMCFSQFSEMPY5IXDIRKZDASDBR" hidden="1">#REF!</definedName>
    <definedName name="BExMCH58I9XOLK7WEE6VSJGYPJGL" hidden="1">#REF!</definedName>
    <definedName name="BExMCMZOEYWVOOJ98TBHTTCS7XB8" hidden="1">#REF!</definedName>
    <definedName name="BExMCS8EF2W3FS9QADNKREYSI8P0" hidden="1">#REF!</definedName>
    <definedName name="BExMCSU0KZGHALEL7N5DJBVL94K7" hidden="1">#REF!</definedName>
    <definedName name="BExMCUS7GSOM96J0HJ7EH0FFM2AC" hidden="1">#REF!</definedName>
    <definedName name="BExMCYTT6TVDWMJXO1NZANRTVNAN" hidden="1">#REF!</definedName>
    <definedName name="BExMD54CT1VTE5YGBM90H90NF28M" hidden="1">#REF!</definedName>
    <definedName name="BExMD5F6IAV108XYJLXUO9HD0IT6" hidden="1">#REF!</definedName>
    <definedName name="BExMDANV66W9T3XAXID40XFJ0J93" hidden="1">#REF!</definedName>
    <definedName name="BExMDGD1KQP7NNR78X2ZX4FCBQ1S" hidden="1">#REF!</definedName>
    <definedName name="BExMDIRDK0DI8P86HB7WPH8QWLSQ" hidden="1">#REF!</definedName>
    <definedName name="BExMDOWGDLP3BZZB4ZPI31VS10FP" hidden="1">#REF!</definedName>
    <definedName name="BExMDPI2FVMORSWDDCVAJ85WYAYO" hidden="1">#REF!</definedName>
    <definedName name="BExMDUWB7VWHFFR266QXO46BNV2S" hidden="1">#REF!</definedName>
    <definedName name="BExME2U47N8LZG0BPJ49ANY5QVV2" hidden="1">#REF!</definedName>
    <definedName name="BExME88DH5DUKMUFI9FNVECXFD2E" hidden="1">#REF!</definedName>
    <definedName name="BExME9A7MOGAK7YTTQYXP5DL6VYA" hidden="1">#REF!</definedName>
    <definedName name="BExMEOV9YFRY5C3GDLU60GIX10BY" hidden="1">#REF!</definedName>
    <definedName name="BExMEUK2Q5GZGZFZ77Z2IYUKOOYW" hidden="1">#REF!</definedName>
    <definedName name="BExMEWT36INWIP0VNS94NEP3WZ4U" hidden="1">#REF!</definedName>
    <definedName name="BExMEY09ESM4H2YGKEQQRYUD114R" hidden="1">#REF!</definedName>
    <definedName name="BExMF0UU4SBJHOJ4SG09QMF1TC7H" hidden="1">#REF!</definedName>
    <definedName name="BExMF2YDPQWGK3CSN8LJG16MLFQZ" hidden="1">#REF!</definedName>
    <definedName name="BExMF4G4IUPQY1Y5GEY5N3E04CL6" hidden="1">#REF!</definedName>
    <definedName name="BExMF9UIGYMOAQK0ELUWP0S0HZZY" hidden="1">#REF!</definedName>
    <definedName name="BExMFDLBSWFMRDYJ2DZETI3EXKN2" hidden="1">#REF!</definedName>
    <definedName name="BExMFLDTMRTCHKA37LQW67BG8D5C" hidden="1">#REF!</definedName>
    <definedName name="BExMFTH63LTWA2JYJTJYMT5K2OF2" hidden="1">#REF!</definedName>
    <definedName name="BExMFY4AG5T27EVMCCNE00GOAR66" hidden="1">#REF!</definedName>
    <definedName name="BExMGQQNOFER1MEVQ961XARTRIOB" hidden="1">#REF!</definedName>
    <definedName name="BExMH189E60TZBQFN2UWVA1UZA7X" hidden="1">#REF!</definedName>
    <definedName name="BExMH3H9TW5TJCNU5Z1EWXP3BAEP" hidden="1">#REF!</definedName>
    <definedName name="BExMH5A1B01SYXROP70DOKTQ5D6Z" hidden="1">#REF!</definedName>
    <definedName name="BExMHCGUJ8A3L31NU0XU0FGXE4P3" hidden="1">#REF!</definedName>
    <definedName name="BExMHOWPB34KPZ76M2KIX2C9R2VB" hidden="1">#REF!</definedName>
    <definedName name="BExMHSSYC6KVHA3QDTSYPN92TWMI" hidden="1">#REF!</definedName>
    <definedName name="BExMI3AJ9477KDL4T9DHET4LJJTW" hidden="1">#REF!</definedName>
    <definedName name="BExMI6QQ20XHD0NWJUN741B37182" hidden="1">#REF!</definedName>
    <definedName name="BExMI7MYDIMC9K16SBAFUY33RHK6" hidden="1">#REF!</definedName>
    <definedName name="BExMI8JB94SBD9EMNJEK7Y2T6GYU" hidden="1">#REF!</definedName>
    <definedName name="BExMI8OS85YTW3KYVE4YD0R7Z6UV" hidden="1">#REF!</definedName>
    <definedName name="BExMI9QNOMVZ44I3BFMGU1EL1RSY" hidden="1">#REF!</definedName>
    <definedName name="BExMIBOOZU40JS3F89OMPSRCE9MM" hidden="1">#REF!</definedName>
    <definedName name="BExMIIQ5MBWSIHTFWAQADXMZC22Q" hidden="1">#REF!</definedName>
    <definedName name="BExMIL4I2GE866I25CR5JBLJWJ6A" hidden="1">#REF!</definedName>
    <definedName name="BExMIRKIPF27SNO82SPFSB3T5U17" hidden="1">#REF!</definedName>
    <definedName name="BExMIV0KC8555D5E42ZGWG15Y0MO" hidden="1">#REF!</definedName>
    <definedName name="BExMIZT6AN7E6YMW2S87CTCN2UXH" hidden="1">#REF!</definedName>
    <definedName name="BExMJB76UESLVRD81AJBOB78JDTT" hidden="1">#REF!</definedName>
    <definedName name="BExMJI8OLFZQCGOW3F99ETW8A21E" hidden="1">#REF!</definedName>
    <definedName name="BExMJNC8ZFB9DRFOJ961ZAJ8U3A8" hidden="1">#REF!</definedName>
    <definedName name="BExMJTBV8A3D31W2IQHP9RDFPPHQ" hidden="1">#REF!</definedName>
    <definedName name="BExMK2RTXN4QJWEUNX002XK8VQP8" hidden="1">#REF!</definedName>
    <definedName name="BExMKBGQDUZ8AWXYHA3QVMSDVZ3D" hidden="1">#REF!</definedName>
    <definedName name="BExMKBM1467553LDFZRRKVSHN374" hidden="1">#REF!</definedName>
    <definedName name="BExMKGK5FJUC0AU8MABRGDC5ZM70" hidden="1">#REF!</definedName>
    <definedName name="BExMKP92JGBM5BJO174H9A4HQIB9" hidden="1">#REF!</definedName>
    <definedName name="BExMKPEDT6IOYLLC3KJKRZOETC3Y" hidden="1">#REF!</definedName>
    <definedName name="BExMKTW7R5SOV4PHAFGHU3W73DYE" hidden="1">#REF!</definedName>
    <definedName name="BExMKU7051J2W1RQXGZGE62NBRUZ" hidden="1">#REF!</definedName>
    <definedName name="BExMKUN3WPECJR2XRID2R7GZRGNX" hidden="1">#REF!</definedName>
    <definedName name="BExMKZ535P011X4TNV16GCOH4H21" hidden="1">#REF!</definedName>
    <definedName name="BExML3XQNDIMX55ZCHHXKUV3D6E6" hidden="1">#REF!</definedName>
    <definedName name="BExML5QGSWHLI18BGY4CGOTD3UWH" hidden="1">#REF!</definedName>
    <definedName name="BExML6BVFCV80776USR7X70HVRZT" hidden="1">#REF!</definedName>
    <definedName name="BExMLO5Z61RE85X8HHX2G4IU3AZW" hidden="1">#REF!</definedName>
    <definedName name="BExMLVI7UORSHM9FMO8S2EI0TMTS" hidden="1">#REF!</definedName>
    <definedName name="BExMM5UCOT2HSSN0ZIPZW55GSOVO" hidden="1">#REF!</definedName>
    <definedName name="BExMM8ZRS5RQ8H1H55RVPVTDL5NL" hidden="1">#REF!</definedName>
    <definedName name="BExMMH8EAZB09XXQ5X4LR0P4NHG9" hidden="1">#REF!</definedName>
    <definedName name="BExMMIQH5BABNZVCIQ7TBCQ10AY5" hidden="1">#REF!</definedName>
    <definedName name="BExMMNIZ2T7M22WECMUQXEF4NJ71" hidden="1">#REF!</definedName>
    <definedName name="BExMMPMIOU7BURTV0L1K6ACW9X73" hidden="1">#REF!</definedName>
    <definedName name="BExMMQ835AJDHS4B419SS645P67Q" hidden="1">#REF!</definedName>
    <definedName name="BExMMQIUVPCOBISTEJJYNCCLUCPY" hidden="1">#REF!</definedName>
    <definedName name="BExMMTIXETA5VAKBSOFDD5SRU887" hidden="1">#REF!</definedName>
    <definedName name="BExMMV0P6P5YS3C35G0JYYHI7992" hidden="1">#REF!</definedName>
    <definedName name="BExMNJLFWZBRN9PZF1IO9CYWV1B2" hidden="1">#REF!</definedName>
    <definedName name="BExMNKCJ0FA57YEUUAJE43U1QN5P" hidden="1">#REF!</definedName>
    <definedName name="BExMNKN5D1WEF2OOJVP6LZ6DLU3Y" hidden="1">#REF!</definedName>
    <definedName name="BExMNR38HMPLWAJRQ9MMS3ZAZ9IU" hidden="1">#REF!</definedName>
    <definedName name="BExMNRDZULKJMVY2VKIIRM2M5A1M" hidden="1">#REF!</definedName>
    <definedName name="BExMNVFKZIBQSCAH71DIF1CJG89T" hidden="1">#REF!</definedName>
    <definedName name="BExMNVVUQAGQY9SA29FGI7D7R5MN" hidden="1">#REF!</definedName>
    <definedName name="BExMO9IOWKTWHO8LQJJQI5P3INWY" hidden="1">#REF!</definedName>
    <definedName name="BExMOI29DOEK5R1A5QZPUDKF7N6T" hidden="1">#REF!</definedName>
    <definedName name="BExMONRAU0S904NLJHPI47RVQDBH" hidden="1">#REF!</definedName>
    <definedName name="BExMPAJ5AJAXGKGK3F6H3ODS6RF4" hidden="1">#REF!</definedName>
    <definedName name="BExMPD2X55FFBVJ6CBUKNPROIOEU" hidden="1">#REF!</definedName>
    <definedName name="BExMPGZ848E38FUH1JBQN97DGWAT" hidden="1">#REF!</definedName>
    <definedName name="BExMPMTICOSMQENOFKQ18K0ZT4S8" hidden="1">#REF!</definedName>
    <definedName name="BExMPMZ07II0R4KGWQQ7PGS3RZS4" hidden="1">#REF!</definedName>
    <definedName name="BExMPOBH04JMDO6Z8DMSEJZM4ANN" hidden="1">#REF!</definedName>
    <definedName name="BExMPSD77XQ3HA6A4FZOJK8G2JP3" hidden="1">#REF!</definedName>
    <definedName name="BExMQ4I3Q7F0BMPHSFMFW9TZ87UD" hidden="1">#REF!</definedName>
    <definedName name="BExMQ4SWDWI4N16AZ0T5CJ6HH8WC" hidden="1">#REF!</definedName>
    <definedName name="BExMQ71WHW50GVX45JU951AGPLFQ" hidden="1">#REF!</definedName>
    <definedName name="BExMQGXSLPT4A6N47LE6FBVHWBOF" hidden="1">#REF!</definedName>
    <definedName name="BExMQNZGFHW75W9HWRCR0FEF0XF0" hidden="1">#REF!</definedName>
    <definedName name="BExMQRKVQPDFPD0WQUA9QND8OV7P" hidden="1">#REF!</definedName>
    <definedName name="BExMQSBR7PL4KLB1Q4961QO45Y4G" hidden="1">#REF!</definedName>
    <definedName name="BExMR1MA4I1X77714ZEPUVC8W398" hidden="1">#REF!</definedName>
    <definedName name="BExMR8YQHA7N77HGHY4Y6R30I3XT" hidden="1">#REF!</definedName>
    <definedName name="BExMRENOIARWRYOIVPDIEBVNRDO7" hidden="1">#REF!</definedName>
    <definedName name="BExMRF3SCIUZL945WMMDCT29MTLN" hidden="1">#REF!</definedName>
    <definedName name="BExMRRJNUMGRSDD5GGKKGEIZ6FTS" hidden="1">#REF!</definedName>
    <definedName name="BExMRU3ACIU0RD2BNWO55LH5U2BR" hidden="1">#REF!</definedName>
    <definedName name="BExMRWC9LD1LDAVIUQHQWIYMK129" hidden="1">#REF!</definedName>
    <definedName name="BExMSBH3T898ERC4BT51ZURKDCH1" hidden="1">#REF!</definedName>
    <definedName name="BExMSQRCC40AP8BDUPL2I2DNC210" hidden="1">#REF!</definedName>
    <definedName name="BExO4J9LR712G00TVA82VNTG8O7H" hidden="1">#REF!</definedName>
    <definedName name="BExO55G2KVZ7MIJ30N827CLH0I2A" hidden="1">#REF!</definedName>
    <definedName name="BExO5A8PZD9EUHC5CMPU6N3SQ15L" hidden="1">#REF!</definedName>
    <definedName name="BExO5XMAHL7CY3X0B1OPKZ28DCJ5" hidden="1">#REF!</definedName>
    <definedName name="BExO66LZJKY4PTQVREELI6POS4AY" hidden="1">#REF!</definedName>
    <definedName name="BExO6LLHCYTF7CIVHKAO0NMET14Q" hidden="1">#REF!</definedName>
    <definedName name="BExO6NOZIPWELHV0XX25APL9UNOP" hidden="1">#REF!</definedName>
    <definedName name="BExO71MMHEBC11LG4HXDEQNHOII2" hidden="1">#REF!</definedName>
    <definedName name="BExO71S28H4XYOYYLAXOO93QV4TF" hidden="1">#REF!</definedName>
    <definedName name="BExO7BIP1737MIY7S6K4XYMTIO95" hidden="1">#REF!</definedName>
    <definedName name="BExO7OUQS3XTUQ2LDKGQ8AAQ3OJJ" hidden="1">#REF!</definedName>
    <definedName name="BExO85HMYXZJ7SONWBKKIAXMCI3C" hidden="1">#REF!</definedName>
    <definedName name="BExO863922O4PBGQMUNEQKGN3K96" hidden="1">#REF!</definedName>
    <definedName name="BExO89ZIOXN0HOKHY24F7HDZ87UT" hidden="1">#REF!</definedName>
    <definedName name="BExO8A4SWOKD9WI5E6DITCL3LZZC" hidden="1">#REF!</definedName>
    <definedName name="BExO8CDTBCABLEUD6PE2UM2EZ6C4" hidden="1">#REF!</definedName>
    <definedName name="BExO8UTAGQWDBQZEEF4HUNMLQCVU" hidden="1">#REF!</definedName>
    <definedName name="BExO937E20IHMGQOZMECL3VZC7OX" hidden="1">#REF!</definedName>
    <definedName name="BExO94UTJKQQ7TJTTJRTSR70YVJC" hidden="1">#REF!</definedName>
    <definedName name="BExO9EALFB2R8VULHML1AVRPHME0" hidden="1">#REF!</definedName>
    <definedName name="BExO9J3A438976RXIUX5U9SU5T55" hidden="1">#REF!</definedName>
    <definedName name="BExO9RS5RXFJ1911HL3CCK6M74EP" hidden="1">#REF!</definedName>
    <definedName name="BExO9SDRI1M6KMHXSG3AE5L0F2U3" hidden="1">#REF!</definedName>
    <definedName name="BExO9US253B9UNAYT7DWLMK2BO44" hidden="1">#REF!</definedName>
    <definedName name="BExO9V2U2YXAY904GYYGU6TD8Y7M" hidden="1">#REF!</definedName>
    <definedName name="BExOAAIG18X4V98C7122L5F65P5C" hidden="1">#REF!</definedName>
    <definedName name="BExOAQ3GKCT7YZW1EMVU3EILSZL2" hidden="1">#REF!</definedName>
    <definedName name="BExOATZQ6SF8DASYLBQ0Z6D2WPSC" hidden="1">#REF!</definedName>
    <definedName name="BExOB9KT2THGV4SPLDVFTFXS4B14" hidden="1">#REF!</definedName>
    <definedName name="BExOBEZ0IE2WBEYY3D3CMRI72N1K" hidden="1">#REF!</definedName>
    <definedName name="BExOBF9TFH4NSBTR7JD2Q1165NIU" hidden="1">#REF!</definedName>
    <definedName name="BExOBIPU8760ITY0C8N27XZ3KWEF" hidden="1">#REF!</definedName>
    <definedName name="BExOBM0I5L0MZ1G4H9MGMD87SBMZ" hidden="1">#REF!</definedName>
    <definedName name="BExOBOUXMP88KJY2BX2JLUJH5N0K" hidden="1">#REF!</definedName>
    <definedName name="BExOBP0FKQ4SVR59FB48UNLKCOR6" hidden="1">#REF!</definedName>
    <definedName name="BExOBTNR0XX9V82O76VVWUQABHT8" hidden="1">#REF!</definedName>
    <definedName name="BExOBYAVUCQ0IGM0Y6A75QHP0Q1A" hidden="1">#REF!</definedName>
    <definedName name="BExOC3UEHB1CZNINSQHZANWJYKR8" hidden="1">#REF!</definedName>
    <definedName name="BExOCBSF3XGO9YJ23LX2H78VOUR7" hidden="1">#REF!</definedName>
    <definedName name="BExOCEHJCLIUR23CB4TC9OEFJGFX" hidden="1">#REF!</definedName>
    <definedName name="BExOCKXFMOW6WPFEVX1I7R7FNDSS" hidden="1">#REF!</definedName>
    <definedName name="BExOCM4L30L6FV3N2PR4O6X8WY2M" hidden="1">#REF!</definedName>
    <definedName name="BExOCYEXOB95DH5NOB0M5NOYX398" hidden="1">#REF!</definedName>
    <definedName name="BExOD4ERMDMFD8X1016N4EXOUR0S" hidden="1">#REF!</definedName>
    <definedName name="BExOD55RS7BQUHRQ6H3USVGKR0P7" hidden="1">#REF!</definedName>
    <definedName name="BExODEWDDEABM4ZY3XREJIBZ8IVP" hidden="1">#REF!</definedName>
    <definedName name="BExODICDVVLFKWA22B3L0CKKTAZA" hidden="1">#REF!</definedName>
    <definedName name="BExODZFEIWV26E8RFU7XQYX1J458" hidden="1">#REF!</definedName>
    <definedName name="BExOE0S111KPTELH26PPXE94J3GJ" hidden="1">#REF!</definedName>
    <definedName name="BExOE5KH3JKKPZO401YAB3A11G1U" hidden="1">#REF!</definedName>
    <definedName name="BExOEBKG55EROA2VL360A06LKASE" hidden="1">#REF!</definedName>
    <definedName name="BExOEFWUBETCPIYF89P9SBDOI3X5" hidden="1">#REF!</definedName>
    <definedName name="BExOEL08MN74RQKVY0P43PFHPTVB" hidden="1">#REF!</definedName>
    <definedName name="BExOERG5LWXYYEN1DY1H2FWRJS9T" hidden="1">#REF!</definedName>
    <definedName name="BExOEV1S6JJVO5PP4BZ20SNGZR7D" hidden="1">#REF!</definedName>
    <definedName name="BExOEVNDLRXW33RF3AMMCDLTLROJ" hidden="1">#REF!</definedName>
    <definedName name="BExOEZOXV3VXUB6VGSS85GXATYAC" hidden="1">#REF!</definedName>
    <definedName name="BExOFDBSAZV60157PIDWCSSUN3MJ" hidden="1">#REF!</definedName>
    <definedName name="BExOFEDNCYI2TPTMQ8SJN3AW4YMF" hidden="1">#REF!</definedName>
    <definedName name="BExOFVLXVD6RVHSQO8KZOOACSV24" hidden="1">#REF!</definedName>
    <definedName name="BExOG2SW3XOGP9VAPQ3THV3VWV12" hidden="1">#REF!</definedName>
    <definedName name="BExOG45J81K4OPA40KW5VQU54KY3" hidden="1">#REF!</definedName>
    <definedName name="BExOGFE2SCL8HHT4DFAXKLUTJZOG" hidden="1">#REF!</definedName>
    <definedName name="BExOGH1IMADJCZMFDE6NMBBKO558" hidden="1">#REF!</definedName>
    <definedName name="BExOGT6D0LJ3C22RDW8COECKB1J5" hidden="1">#REF!</definedName>
    <definedName name="BExOGTMI1HT31M1RGWVRAVHAK7DE" hidden="1">#REF!</definedName>
    <definedName name="BExOGXO9JE5XSE9GC3I6O21UEKAO" hidden="1">#REF!</definedName>
    <definedName name="BExOH9ICQA5WPLVJIKJVPWUPKSYO" hidden="1">#REF!</definedName>
    <definedName name="BExOH9ICZ13C1LAW8OTYTR9S7ZP3" hidden="1">#REF!</definedName>
    <definedName name="BExOHGEJ8V8OXT32FSU173XLXBDH" hidden="1">#REF!</definedName>
    <definedName name="BExOHL75H3OT4WAKKPUXIVXWFVDS" hidden="1">#REF!</definedName>
    <definedName name="BExOHLHXXJL6363CC082M9M5VVXQ" hidden="1">#REF!</definedName>
    <definedName name="BExOHNAO5UDXSO73BK2ARHWKS90Y" hidden="1">#REF!</definedName>
    <definedName name="BExOHR1G1I9A9CI1HG94EWBLWNM2" hidden="1">#REF!</definedName>
    <definedName name="BExOHTQPP8LQ98L6PYUI6QW08YID" hidden="1">#REF!</definedName>
    <definedName name="BExOHUHN7UXHYAJFJJFU805UZ0NB" hidden="1">#REF!</definedName>
    <definedName name="BExOHX6Q6NJI793PGX59O5EKTP4G" hidden="1">#REF!</definedName>
    <definedName name="BExOI5VMTHH7Y8MQQ1N635CHYI0P" hidden="1">#REF!</definedName>
    <definedName name="BExOIEVCP4Y6VDS23AK84MCYYHRT" hidden="1">#REF!</definedName>
    <definedName name="BExOIFRP0HEHF5D7JSZ0X8ADJ79U" hidden="1">#REF!</definedName>
    <definedName name="BExOIHPQIXR0NDR5WD01BZKPKEO3" hidden="1">#REF!</definedName>
    <definedName name="BExOIM7L0Z3LSII9P7ZTV4KJ8RMA" hidden="1">#REF!</definedName>
    <definedName name="BExOIWJVMJ6MG6JC4SPD1L00OHU1" hidden="1">#REF!</definedName>
    <definedName name="BExOIYCN8Z4JK3OOG86KYUCV0ME8" hidden="1">#REF!</definedName>
    <definedName name="BExOJ3AKZ9BCBZT3KD8WMSLK6MN2" hidden="1">#REF!</definedName>
    <definedName name="BExOJ7XQK71I4YZDD29AKOOWZ47E" hidden="1">#REF!</definedName>
    <definedName name="BExOJAXS2THXXIJMV2F2LZKMI589" hidden="1">#REF!</definedName>
    <definedName name="BExOJDXKJ43BMD5CFWEMSU5R1BP9" hidden="1">#REF!</definedName>
    <definedName name="BExOJHZ9KOD9LEP7ES426LHOCXEY" hidden="1">#REF!</definedName>
    <definedName name="BExOJM0W6XGSW5MXPTTX0GNF6SFT" hidden="1">#REF!</definedName>
    <definedName name="BExOJQ7XL1X94G2GP88DSU6OTRKY" hidden="1">#REF!</definedName>
    <definedName name="BExOJXEUJJ9SYRJXKYYV2NCCDT2R" hidden="1">#REF!</definedName>
    <definedName name="BExOK0EQYM9JUMAGWOUN7QDH7VMZ" hidden="1">#REF!</definedName>
    <definedName name="BExOK10DBCM0O0CLRF8BB6EEWGB2" hidden="1">#REF!</definedName>
    <definedName name="BExOK45QZPFPJ08Z5BZOFLNGPHCZ" hidden="1">#REF!</definedName>
    <definedName name="BExOK4WM9O7QNG6O57FOASI5QSN1" hidden="1">#REF!</definedName>
    <definedName name="BExOK57E3HXBUDOQB4M87JK9OPNE" hidden="1">#REF!</definedName>
    <definedName name="BExOKJLBFD15HACQ01HQLY1U5SE2" hidden="1">#REF!</definedName>
    <definedName name="BExOKTXMJP351VXKH8VT6SXUNIMF" hidden="1">#REF!</definedName>
    <definedName name="BExOKU8GMLOCNVORDE329819XN67" hidden="1">#REF!</definedName>
    <definedName name="BExOL0Z3Z7IAMHPB91EO2MF49U57" hidden="1">#REF!</definedName>
    <definedName name="BExOL7KH12VAR0LG741SIOJTLWFD" hidden="1">#REF!</definedName>
    <definedName name="BExOLGUYDBS2V3UOK4DVPUW5JZN7" hidden="1">#REF!</definedName>
    <definedName name="BExOLICXFHJLILCJVFMJE5MGGWKR" hidden="1">#REF!</definedName>
    <definedName name="BExOLOI0WJS3QC12I3ISL0D9AWOF" hidden="1">#REF!</definedName>
    <definedName name="BExOLQ5A7IWI0W12J7315E7LBI0O" hidden="1">#REF!</definedName>
    <definedName name="BExOLYZNG5RBD0BTS1OEZJNU92Q5" hidden="1">#REF!</definedName>
    <definedName name="BExOM136CSOYSV2NE3NAU04Z4414" hidden="1">#REF!</definedName>
    <definedName name="BExOM3HIJ3UZPOKJI68KPBJAHPDC" hidden="1">#REF!</definedName>
    <definedName name="BExOM5QC0I90GVJG1G7NFAIINKAQ" hidden="1">#REF!</definedName>
    <definedName name="BExOMKPURE33YQ3K1JG9NVQD4W49" hidden="1">#REF!</definedName>
    <definedName name="BExOMP7NGCLUNFK50QD2LPKRG078" hidden="1">#REF!</definedName>
    <definedName name="BExOMPNX2853XA8AUM0BLA7CS86A" hidden="1">#REF!</definedName>
    <definedName name="BExOMU0A6XMY48SZRYL4WQZD13BI" hidden="1">#REF!</definedName>
    <definedName name="BExOMVT0HSNC59DJP4CLISASGHKL" hidden="1">#REF!</definedName>
    <definedName name="BExON0AX35F2SI0UCVMGWGVIUNI3" hidden="1">#REF!</definedName>
    <definedName name="BExON1I19LN0T10YIIYC5NE9UGMR" hidden="1">#REF!</definedName>
    <definedName name="BExON41U4296DV3DPG6I5EF3OEYF" hidden="1">#REF!</definedName>
    <definedName name="BExONB3A7CO4YD8RB41PHC93BQ9M" hidden="1">#REF!</definedName>
    <definedName name="BExONFQH6UUXF8V0GI4BRIST9RFO" hidden="1">#REF!</definedName>
    <definedName name="BExONIL31DZWU7IFVN3VV0XTXJA1" hidden="1">#REF!</definedName>
    <definedName name="BExONJ1BU17R0F5A2UP1UGJBOGKS" hidden="1">#REF!</definedName>
    <definedName name="BExONKZDHE8SS0P4YRLGEQR9KYHF" hidden="1">#REF!</definedName>
    <definedName name="BExONNZ9VMHVX3J6NLNJY7KZA61O" hidden="1">#REF!</definedName>
    <definedName name="BExONRQ1BAA4F3TXP2MYQ4YCZ09S" hidden="1">#REF!</definedName>
    <definedName name="BExONU4ENMND8RLZX0L5EHPYQQSB" hidden="1">#REF!</definedName>
    <definedName name="BExONXPUEU6ZRSIX4PDJ1DXY679I" hidden="1">#REF!</definedName>
    <definedName name="BExOO0KEG2WL5WKKMHN0S2UTIUNG" hidden="1">#REF!</definedName>
    <definedName name="BExOO1WWIZSGB0YTGKESB45TSVMZ" hidden="1">#REF!</definedName>
    <definedName name="BExOO4B8FPAFYPHCTYTX37P1TQM5" hidden="1">#REF!</definedName>
    <definedName name="BExOOIULUDOJRMYABWV5CCL906X6" hidden="1">#REF!</definedName>
    <definedName name="BExOOJLIWKJW5S7XWJXD8TYV5HQ9" hidden="1">#REF!</definedName>
    <definedName name="BExOOQ1JVWQ9LYXD0V94BRXKTA1I" hidden="1">#REF!</definedName>
    <definedName name="BExOOTN0KTXJCL7E476XBN1CJ553" hidden="1">#REF!</definedName>
    <definedName name="BExOOVVUJIJNAYDICUUQQ9O7O3TW" hidden="1">#REF!</definedName>
    <definedName name="BExOP9DDU5MZJKWGFT0MKL44YKIV" hidden="1">#REF!</definedName>
    <definedName name="BExOP9DEBV5W5P4Q25J3XCJBP5S9" hidden="1">#REF!</definedName>
    <definedName name="BExOPFNYRBL0BFM23LZBJTADNOE4" hidden="1">#REF!</definedName>
    <definedName name="BExOPINVFSIZMCVT9YGT2AODVCX3" hidden="1">#REF!</definedName>
    <definedName name="BExOQ1JN4SAC44RTMZIGHSW023WA" hidden="1">#REF!</definedName>
    <definedName name="BExOQ256YMF115DJL3KBPNKABJ90" hidden="1">#REF!</definedName>
    <definedName name="BExQ19DEUOLC11IW32E2AMVZLFF1" hidden="1">#REF!</definedName>
    <definedName name="BExQ1OCW3L24TN0BYVRE2NE3IK1O" hidden="1">#REF!</definedName>
    <definedName name="BExQ29C73XR33S3668YYSYZAIHTG" hidden="1">#REF!</definedName>
    <definedName name="BExQ2FS228IUDUP2023RA1D4AO4C" hidden="1">#REF!</definedName>
    <definedName name="BExQ2L0XYWLY9VPZWXYYFRIRQRJ1" hidden="1">#REF!</definedName>
    <definedName name="BExQ2M841F5Z1BQYR8DG5FKK0LIU" hidden="1">#REF!</definedName>
    <definedName name="BExQ2STHO7AXYTS1VPPHQMX1WT30" hidden="1">#REF!</definedName>
    <definedName name="BExQ2XWXHMQMQ99FF9293AEQHABB" hidden="1">#REF!</definedName>
    <definedName name="BExQ300G8I8TK45A0MVHV15422EU" hidden="1">#REF!</definedName>
    <definedName name="BExQ305RBEODGNAETZ0EZQLLDZZD" hidden="1">#REF!</definedName>
    <definedName name="BExQ37SZQJSC2C73FY2IJY852LVP" hidden="1">#REF!</definedName>
    <definedName name="BExQ39R28MXSG2SEV956F0KZ20AN" hidden="1">#REF!</definedName>
    <definedName name="BExQ3D1P3M5Z3HLMEZ17E0BLEE4U" hidden="1">#REF!</definedName>
    <definedName name="BExQ3EZX6BA2WHKI84SG78UPRTSE" hidden="1">#REF!</definedName>
    <definedName name="BExQ3KOX6620WUSBG7PGACNC936P" hidden="1">#REF!</definedName>
    <definedName name="BExQ3O4W7QF8BOXTUT4IOGF6YKUD" hidden="1">#REF!</definedName>
    <definedName name="BExQ3PXOWSN8561ZR8IEY8ZASI3B" hidden="1">#REF!</definedName>
    <definedName name="BExQ3TZF04IPY0B0UG9CQQ5736UA" hidden="1">#REF!</definedName>
    <definedName name="BExQ42IU9MNDYLODP41DL6YTZMAR" hidden="1">#REF!</definedName>
    <definedName name="BExQ42O4PHH156IHXSW0JAYAC0NJ" hidden="1">#REF!</definedName>
    <definedName name="BExQ452HF7N1HYPXJXQ8WD6SOWUV" hidden="1">#REF!</definedName>
    <definedName name="BExQ4BTBSHPHVEDRCXC2ROW8PLFC" hidden="1">#REF!</definedName>
    <definedName name="BExQ4DGKF54SRKQUTUT4B1CZSS62" hidden="1">#REF!</definedName>
    <definedName name="BExQ4T74LQ5PYTV1MUQUW75A4BDY" hidden="1">#REF!</definedName>
    <definedName name="BExQ4XJHD7EJCNH7S1MJDZJ2MNWG" hidden="1">#REF!</definedName>
    <definedName name="BExQ5039ZCEWBUJHU682G4S89J03" hidden="1">#REF!</definedName>
    <definedName name="BExQ56Z9W6YHZHRXOFFI8EFA7CDI" hidden="1">#REF!</definedName>
    <definedName name="BExQ58MP5FO5Q5CIXVMMYWWPEFW3" hidden="1">#REF!</definedName>
    <definedName name="BExQ5KX3Z668H1KUCKZ9J24HUQ1F" hidden="1">#REF!</definedName>
    <definedName name="BExQ5SPMSOCJYLAY20NB5A6O32RE" hidden="1">#REF!</definedName>
    <definedName name="BExQ5UICMGTMK790KTLK49MAGXRC" hidden="1">#REF!</definedName>
    <definedName name="BExQ5YUUK9FD0QGTY4WD0W90O7OL" hidden="1">#REF!</definedName>
    <definedName name="BExQ62WGBSDPG7ZU34W0N8X45R3X" hidden="1">#REF!</definedName>
    <definedName name="BExQ63793YQ9BH7JLCNRIATIGTRG" hidden="1">#REF!</definedName>
    <definedName name="BExQ6CN1EF2UPZ57ZYMGK8TUJQSS" hidden="1">#REF!</definedName>
    <definedName name="BExQ6FSF8BMWVLJI7Y7MKPG9SU5O" hidden="1">#REF!</definedName>
    <definedName name="BExQ6M2YXJ8AMRJF3QGHC40ADAHZ" hidden="1">#REF!</definedName>
    <definedName name="BExQ6M8B0X44N9TV56ATUVHGDI00" hidden="1">#REF!</definedName>
    <definedName name="BExQ6POH065GV0I74XXVD0VUPBJW" hidden="1">#REF!</definedName>
    <definedName name="BExQ6WV9KPSMXPPLGZ3KK4WNYTHU" hidden="1">#REF!</definedName>
    <definedName name="BExQ7541G92R52ECOIYO6UXIWJJ4" hidden="1">#REF!</definedName>
    <definedName name="BExQ783XTMM2A9I3UKCFWJH1PP2N" hidden="1">#REF!</definedName>
    <definedName name="BExQ79LX01ZPQB8EGD1ZHR2VK2H3" hidden="1">#REF!</definedName>
    <definedName name="BExQ7B3V9MGDK2OIJ61XXFBFLJFZ" hidden="1">#REF!</definedName>
    <definedName name="BExQ7CB046NVPF9ZXDGA7OXOLSLX" hidden="1">#REF!</definedName>
    <definedName name="BExQ7IWDCGGOO1HTJ97YGO1CK3R9" hidden="1">#REF!</definedName>
    <definedName name="BExQ7JNFIEGS2HKNBALH3Q2N5G7Z" hidden="1">#REF!</definedName>
    <definedName name="BExQ7MY3U2Z1IZ71U5LJUD00VVB4" hidden="1">#REF!</definedName>
    <definedName name="BExQ7XL2Q1GVUFL1F9KK0K0EXMWG" hidden="1">#REF!</definedName>
    <definedName name="BExQ8469L3ZRZ3KYZPYMSJIDL7Y5" hidden="1">#REF!</definedName>
    <definedName name="BExQ84MJB94HL3BWRN50M4NCB6Z0" hidden="1">#REF!</definedName>
    <definedName name="BExQ8583ZE00NW7T9OF11OT9IA14" hidden="1">#REF!</definedName>
    <definedName name="BExQ8A0RPE3IMIFIZLUE7KD2N21W" hidden="1">#REF!</definedName>
    <definedName name="BExQ8ABK6H1ADV2R2OYT8NFFYG2N" hidden="1">#REF!</definedName>
    <definedName name="BExQ8DM90XJ6GCJIK9LC5O82I2TJ" hidden="1">#REF!</definedName>
    <definedName name="BExQ8G0K46ZORA0QVQTDI7Z8LXGF" hidden="1">#REF!</definedName>
    <definedName name="BExQ8O3WEU8HNTTGKTW5T0QSKCLP" hidden="1">#REF!</definedName>
    <definedName name="BExQ8ZCEDBOBJA3D9LDP5TU2WYGR" hidden="1">#REF!</definedName>
    <definedName name="BExQ94LAW6MAQBWY25WTBFV5PPZJ" hidden="1">#REF!</definedName>
    <definedName name="BExQ968K8V66L55PCVI3B4VR4FW6" hidden="1">#REF!</definedName>
    <definedName name="BExQ97QIPOSSRK978N8P234Y1XA4" hidden="1">#REF!</definedName>
    <definedName name="BExQ9DFHXLBKBS9DWH05G83SL12Z" hidden="1">#REF!</definedName>
    <definedName name="BExQ9E6FBAXTHGF3RXANFIA77GXP" hidden="1">#REF!</definedName>
    <definedName name="BExQ9J4ID0TGFFFJSQ9PFAMXOYZ1" hidden="1">#REF!</definedName>
    <definedName name="BExQ9KX9734KIAK7IMRLHCPYDHO2" hidden="1">#REF!</definedName>
    <definedName name="BExQ9L81FF4I7816VTPFBDWVU4CW" hidden="1">#REF!</definedName>
    <definedName name="BExQ9M4E2ACZOWWWP1JJIQO8AHUM" hidden="1">#REF!</definedName>
    <definedName name="BExQ9TBCP5IJKSQLYEBE6FQLF16I" hidden="1">#REF!</definedName>
    <definedName name="BExQ9UTANMJCK7LJ4OQMD6F2Q01L" hidden="1">#REF!</definedName>
    <definedName name="BExQ9ZLYHWABXAA9NJDW8ZS0UQ9P" hidden="1">#REF!</definedName>
    <definedName name="BExQ9ZWQ19KSRZNZNPY6ZNWEST1J" hidden="1">#REF!</definedName>
    <definedName name="BExQA324HSCK40ENJUT9CS9EC71B" hidden="1">#REF!</definedName>
    <definedName name="BExQA55GY0STSNBWQCWN8E31ZXCS" hidden="1">#REF!</definedName>
    <definedName name="BExQA7URC7M82I0T9RUF90GCS15S" hidden="1">#REF!</definedName>
    <definedName name="BExQA9HZIN9XEMHEEVHT99UU9Z82" hidden="1">#REF!</definedName>
    <definedName name="BExQAELFYH92K8CJL155181UDORO" hidden="1">#REF!</definedName>
    <definedName name="BExQAG8PP8R5NJKNQD1U4QOSD6X5" hidden="1">#REF!</definedName>
    <definedName name="BExQAVTR32SDHZQ69KNYF6UXXKS2" hidden="1">#REF!</definedName>
    <definedName name="BExQBBETZJ7LHJ9CLAL3GEKQFEGR" hidden="1">#REF!</definedName>
    <definedName name="BExQBDICMZTSA1X73TMHNO4JSFLN" hidden="1">#REF!</definedName>
    <definedName name="BExQBEER6CRCRPSSL61S0OMH57ZA" hidden="1">#REF!</definedName>
    <definedName name="BExQBFR753FNBMC27WEQJT8UKANJ" hidden="1">#REF!</definedName>
    <definedName name="BExQBIGGY5TXI2FJVVZSLZ0LTZYH" hidden="1">#REF!</definedName>
    <definedName name="BExQBM1RUSIQ85LLMM2159BYDPIP" hidden="1">#REF!</definedName>
    <definedName name="BExQBOWE543K7PGA5S7SVU2QKPM3" hidden="1">#REF!</definedName>
    <definedName name="BExQBPSOZ47V81YAEURP0NQJNTJH" hidden="1">#REF!</definedName>
    <definedName name="BExQC5TWT21CGBKD0IHAXTIN2QB8" hidden="1">#REF!</definedName>
    <definedName name="BExQC94JL9F5GW4S8DQCAF4WB2DA" hidden="1">#REF!</definedName>
    <definedName name="BExQCKTD8AT0824LGWREXM1B5D1X" hidden="1">#REF!</definedName>
    <definedName name="BExQCQ7KF4HVXSD72FF3DJGNNO3M" hidden="1">#REF!</definedName>
    <definedName name="BExQCRPJXI0WNJUFFAC39C0PFUFK" hidden="1">#REF!</definedName>
    <definedName name="BExQD571YWOXKR2SX85K5MKQ0AO2" hidden="1">#REF!</definedName>
    <definedName name="BExQDB6VCHN8PNX8EA6JNIEQ2JC2" hidden="1">#REF!</definedName>
    <definedName name="BExQDE1B6U2Q9B73KBENABP71YM1" hidden="1">#REF!</definedName>
    <definedName name="BExQDGQCN7ZW41QDUHOBJUGQAX40" hidden="1">#REF!</definedName>
    <definedName name="BExQED8ZZUEH0WRNOHXI7V9TVC8K" hidden="1">#REF!</definedName>
    <definedName name="BExQEF1PIJIB9J24OB0M4X1WLBB0" hidden="1">#REF!</definedName>
    <definedName name="BExQEMUA4HEFM4OVO8M8MA8PIAW1" hidden="1">#REF!</definedName>
    <definedName name="BExQEP38QPDKB85WG2WOL17IMB5S" hidden="1">#REF!</definedName>
    <definedName name="BExQEQ4XZQFIKUXNU9H7WE7AMZ1U" hidden="1">#REF!</definedName>
    <definedName name="BExQF1OEB07CRAP6ALNNMJNJ3P2D" hidden="1">#REF!</definedName>
    <definedName name="BExQF8KKL224NYD20XYLLM2RE7EW" hidden="1">#REF!</definedName>
    <definedName name="BExQF9X2AQPFJZTCHTU5PTTR0JAH" hidden="1">#REF!</definedName>
    <definedName name="BExQFAINO9ODQZX6NSM8EBTRD04E" hidden="1">#REF!</definedName>
    <definedName name="BExQFC0M9KKFMQKPLPEO2RQDB7MM" hidden="1">#REF!</definedName>
    <definedName name="BExQFEEV7627R8TYZCM28C6V6WHE" hidden="1">#REF!</definedName>
    <definedName name="BExQFEK8NUD04X2OBRA275ADPSDL" hidden="1">#REF!</definedName>
    <definedName name="BExQFGYIWDR4W0YF7XR6E4EWWJ02" hidden="1">#REF!</definedName>
    <definedName name="BExQFPNFKA36IAPS22LAUMBDI4KE" hidden="1">#REF!</definedName>
    <definedName name="BExQFPSWEMA8WBUZ4WK20LR13VSU" hidden="1">#REF!</definedName>
    <definedName name="BExQFVSPOSCCPF1TLJPIWYWYB8A9" hidden="1">#REF!</definedName>
    <definedName name="BExQFWJQXNQAW6LUMOEDS6KMJMYL" hidden="1">#REF!</definedName>
    <definedName name="BExQG8TYRD2G42UA5ZPCRLNKUDMX" hidden="1">#REF!</definedName>
    <definedName name="BExQG9A8OZ31BDN5QEGQGWG59A43" hidden="1">#REF!</definedName>
    <definedName name="BExQGGBQ2CMSPV4NV4RA7NMBQER6" hidden="1">#REF!</definedName>
    <definedName name="BExQGO48J9MPCDQ96RBB9UN9AIGT" hidden="1">#REF!</definedName>
    <definedName name="BExQGSBB6MJWDW7AYWA0MSFTXKRR" hidden="1">#REF!</definedName>
    <definedName name="BExQH0UURAJ13AVO5UI04HSRGVYW" hidden="1">#REF!</definedName>
    <definedName name="BExQH5I0FUT0822E2ITR6M5724UF" hidden="1">#REF!</definedName>
    <definedName name="BExQH6ZZY0NR8SE48PSI9D0CU1TC" hidden="1">#REF!</definedName>
    <definedName name="BExQH9P2MCXAJOVEO4GFQT6MNW22" hidden="1">#REF!</definedName>
    <definedName name="BExQHCZSBYUY8OKKJXFYWKBBM6AH" hidden="1">#REF!</definedName>
    <definedName name="BExQHML1J3V7M9VZ3S2S198637RP" hidden="1">#REF!</definedName>
    <definedName name="BExQHPKXZ1K33V2F90NZIQRZYIAW" hidden="1">#REF!</definedName>
    <definedName name="BExQHRDNW8YFGT2B35K9CYSS1VAI" hidden="1">#REF!</definedName>
    <definedName name="BExQHRZ9FBLUG6G6CC88UZA6V39L" hidden="1">#REF!</definedName>
    <definedName name="BExQHVF9KD06AG2RXUQJ9X4PVGX4" hidden="1">#REF!</definedName>
    <definedName name="BExQHZBHVN2L4HC7ACTR73T5OCV0" hidden="1">#REF!</definedName>
    <definedName name="BExQI3O3BBL6MXZNJD1S3UD8WBUU" hidden="1">#REF!</definedName>
    <definedName name="BExQI7431UOEBYKYPVVMNXBZ2ZP2" hidden="1">#REF!</definedName>
    <definedName name="BExQI85V9TNLDJT5LTRZS10Y26SG" hidden="1">#REF!</definedName>
    <definedName name="BExQI9ICYVAAXE7L1BQSE1VWSQA9" hidden="1">#REF!</definedName>
    <definedName name="BExQIAPKHVEV8CU1L3TTHJW67FJ5" hidden="1">#REF!</definedName>
    <definedName name="BExQIAV02RGEQG6AF0CWXU3MS9BZ" hidden="1">#REF!</definedName>
    <definedName name="BExQIBB4I3Z6AUU0HYV1DHRS13M4" hidden="1">#REF!</definedName>
    <definedName name="BExQIBWPAXU7HJZLKGJZY3EB7MIS" hidden="1">#REF!</definedName>
    <definedName name="BExQIHLP9AT969BKBF22IGW76GLI" hidden="1">#REF!</definedName>
    <definedName name="BExQIS8O6R36CI01XRY9ISM99TW9" hidden="1">#REF!</definedName>
    <definedName name="BExQIVJB9MJ25NDUHTCVMSODJY2C" hidden="1">#REF!</definedName>
    <definedName name="BExQIWAEMVTWAU39DWIXT17K2A9Z" hidden="1">#REF!</definedName>
    <definedName name="BExQJ72T8UR0U461ZLEGOOEPCDIG" hidden="1">#REF!</definedName>
    <definedName name="BExQJAZ2QDORCR0K8PR9VHQZ4Y3P" hidden="1">#REF!</definedName>
    <definedName name="BExQJBF7LAX128WR7VTMJC88ZLPG" hidden="1">#REF!</definedName>
    <definedName name="BExQJEVCKX6KZHNCLYXY7D0MX5KN" hidden="1">#REF!</definedName>
    <definedName name="BExQJJYSDX8B0J1QGF2HL071KKA3" hidden="1">#REF!</definedName>
    <definedName name="BExQK1HV6SQQ7CP8H8IUKI9TYXTD" hidden="1">#REF!</definedName>
    <definedName name="BExQK3LE5CSBW1E4H4KHW548FL2R" hidden="1">#REF!</definedName>
    <definedName name="BExQKG6LD6PLNDGNGO9DJXY865BR" hidden="1">#REF!</definedName>
    <definedName name="BExQKUKG8I4CGS9QYSD0H7NHP4JN" hidden="1">#REF!</definedName>
    <definedName name="BExQL2NSE8OYZFXQH8A23RMVMFW7" hidden="1">#REF!</definedName>
    <definedName name="BExQL4GJ3LZJL6JDEHT7UDXW90TV" hidden="1">#REF!</definedName>
    <definedName name="BExQLE1TOW3A287TQB0AVWENT8O1" hidden="1">#REF!</definedName>
    <definedName name="BExRYOYB4A3E5F6MTROY69LR0PMG" hidden="1">#REF!</definedName>
    <definedName name="BExRYZLA9EW71H4SXQR525S72LLP" hidden="1">#REF!</definedName>
    <definedName name="BExRZ66M8G9FQ0VFP077QSZBSOA5" hidden="1">#REF!</definedName>
    <definedName name="BExRZ8FMQQL46I8AQWU17LRNZD5T" hidden="1">#REF!</definedName>
    <definedName name="BExRZIRRIXRUMZ5GOO95S7460BMP" hidden="1">#REF!</definedName>
    <definedName name="BExRZJTNBKKPK7SB4LA31O3OH6PO" hidden="1">#REF!</definedName>
    <definedName name="BExRZK9RAHMM0ZLTNSK7A4LDC42D" hidden="1">#REF!</definedName>
    <definedName name="BExRZNF461H0WDF36L3U0UQSJGZB" hidden="1">#REF!</definedName>
    <definedName name="BExRZOGSR69INI6GAEPHDWSNK5Q4" hidden="1">#REF!</definedName>
    <definedName name="BExS0ASQBKRTPDWFK0KUDFOS9LE5" hidden="1">#REF!</definedName>
    <definedName name="BExS0GHQUF6YT0RU3TKDEO8CSJYB" hidden="1">#REF!</definedName>
    <definedName name="BExS0K8IHC45I78DMZBOJ1P13KQA" hidden="1">#REF!</definedName>
    <definedName name="BExS0L4WP69XXUFHED98XIEPB593" hidden="1">#REF!</definedName>
    <definedName name="BExS0Z2O2N4AJXFEPN87NU9ZGAHG" hidden="1">#REF!</definedName>
    <definedName name="BExS15IJV0WW662NXQUVT3FGP4ST" hidden="1">#REF!</definedName>
    <definedName name="BExS18T8TBNEPF4AU1VJ268XLF3L" hidden="1">#REF!</definedName>
    <definedName name="BExS194110MR25BYJI3CJ2EGZ8XT" hidden="1">#REF!</definedName>
    <definedName name="BExS1BNVGNSGD4EP90QL8WXYWZ66" hidden="1">#REF!</definedName>
    <definedName name="BExS1UE39N6NCND7MAARSBWXS6HU" hidden="1">#REF!</definedName>
    <definedName name="BExS226HTWL5WVC76MP5A1IBI8WD" hidden="1">#REF!</definedName>
    <definedName name="BExS26OI2QNNAH2WMDD95Z400048" hidden="1">#REF!</definedName>
    <definedName name="BExS2D4EI622QRKZKVDPRE66M4XA" hidden="1">#REF!</definedName>
    <definedName name="BExS2DF6B4ZUF3VZLI4G6LJ3BF38" hidden="1">#REF!</definedName>
    <definedName name="BExS2GKEA6VM3PDWKD7XI0KRUHTW" hidden="1">#REF!</definedName>
    <definedName name="BExS2I2HVU314TXI2DYFRY8XV913" hidden="1">#REF!</definedName>
    <definedName name="BExS2QB5FS5LYTFYO4BROTWG3OV5" hidden="1">#REF!</definedName>
    <definedName name="BExS2TLU1HONYV6S3ZD9T12D7CIG" hidden="1">#REF!</definedName>
    <definedName name="BExS2WLQUVBRZJWQTWUU4CYDY4IN" hidden="1">#REF!</definedName>
    <definedName name="BExS2YJQV4NUX6135T90Z1Y5R26Q" hidden="1">#REF!</definedName>
    <definedName name="BExS318UV9I2FXPQQWUKKX00QLPJ" hidden="1">#REF!</definedName>
    <definedName name="BExS3LBS0SMTHALVM4NRI1BAV1NP" hidden="1">#REF!</definedName>
    <definedName name="BExS3MTQ75VBXDGEBURP6YT8RROE" hidden="1">#REF!</definedName>
    <definedName name="BExS3OMGYO0DFN5186UFKEXZ2RX3" hidden="1">#REF!</definedName>
    <definedName name="BExS3SDERJ27OER67TIGOVZU13A2" hidden="1">#REF!</definedName>
    <definedName name="BExS3STIH9SFG0R6H30P191QZE98" hidden="1">#REF!</definedName>
    <definedName name="BExS46R5WDNU5KL04FKY5LHJUCB8" hidden="1">#REF!</definedName>
    <definedName name="BExS4ASWKM93XA275AXHYP8AG6SU" hidden="1">#REF!</definedName>
    <definedName name="BExS4IANBC4RO7HIK0MZZ2RPQU78" hidden="1">#REF!</definedName>
    <definedName name="BExS4JN3Y6SVBKILQK0R9HS45Y52" hidden="1">#REF!</definedName>
    <definedName name="BExS4P6S41O6Z6BED77U3GD9PNH1" hidden="1">#REF!</definedName>
    <definedName name="BExS4PXPURUHFBOKYFJD5J1J2RXC" hidden="1">#REF!</definedName>
    <definedName name="BExS4T32HD3YGJ91HTJ2IGVX6V4O" hidden="1">#REF!</definedName>
    <definedName name="BExS51H0N51UT0FZOPZRCF1GU063" hidden="1">#REF!</definedName>
    <definedName name="BExS54X72TJFC41FJK72MLRR2OO7" hidden="1">#REF!</definedName>
    <definedName name="BExS59F0PA1V2ZC7S5TN6IT41SXP" hidden="1">#REF!</definedName>
    <definedName name="BExS5L3TGB8JVW9ROYWTKYTUPW27" hidden="1">#REF!</definedName>
    <definedName name="BExS6GKQ96EHVLYWNJDWXZXUZW90" hidden="1">#REF!</definedName>
    <definedName name="BExS6ITKSZFRR01YD5B0F676SYN7" hidden="1">#REF!</definedName>
    <definedName name="BExS6N0LI574IAC89EFW6CLTCQ33" hidden="1">#REF!</definedName>
    <definedName name="BExS6N0NEF7XCTT5R600QZ71A44O" hidden="1">#REF!</definedName>
    <definedName name="BExS6WRDBF3ST86ZOBBUL3GTCR11" hidden="1">#REF!</definedName>
    <definedName name="BExS6XNRKR0C3MTA0LV5B60UB908" hidden="1">#REF!</definedName>
    <definedName name="BExS73NELZEK2MDOLXO2Q7H3EG71" hidden="1">#REF!</definedName>
    <definedName name="BExS7DJF6AXTWAJD7K4ZCD7L6BHV" hidden="1">#REF!</definedName>
    <definedName name="BExS7GOTHHOK287MX2RC853NWQAL" hidden="1">#REF!</definedName>
    <definedName name="BExS7TKQYLRZGM93UY3ZJZJBQNFJ" hidden="1">#REF!</definedName>
    <definedName name="BExS7Y2LNGVHSIBKC7C3R6X4LDR6" hidden="1">#REF!</definedName>
    <definedName name="BExS81TE0EY44Y3W2M4Z4MGNP5OM" hidden="1">#REF!</definedName>
    <definedName name="BExS81YPDZDVJJVS15HV2HDXAC3Y" hidden="1">#REF!</definedName>
    <definedName name="BExS82PRVNUTEKQZS56YT2DVF6C2" hidden="1">#REF!</definedName>
    <definedName name="BExS83BCNFAV6DRCB1VTUF96491J" hidden="1">#REF!</definedName>
    <definedName name="BExS86GKM9ISCSNZD15BQ5E5L6A5" hidden="1">#REF!</definedName>
    <definedName name="BExS89GGRJ55EK546SM31UGE2K8T" hidden="1">#REF!</definedName>
    <definedName name="BExS8BPG5A0GR5AO1U951NDGGR0L" hidden="1">#REF!</definedName>
    <definedName name="BExS8CGI0JXFUBD41VFLI0SZSV8F" hidden="1">#REF!</definedName>
    <definedName name="BExS8D22FXVQKOEJP01LT0CDI3PS" hidden="1">#REF!</definedName>
    <definedName name="BExS8EEJOZFBUWZDOM3O25AJRUVU" hidden="1">#REF!</definedName>
    <definedName name="BExS8GSUS17UY50TEM2AWF36BR9Z" hidden="1">#REF!</definedName>
    <definedName name="BExS8HJRBVG0XI6PWA9KTMJZMQXK" hidden="1">#REF!</definedName>
    <definedName name="BExS8NE9HUZJH13OXLREOV1BX0OZ" hidden="1">#REF!</definedName>
    <definedName name="BExS8R51C8RM2FS6V6IRTYO9GA4A" hidden="1">#REF!</definedName>
    <definedName name="BExS8WDX408F60MH1X9B9UZ2H4R7" hidden="1">#REF!</definedName>
    <definedName name="BExS8X4UTVOFE2YEVLO8LTKMSI3A" hidden="1">#REF!</definedName>
    <definedName name="BExS8Z2W2QEC3MH0BZIYLDFQNUIP" hidden="1">#REF!</definedName>
    <definedName name="BExS92DKGRFFCIA9C0IXDOLO57EP" hidden="1">#REF!</definedName>
    <definedName name="BExS98OB4321YCHLCQ022PXKTT2W" hidden="1">#REF!</definedName>
    <definedName name="BExS9C9N8GFISC6HUERJ0EI06GB2" hidden="1">#REF!</definedName>
    <definedName name="BExS9D6619QNINF06KHZHYUAH0S9" hidden="1">#REF!</definedName>
    <definedName name="BExS9DX13CACP3J8JDREK30JB1SQ" hidden="1">#REF!</definedName>
    <definedName name="BExS9FPRS2KRRCS33SE6WFNF5GYL" hidden="1">#REF!</definedName>
    <definedName name="BExS9M5VN3VE822UH6TLACVY24CJ" hidden="1">#REF!</definedName>
    <definedName name="BExS9WI0A6PSEB8N9GPXF2Z7MWHM" hidden="1">#REF!</definedName>
    <definedName name="BExS9XJPZ07ND34OHX60QD382FV6" hidden="1">#REF!</definedName>
    <definedName name="BExSA4AJLEEN4R7HU4FRSMYR17TR" hidden="1">#REF!</definedName>
    <definedName name="BExSA5HP306TN9XJS0TU619DLRR7" hidden="1">#REF!</definedName>
    <definedName name="BExSAAVWQOOIA6B3JHQVGP08HFEM" hidden="1">#REF!</definedName>
    <definedName name="BExSAFJ3IICU2M7QPVE4ARYMXZKX" hidden="1">#REF!</definedName>
    <definedName name="BExSAH6ID8OHX379UXVNGFO8J6KQ" hidden="1">#REF!</definedName>
    <definedName name="BExSAQBHIXGQRNIRGCJMBXUPCZQA" hidden="1">#REF!</definedName>
    <definedName name="BExSAUTCT4P7JP57NOR9MTX33QJZ" hidden="1">#REF!</definedName>
    <definedName name="BExSAY9CA9TFXQ9M9FBJRGJO9T9E" hidden="1">#REF!</definedName>
    <definedName name="BExSB4JYKQ3MINI7RAYK5M8BLJDC" hidden="1">#REF!</definedName>
    <definedName name="BExSBCY73CG3Q15P5BDLDT994XRL" hidden="1">#REF!</definedName>
    <definedName name="BExSBMOS41ZRLWYLOU29V6Y7YORR" hidden="1">#REF!</definedName>
    <definedName name="BExSBPZG22WAMZYIF7CZ686E8X80" hidden="1">#REF!</definedName>
    <definedName name="BExSBRBXXQMBU1TYDW1BXTEVEPRU" hidden="1">#REF!</definedName>
    <definedName name="BExSC54998WTZ21DSL0R8UN0Y9JH" hidden="1">#REF!</definedName>
    <definedName name="BExSC60N7WR9PJSNC9B7ORCX9NGY" hidden="1">#REF!</definedName>
    <definedName name="BExSCE99EZTILTTCE4NJJF96OYYM" hidden="1">#REF!</definedName>
    <definedName name="BExSCFWOMYELUEPWVJIRGIQZH5BV" hidden="1">#REF!</definedName>
    <definedName name="BExSCHUQZ2HFEWS54X67DIS8OSXZ" hidden="1">#REF!</definedName>
    <definedName name="BExSCOG41SKKG4GYU76WRWW1CTE6" hidden="1">#REF!</definedName>
    <definedName name="BExSCVC9P86YVFMRKKUVRV29MZXZ" hidden="1">#REF!</definedName>
    <definedName name="BExSD233CH4MU9ZMGNRF97ZV7KWU" hidden="1">#REF!</definedName>
    <definedName name="BExSD2U0F3BN6IN9N4R2DTTJG15H" hidden="1">#REF!</definedName>
    <definedName name="BExSD6A6NY15YSMFH51ST6XJY429" hidden="1">#REF!</definedName>
    <definedName name="BExSD9VH6PF6RQ135VOEE08YXPAW" hidden="1">#REF!</definedName>
    <definedName name="BExSDI9QWFD49GEZWZ3KOGM27XRB" hidden="1">#REF!</definedName>
    <definedName name="BExSDP5Y04WWMX2WWRITWOX8R5I9" hidden="1">#REF!</definedName>
    <definedName name="BExSDSGM203BJTNS9MKCBX453HMD" hidden="1">#REF!</definedName>
    <definedName name="BExSDT20XUFXTDM37M148AXAP7HN" hidden="1">#REF!</definedName>
    <definedName name="BExSDYLOWNTKCY92LFEDAV8LO7D3" hidden="1">#REF!</definedName>
    <definedName name="BExSE277VXZ807WBUB6A1UGQ1SF9" hidden="1">#REF!</definedName>
    <definedName name="BExSE3EDSP4UL6G0I3DZ5SBHMUBU" hidden="1">#REF!</definedName>
    <definedName name="BExSEEHK1VLWD7JBV9SVVVIKQZ3I" hidden="1">#REF!</definedName>
    <definedName name="BExSEITYG8XAMWJ1C8VKU1MB4TEO" hidden="1">#REF!</definedName>
    <definedName name="BExSEJKZLX37P3V33TRTFJ30BFRK" hidden="1">#REF!</definedName>
    <definedName name="BExSEKXG1AW54E28IG5EODEM0JJV" hidden="1">#REF!</definedName>
    <definedName name="BExSEO84KVM8R2IV5MFH0XI3IZSN" hidden="1">#REF!</definedName>
    <definedName name="BExSEP9UVOAI6TMXKNK587PQ3328" hidden="1">#REF!</definedName>
    <definedName name="BExSERIU9MUGR4NPZAUJCVXUZ74I" hidden="1">#REF!</definedName>
    <definedName name="BExSF07QFLZCO4P6K6QF05XG7PH1" hidden="1">#REF!</definedName>
    <definedName name="BExSFJ8ZAGQ63A4MVMZRQWLVRGQ5" hidden="1">#REF!</definedName>
    <definedName name="BExSFKQRST2S9KXWWLCXYLKSF4G1" hidden="1">#REF!</definedName>
    <definedName name="BExSFOHO6VZ5Y463KL3XYTZBVE3P" hidden="1">#REF!</definedName>
    <definedName name="BExSFY2ZJOYUEYBX21QZ7AMN2WK1" hidden="1">#REF!</definedName>
    <definedName name="BExSFYDRRTAZVPXRWUF5PDQ97WFF" hidden="1">#REF!</definedName>
    <definedName name="BExSFZVPFTXA3F0IJ2NGH1GXX9R7" hidden="1">#REF!</definedName>
    <definedName name="BExSG2Q34XRC1K28H4XG6PQM3FTW" hidden="1">#REF!</definedName>
    <definedName name="BExSG90Q4ZUU2IPGDYOM169NJV9S" hidden="1">#REF!</definedName>
    <definedName name="BExSG9X3DU845PNXYJGGLBQY2UHG" hidden="1">#REF!</definedName>
    <definedName name="BExSGE45J27MDUUNXW7Z8Q33UAON" hidden="1">#REF!</definedName>
    <definedName name="BExSGE9LY91Q0URHB4YAMX0UAMYI" hidden="1">#REF!</definedName>
    <definedName name="BExSGLB2URTLBCKBB4Y885W925F2" hidden="1">#REF!</definedName>
    <definedName name="BExSGNEL2G0PC04ATVS20W5179EK" hidden="1">#REF!</definedName>
    <definedName name="BExSGOAYG73SFWOPAQV80P710GID" hidden="1">#REF!</definedName>
    <definedName name="BExSGOWJHRW7FWKLO2EHUOOGHNAF" hidden="1">#REF!</definedName>
    <definedName name="BExSGOWJTAP41ZV5Q23H7MI9C76W" hidden="1">#REF!</definedName>
    <definedName name="BExSGR5JQVX2HQ0PKCGZNSSUM1RV" hidden="1">#REF!</definedName>
    <definedName name="BExSGT3MKX7YVLVP6YLL6KVO8UGV" hidden="1">#REF!</definedName>
    <definedName name="BExSGVHX69GJZHD99DKE4RZ042B1" hidden="1">#REF!</definedName>
    <definedName name="BExSGZJO4J4ZO04E2N2ECVYS9DEZ" hidden="1">#REF!</definedName>
    <definedName name="BExSHAHFHS7MMNJR8JPVABRGBVIT" hidden="1">#REF!</definedName>
    <definedName name="BExSHGH88QZWW4RNAX4YKAZ5JEBL" hidden="1">#REF!</definedName>
    <definedName name="BExSHOKK1OO3CX9Z28C58E5J1D9W" hidden="1">#REF!</definedName>
    <definedName name="BExSHQD8KYLTQGDXIRKCHQQ7MKIH" hidden="1">#REF!</definedName>
    <definedName name="BExSHVGPIAHXI97UBLI9G4I4M29F" hidden="1">#REF!</definedName>
    <definedName name="BExSI0K2YL3HTCQAD8A7TR4QCUR6" hidden="1">#REF!</definedName>
    <definedName name="BExSIFUDNRWXWIWNGCCFOOD8WIAZ" hidden="1">#REF!</definedName>
    <definedName name="BExTTZNS2PBCR93C9IUW49UZ4I6T" hidden="1">#REF!</definedName>
    <definedName name="BExTU2YFQ25JQ6MEMRHHN66VLTPJ" hidden="1">#REF!</definedName>
    <definedName name="BExTU75IOII1V5O0C9X2VAYYVJUG" hidden="1">#REF!</definedName>
    <definedName name="BExTUA5F7V4LUIIAM17J3A8XF3JE" hidden="1">#REF!</definedName>
    <definedName name="BExTUBY3AA9B91YRRWFOT21LUL8Q" hidden="1">#REF!</definedName>
    <definedName name="BExTUJ53ANGZ3H1KDK4CR4Q0OD6P" hidden="1">#REF!</definedName>
    <definedName name="BExTUKXSZBM7C57G6NGLWGU4WOHY" hidden="1">#REF!</definedName>
    <definedName name="BExTUNC5INBE8Y5OA5GQUTXX6QJW" hidden="1">#REF!</definedName>
    <definedName name="BExTUSQCFFYZCDNHWHADBC2E1ZP1" hidden="1">#REF!</definedName>
    <definedName name="BExTUV4NQDZVAENZPSZGF7A3DDFN" hidden="1">#REF!</definedName>
    <definedName name="BExTUVFGOJEYS28JURA5KHQFDU5J" hidden="1">#REF!</definedName>
    <definedName name="BExTUW10U40QCYGHM5NJ3YR1O5SP" hidden="1">#REF!</definedName>
    <definedName name="BExTUWXFQHINU66YG82BI20ATMB5" hidden="1">#REF!</definedName>
    <definedName name="BExTUY9WNSJ91GV8CP0SKJTEIV82" hidden="1">#REF!</definedName>
    <definedName name="BExTV67VIM8PV6KO253M4DUBJQLC" hidden="1">#REF!</definedName>
    <definedName name="BExTVELZCF2YA5L6F23BYZZR6WHF" hidden="1">#REF!</definedName>
    <definedName name="BExTVGPIQZ99YFXUC8OONUX5BD42" hidden="1">#REF!</definedName>
    <definedName name="BExTVQG4F5RF0LZXG06AZ6EU1GQ3" hidden="1">#REF!</definedName>
    <definedName name="BExTVZQLP9VFLEYQ9280W13X7E8K" hidden="1">#REF!</definedName>
    <definedName name="BExTWB4LA1PODQOH4LDTHQKBN16K" hidden="1">#REF!</definedName>
    <definedName name="BExTWI0Q8AWXUA3ZN7I5V3QK2KM1" hidden="1">#REF!</definedName>
    <definedName name="BExTWJTIA3WUW1PUWXAOP9O8NKLZ" hidden="1">#REF!</definedName>
    <definedName name="BExTWW95OX07FNA01WF5MSSSFQLX" hidden="1">#REF!</definedName>
    <definedName name="BExTX005F4GLW03J0PLPRPMI1SEG" hidden="1">#REF!</definedName>
    <definedName name="BExTX476KI0RNB71XI5TYMANSGBG" hidden="1">#REF!</definedName>
    <definedName name="BExTXBJFKNSCUO7IOL6CSKERP06D" hidden="1">#REF!</definedName>
    <definedName name="BExTXDMZDQ9U1FD9T7F79J29SYYN" hidden="1">#REF!</definedName>
    <definedName name="BExTXJ6HBAIXMMWKZTJNFDYVZCAY" hidden="1">#REF!</definedName>
    <definedName name="BExTXT812NQT8GAEGH738U29BI0D" hidden="1">#REF!</definedName>
    <definedName name="BExTXWIP2TFPTQ76NHFOB72NICRZ" hidden="1">#REF!</definedName>
    <definedName name="BExTY5T62H651VC86QM4X7E28JVA" hidden="1">#REF!</definedName>
    <definedName name="BExTYB7EHGVTJ4RSYOXWSG87U5WI" hidden="1">#REF!</definedName>
    <definedName name="BExTYC93RS0KNKFOD35WG37LS9LY" hidden="1">#REF!</definedName>
    <definedName name="BExTYKCEFJ83LZM95M1V7CSFQVEA" hidden="1">#REF!</definedName>
    <definedName name="BExTYPLA9N640MFRJJQPKXT7P88M" hidden="1">#REF!</definedName>
    <definedName name="BExTYW1794M1TLJ2QQQCEEUZN18F" hidden="1">#REF!</definedName>
    <definedName name="BExTZ7F71SNTOX4LLZCK5R9VUMIJ" hidden="1">#REF!</definedName>
    <definedName name="BExTZ80SWE36T1QSIIPJU7NJ65JL" hidden="1">#REF!</definedName>
    <definedName name="BExTZ869RSO739T4Q78JLOVO7G0C" hidden="1">#REF!</definedName>
    <definedName name="BExTZ8X5G9S3PA4FPSNK7T69W7QT" hidden="1">#REF!</definedName>
    <definedName name="BExTZ97Y0RMR8V5BI9F2H4MFB77O" hidden="1">#REF!</definedName>
    <definedName name="BExTZK5PMCAXJL4DUIGL6H9Y8U4C" hidden="1">#REF!</definedName>
    <definedName name="BExTZKB6L5SXV5UN71YVTCBEIGWY" hidden="1">#REF!</definedName>
    <definedName name="BExTZLICVKK4NBJFEGL270GJ2VQO" hidden="1">#REF!</definedName>
    <definedName name="BExTZO2596CBZKPI7YNA1QQNPAIJ" hidden="1">#REF!</definedName>
    <definedName name="BExTZY8TDV4U7FQL7O10G6VKWKPJ" hidden="1">#REF!</definedName>
    <definedName name="BExU02QNT4LT7H9JPUC4FXTLVGZT" hidden="1">#REF!</definedName>
    <definedName name="BExU0BFJJQO1HJZKI14QGOQ6JROO" hidden="1">#REF!</definedName>
    <definedName name="BExU0FH5WTGW8MRFUFMDDSMJ6YQ5" hidden="1">#REF!</definedName>
    <definedName name="BExU0GDOIL9U33QGU9ZU3YX3V1I4" hidden="1">#REF!</definedName>
    <definedName name="BExU0HKTO8WJDQDWRTUK5TETM3HS" hidden="1">#REF!</definedName>
    <definedName name="BExU0MTJQPE041ZN7H8UKGV6MZT7" hidden="1">#REF!</definedName>
    <definedName name="BExU0ZUUFYHLUK4M4E8GLGIBBNT0" hidden="1">#REF!</definedName>
    <definedName name="BExU147D6RPG6ZVTSXRKFSVRHSBG" hidden="1">#REF!</definedName>
    <definedName name="BExU16R10W1SOAPNG4CDJ01T7JRE" hidden="1">#REF!</definedName>
    <definedName name="BExU17CKOR3GNIHDNVLH9L1IOJS9" hidden="1">#REF!</definedName>
    <definedName name="BExU1DXYI5DAD9DSFIEAUOB5XFZ9" hidden="1">#REF!</definedName>
    <definedName name="BExU1GXUTLRPJN4MRINLAPHSZQFG" hidden="1">#REF!</definedName>
    <definedName name="BExU1IL9AOHFO85BZB6S60DK3N8H" hidden="1">#REF!</definedName>
    <definedName name="BExU1LAEKWJ0U6NP9G2AC9CTBYH6" hidden="1">#REF!</definedName>
    <definedName name="BExU1NOPS09CLFZL1O31RAF9BQNQ" hidden="1">#REF!</definedName>
    <definedName name="BExU1PH9MOEX1JZVZ3D5M9DXB191" hidden="1">#REF!</definedName>
    <definedName name="BExU1QZEEKJA35IMEOLOJ3ODX0ZA" hidden="1">#REF!</definedName>
    <definedName name="BExU1VRURIWWVJ95O40WA23LMTJD" hidden="1">#REF!</definedName>
    <definedName name="BExU2A0FXVBDX9LO3VWEXB4TLFT0" hidden="1">#REF!</definedName>
    <definedName name="BExU2LEH667H33V81XVEZUP2O0UQ" hidden="1">#REF!</definedName>
    <definedName name="BExU2M5CK6XK55UIHDVYRXJJJRI4" hidden="1">#REF!</definedName>
    <definedName name="BExU2TXVT25ZTOFQAF6CM53Z1RLF" hidden="1">#REF!</definedName>
    <definedName name="BExU2XZLYIU19G7358W5T9E87AFR" hidden="1">#REF!</definedName>
    <definedName name="BExU2ZXMKRBQEX0CT3ZPZ3UFZP1G" hidden="1">#REF!</definedName>
    <definedName name="BExU35XHF1K1XEQUSZ292S5T61YA" hidden="1">#REF!</definedName>
    <definedName name="BExU38S1U5IC1T5A3P2TZU5OV0LN" hidden="1">#REF!</definedName>
    <definedName name="BExU3B66MCKJFSKT3HL8B5EJGVX0" hidden="1">#REF!</definedName>
    <definedName name="BExU3FDFDB2NVPYUR5V7OA3HF474" hidden="1">#REF!</definedName>
    <definedName name="BExU3R7J076KUCCEUGKAYMANTUT5" hidden="1">#REF!</definedName>
    <definedName name="BExU3UNI9NR1RNZR07NSLSZMDOQQ" hidden="1">#REF!</definedName>
    <definedName name="BExU401R18N6XKZKL7CNFOZQCM14" hidden="1">#REF!</definedName>
    <definedName name="BExU42QVGY7TK39W1BIN6CDRG2OE" hidden="1">#REF!</definedName>
    <definedName name="BExU431LXP7LIUNGJB9OSXEANFGX" hidden="1">#REF!</definedName>
    <definedName name="BExU47OZMS6TCWMEHHF0UCSFLLPI" hidden="1">#REF!</definedName>
    <definedName name="BExU4D36E8TXN0M8KSNGEAFYP4DQ" hidden="1">#REF!</definedName>
    <definedName name="BExU4G31RRVLJ3AC6E1FNEFMXM3O" hidden="1">#REF!</definedName>
    <definedName name="BExU4GDVLPUEWBA4MRYRTQAUNO7B" hidden="1">#REF!</definedName>
    <definedName name="BExU4H4RAMAX0XVAWT5WFYQNPAL3" hidden="1">#REF!</definedName>
    <definedName name="BExU4I148DA7PRCCISLWQ6ABXFK6" hidden="1">#REF!</definedName>
    <definedName name="BExU4L101H2KQHVKCKQ4PBAWZV6K" hidden="1">#REF!</definedName>
    <definedName name="BExU4LML14Q7KDTYIKJWXF68W7X1" hidden="1">#REF!</definedName>
    <definedName name="BExU4NA00RRRBGRT6TOB0MXZRCRZ" hidden="1">#REF!</definedName>
    <definedName name="BExU529I6YHVOG83TJHWSILIQU1S" hidden="1">#REF!</definedName>
    <definedName name="BExU57YCIKPRD8QWL6EU0YR3NG3J" hidden="1">#REF!</definedName>
    <definedName name="BExU5DSTBWXLN6E59B757KRWRI6E" hidden="1">#REF!</definedName>
    <definedName name="BExU5JSMO03X9M4WIRPP8JPSMQKJ" hidden="1">#REF!</definedName>
    <definedName name="BExU5TDWM8NNDHYPQ7OQODTQ368A" hidden="1">#REF!</definedName>
    <definedName name="BExU5X4OX1V1XHS6WSSORVQPP6Z3" hidden="1">#REF!</definedName>
    <definedName name="BExU5XVPARTFMRYHNUTBKDIL4UJN" hidden="1">#REF!</definedName>
    <definedName name="BExU66KMFBAP8JCVG9VM1RD1TNFF" hidden="1">#REF!</definedName>
    <definedName name="BExU68IOM3CB3TACNAE9565TW7SH" hidden="1">#REF!</definedName>
    <definedName name="BExU6AM82KN21E82HMWVP3LWP9IL" hidden="1">#REF!</definedName>
    <definedName name="BExU6FEU1MRHU98R9YOJC5OKUJ6L" hidden="1">#REF!</definedName>
    <definedName name="BExU6KIAJ663Y8W8QMU4HCF183DF" hidden="1">#REF!</definedName>
    <definedName name="BExU6KT19B4PG6SHXFBGBPLM66KT" hidden="1">#REF!</definedName>
    <definedName name="BExU6PAVKIOAIMQ9XQIHHF1SUAGO" hidden="1">#REF!</definedName>
    <definedName name="BExU6SLKTWV0YINVLTI6BCG9ANZM" hidden="1">#REF!</definedName>
    <definedName name="BExU6WXXC7SSQDMHSLUN5C2V4IYX" hidden="1">#REF!</definedName>
    <definedName name="BExU73387E74XE8A9UKZLZNJYY65" hidden="1">#REF!</definedName>
    <definedName name="BExU76ZHCJM8I7VSICCMSTC33O6U" hidden="1">#REF!</definedName>
    <definedName name="BExU7BBTUF8BQ42DSGM94X5TG5GF" hidden="1">#REF!</definedName>
    <definedName name="BExU7HH4EAHFQHT4AXKGWAWZP3I0" hidden="1">#REF!</definedName>
    <definedName name="BExU7L7WPQSA0ELXZ0I86V33QCCJ" hidden="1">#REF!</definedName>
    <definedName name="BExU7MF1ZVPDHOSMCAXOSYICHZ4I" hidden="1">#REF!</definedName>
    <definedName name="BExU7O2BJ6D5YCKEL6FD2EFCWYRX" hidden="1">#REF!</definedName>
    <definedName name="BExU7Q0JS9YIUKUPNSSAIDK2KJAV" hidden="1">#REF!</definedName>
    <definedName name="BExU80I6AE5OU7P7F5V7HWIZBJ4P" hidden="1">#REF!</definedName>
    <definedName name="BExU86NB26MCPYIISZ36HADONGT2" hidden="1">#REF!</definedName>
    <definedName name="BExU885EZZNSZV3GP298UJ8LB7OL" hidden="1">#REF!</definedName>
    <definedName name="BExU8FSAUP9TUZ1NO9WXK80QPHWV" hidden="1">#REF!</definedName>
    <definedName name="BExU8KFLAN778MBN93NYZB0FV30G" hidden="1">#REF!</definedName>
    <definedName name="BExU8PZC6845UUDFG9M8FTC3P3DK" hidden="1">#REF!</definedName>
    <definedName name="BExU8UX9JX3XLB47YZ8GFXE0V7R2" hidden="1">#REF!</definedName>
    <definedName name="BExU8WVGMRSFNWCNHODQ9JQCMZB0" hidden="1">#REF!</definedName>
    <definedName name="BExU96M1J7P9DZQ3S9H0C12KGYTW" hidden="1">#REF!</definedName>
    <definedName name="BExU9F05OR1GZ3057R6UL3WPEIYI" hidden="1">#REF!</definedName>
    <definedName name="BExU9GCSO5YILIKG6VAHN13DL75K" hidden="1">#REF!</definedName>
    <definedName name="BExU9KJOZLO15N11MJVN782NFGJ0" hidden="1">#REF!</definedName>
    <definedName name="BExU9LG29XU2K1GNKRO4438JYQZE" hidden="1">#REF!</definedName>
    <definedName name="BExU9RW36I5Z6JIXUIUB3PJH86LT" hidden="1">#REF!</definedName>
    <definedName name="BExU9WU19DJ2VAGISPFEGDWWOO4V" hidden="1">#REF!</definedName>
    <definedName name="BExUA28AO7OWDG3H23Q0CL4B7BHW" hidden="1">#REF!</definedName>
    <definedName name="BExUA34N2C083NSTAHQGZZ3BCYGK" hidden="1">#REF!</definedName>
    <definedName name="BExUA5O923FFNEBY8BPO1TU3QGBM" hidden="1">#REF!</definedName>
    <definedName name="BExUA6Q4K25VH452AQ3ZIRBCMS61" hidden="1">#REF!</definedName>
    <definedName name="BExUAFV4JMBSM2SKBQL9NHL0NIBS" hidden="1">#REF!</definedName>
    <definedName name="BExUAMWQODKBXMRH1QCMJLJBF8M7" hidden="1">#REF!</definedName>
    <definedName name="BExUAPR6Y32097JKJCTGC4C6EGE9" hidden="1">#REF!</definedName>
    <definedName name="BExUARUP0MX710TNZSAA01HUEAVC" hidden="1">#REF!</definedName>
    <definedName name="BExUAX8WS5OPVLCDXRGKTU2QMTFO" hidden="1">#REF!</definedName>
    <definedName name="BExUB1FYAZ433NX9GD7WGACX5IZD" hidden="1">#REF!</definedName>
    <definedName name="BExUB8HLEXSBVPZ5AXNQEK96F1N4" hidden="1">#REF!</definedName>
    <definedName name="BExUBCDVZIEA7YT0LPSMHL5ZSERQ" hidden="1">#REF!</definedName>
    <definedName name="BExUBDA8WU087BUIMXC1U1CKA2RA" hidden="1">#REF!</definedName>
    <definedName name="BExUBKXBUCN760QYU7Q8GESBWOQH" hidden="1">#REF!</definedName>
    <definedName name="BExUBL83ED0P076RN9RJ8P1MZ299" hidden="1">#REF!</definedName>
    <definedName name="BExUC1EPS2CZ5CKFA0AQRIVRSHS8" hidden="1">#REF!</definedName>
    <definedName name="BExUC623BDYEODBN0N4DO6PJQ7NU" hidden="1">#REF!</definedName>
    <definedName name="BExUC8WH8TCKBB5313JGYYQ1WFLT" hidden="1">#REF!</definedName>
    <definedName name="BExUCAP7GOSYPHMQKK6719YLSDIQ" hidden="1">#REF!</definedName>
    <definedName name="BExUCFCDK6SPH86I6STXX8X3WMC4" hidden="1">#REF!</definedName>
    <definedName name="BExUCKL98JB87L3I6T6IFSWJNYAB" hidden="1">#REF!</definedName>
    <definedName name="BExUCLC6AQ5KR6LXSAXV4QQ8ASVG" hidden="1">#REF!</definedName>
    <definedName name="BExUD4IOJ12X3PJG5WXNNGDRCKAP" hidden="1">#REF!</definedName>
    <definedName name="BExUD9WX9BWK72UWVSLYZJLAY5VY" hidden="1">#REF!</definedName>
    <definedName name="BExUDEV0CYVO7Y5IQQBEJ6FUY9S6" hidden="1">#REF!</definedName>
    <definedName name="BExUDWOXQGIZW0EAIIYLQUPXF8YV" hidden="1">#REF!</definedName>
    <definedName name="BExUDXAIC17W1FUU8Z10XUAVB7CS" hidden="1">#REF!</definedName>
    <definedName name="BExUE5OMY7OAJQ9WR8C8HG311ORP" hidden="1">#REF!</definedName>
    <definedName name="BExUEFKOQWXXGRNLAOJV2BJ66UB8" hidden="1">#REF!</definedName>
    <definedName name="BExUEJGX3OQQP5KFRJSRCZ70EI9V" hidden="1">#REF!</definedName>
    <definedName name="BExUEKDB2RWXF3WMTZ6JSBCHNSDT" hidden="1">#REF!</definedName>
    <definedName name="BExUEYR71COFS2X8PDNU21IPMQEU" hidden="1">#REF!</definedName>
    <definedName name="BExVPRLJ9I6RX45EDVFSQGCPJSOK" hidden="1">#REF!</definedName>
    <definedName name="BExVRFU8RWFT8A80ZVAW185SG2G6" hidden="1">#REF!</definedName>
    <definedName name="BExVSJ3NHETBAIZTZQSM8LAVT76V" hidden="1">#REF!</definedName>
    <definedName name="BExVSL787C8E4HFQZ2NVLT35I2XV" hidden="1">#REF!</definedName>
    <definedName name="BExVSTFTVV14SFGHQUOJL5SQ5TX9" hidden="1">#REF!</definedName>
    <definedName name="BExVT017S14M5X928ARKQ2GNUFE0" hidden="1">#REF!</definedName>
    <definedName name="BExVT3MPE8LQ5JFN3HQIFKSQ80U4" hidden="1">#REF!</definedName>
    <definedName name="BExVT7TRK3NZHPME2TFBXOF1WBR9" hidden="1">#REF!</definedName>
    <definedName name="BExVT9H0R0T7WGQAAC0HABMG54YM" hidden="1">#REF!</definedName>
    <definedName name="BExVTAO57POUXSZQJQ6MABMZQA13" hidden="1">#REF!</definedName>
    <definedName name="BExVTCMDDEDGLUIMUU6BSFHEWTOP" hidden="1">#REF!</definedName>
    <definedName name="BExVTCMDQMLKRA2NQR72XU6Y54IK" hidden="1">#REF!</definedName>
    <definedName name="BExVTCRV8FQ5U9OYWWL44N6KFNHU" hidden="1">#REF!</definedName>
    <definedName name="BExVTNESHPVG0A0KZ7BRX26MS0PF" hidden="1">#REF!</definedName>
    <definedName name="BExVTTJVTNRSBHBTUZ78WG2JM5MK" hidden="1">#REF!</definedName>
    <definedName name="BExVTXLMYR87BC04D1ERALPUFVPG" hidden="1">#REF!</definedName>
    <definedName name="BExVUL9V3H8ZF6Y72LQBBN639YAA" hidden="1">#REF!</definedName>
    <definedName name="BExVUZT95UAU8XG5X9XSE25CHQGA" hidden="1">#REF!</definedName>
    <definedName name="BExVV5T14N2HZIK7HQ4P2KG09U0J" hidden="1">#REF!</definedName>
    <definedName name="BExVV7R410VYLADLX9LNG63ID6H1" hidden="1">#REF!</definedName>
    <definedName name="BExVVAAVDXGWAVI6J2W0BCU58MBM" hidden="1">#REF!</definedName>
    <definedName name="BExVVCEED4JEKF59OV0G3T4XFMFO" hidden="1">#REF!</definedName>
    <definedName name="BExVVPFO2J7FMSRPD36909HN4BZJ" hidden="1">#REF!</definedName>
    <definedName name="BExVVQ19AQ3VCARJOC38SF7OYE9Y" hidden="1">#REF!</definedName>
    <definedName name="BExVVQ19TAECID45CS4HXT1RD3AQ" hidden="1">#REF!</definedName>
    <definedName name="BExVVYKOYB7OX8Y0B4UIUF79PVDO" hidden="1">#REF!</definedName>
    <definedName name="BExVW3YV5XGIVJ97UUPDJGJ2P15B" hidden="1">#REF!</definedName>
    <definedName name="BExVW5X571GEYR5SCU1Z2DHKWM79" hidden="1">#REF!</definedName>
    <definedName name="BExVW6YTKA098AF57M4PHNQ54XMH" hidden="1">#REF!</definedName>
    <definedName name="BExVWHRDIJBRFANMKJFY05BHP7RS" hidden="1">#REF!</definedName>
    <definedName name="BExVWINKCH0V0NUWH363SMXAZE62" hidden="1">#REF!</definedName>
    <definedName name="BExVWYU8EK669NP172GEIGCTVPPA" hidden="1">#REF!</definedName>
    <definedName name="BExVX3XN2DRJKL8EDBIG58RYQ36R" hidden="1">#REF!</definedName>
    <definedName name="BExVXBA38Z5WNQUH39HHZ2SAMC1T" hidden="1">#REF!</definedName>
    <definedName name="BExVXDZ63PUART77BBR5SI63TPC6" hidden="1">#REF!</definedName>
    <definedName name="BExVXHKI6LFYMGWISMPACMO247HL" hidden="1">#REF!</definedName>
    <definedName name="BExVXK9SK580O7MYHVNJ3V911ALP" hidden="1">#REF!</definedName>
    <definedName name="BExVXLX2BZ5EF2X6R41BTKRJR1NM" hidden="1">#REF!</definedName>
    <definedName name="BExVXYT01U5IPYA7E44FWS6KCEFC" hidden="1">#REF!</definedName>
    <definedName name="BExVY11V7U1SAY4QKYE0PBSPD7LW" hidden="1">#REF!</definedName>
    <definedName name="BExVY1SV37DL5YU59HS4IG3VBCP4" hidden="1">#REF!</definedName>
    <definedName name="BExVY3WFGJKSQA08UF9NCMST928Y" hidden="1">#REF!</definedName>
    <definedName name="BExVY954UOEVQEIC5OFO4NEWVKAQ" hidden="1">#REF!</definedName>
    <definedName name="BExVYHDYIV5397LC02V4FEP8VD6W" hidden="1">#REF!</definedName>
    <definedName name="BExVYO4NFDGC4ZOGHANQWX5CH4BT" hidden="1">#REF!</definedName>
    <definedName name="BExVYOVIZDA18YIQ0A30Q052PCAK" hidden="1">#REF!</definedName>
    <definedName name="BExVYPS2R6B75R1EFIUJ6G5TE4Q4" hidden="1">#REF!</definedName>
    <definedName name="BExVYQIXPEM6J4JVP78BRHIC05PV" hidden="1">#REF!</definedName>
    <definedName name="BExVYVGWN7SONLVDH9WJ2F1JS264" hidden="1">#REF!</definedName>
    <definedName name="BExVZ40HNAZRM8JHYYNQ7F6A4GU0" hidden="1">#REF!</definedName>
    <definedName name="BExVZ7WRO17PYILJEJGPQCO5IL66" hidden="1">#REF!</definedName>
    <definedName name="BExVZ9EO732IK6MNMG17Y1EFTJQC" hidden="1">#REF!</definedName>
    <definedName name="BExVZB1Y5J4UL2LKK0363EU7GIJ1" hidden="1">#REF!</definedName>
    <definedName name="BExVZGQXYK2ICC9JSNFPRHBD5KNU" hidden="1">#REF!</definedName>
    <definedName name="BExVZJQVO5LQ0BJH5JEN5NOBIAF6" hidden="1">#REF!</definedName>
    <definedName name="BExVZNXWS91RD7NXV5NE2R3C8WW7" hidden="1">#REF!</definedName>
    <definedName name="BExW008AGT1ZRN5DFG4YOH5F7G47" hidden="1">#REF!</definedName>
    <definedName name="BExW0386REQRCQCVT9BCX80UPTRY" hidden="1">#REF!</definedName>
    <definedName name="BExW0FYP4WXY71CYUG40SUBG9UWU" hidden="1">#REF!</definedName>
    <definedName name="BExW0MPJNQOJ7D6U780WU5XBL97X" hidden="1">#REF!</definedName>
    <definedName name="BExW0RI61B4VV0ARXTFVBAWRA1C5" hidden="1">#REF!</definedName>
    <definedName name="BExW0Y8T85LBE0WS6FPX6ILTX9ON" hidden="1">#REF!</definedName>
    <definedName name="BExW1BVUYQTKMOR56MW7RVRX4L1L" hidden="1">#REF!</definedName>
    <definedName name="BExW1F1220628FOMTW5UAATHRJHK" hidden="1">#REF!</definedName>
    <definedName name="BExW1PTHB0NZUF0GTD2J1UUL693E" hidden="1">#REF!</definedName>
    <definedName name="BExW1TKA0Z9OP2DTG50GZR5EG8C7" hidden="1">#REF!</definedName>
    <definedName name="BExW1U0JLKQ094DW5MMOI8UHO09V" hidden="1">#REF!</definedName>
    <definedName name="BExW1VNZHNB5P9V6232N0DQCE0WE" hidden="1">#REF!</definedName>
    <definedName name="BExW1WK6J1TDP29S3QDPTYZJBLIW" hidden="1">#REF!</definedName>
    <definedName name="BExW283NP9D366XFPXLGSCI5UB0L" hidden="1">#REF!</definedName>
    <definedName name="BExW2H3C8WJSBW5FGTFKVDVJC4CL" hidden="1">#REF!</definedName>
    <definedName name="BExW2MSCKPGF5K3I7TL4KF5ISUOL" hidden="1">#REF!</definedName>
    <definedName name="BExW2SMO90FU9W8DVVES6Q4E6BZR" hidden="1">#REF!</definedName>
    <definedName name="BExW36V9N91OHCUMGWJQL3I5P4JK" hidden="1">#REF!</definedName>
    <definedName name="BExW39V04HTFFQE7DAW9MAJT0NNF" hidden="1">#REF!</definedName>
    <definedName name="BExW3ECU6QPMV99AITCPHAG0CGYK" hidden="1">#REF!</definedName>
    <definedName name="BExW3EIBA1J9Q9NA9VCGZGRS8WV7" hidden="1">#REF!</definedName>
    <definedName name="BExW3FEO8FI8N6AGQKYEG4SQVJWB" hidden="1">#REF!</definedName>
    <definedName name="BExW3GB28STOMJUSZEIA7YKYNS4Y" hidden="1">#REF!</definedName>
    <definedName name="BExW3T1K638HT5E0Y8MMK108P5JT" hidden="1">#REF!</definedName>
    <definedName name="BExW3U3D6FTAFTK3Q7DSA9FY454Q" hidden="1">#REF!</definedName>
    <definedName name="BExW4217ZHL9VO39POSTJOD090WU" hidden="1">#REF!</definedName>
    <definedName name="BExW4GPW71EBF8XPS2QGVQHBCDX3" hidden="1">#REF!</definedName>
    <definedName name="BExW4JKC5837JBPCOJV337ZVYYY3" hidden="1">#REF!</definedName>
    <definedName name="BExW4O2DBZGV8KGBO9EB4BAXIH4Y" hidden="1">#REF!</definedName>
    <definedName name="BExW4QR9FV9MP5K610THBSM51RYO" hidden="1">#REF!</definedName>
    <definedName name="BExW4Z029R9E19ZENN3WEA3VDAD1" hidden="1">#REF!</definedName>
    <definedName name="BExW53SPLW3K0Y0ZVTM4NYF1B2YH" hidden="1">#REF!</definedName>
    <definedName name="BExW591F7X34FVKJ2OUT09PFUW1B" hidden="1">#REF!</definedName>
    <definedName name="BExW5AZNT6IAZGNF2C879ODHY1B8" hidden="1">#REF!</definedName>
    <definedName name="BExW5F6OUXHEWQU5VYE7W7P8DD78" hidden="1">#REF!</definedName>
    <definedName name="BExW5WPU27WD4NWZOT0ZEJIDLX5J" hidden="1">#REF!</definedName>
    <definedName name="BExW5YD97EMSUYC4KDEFH1FB4FY3" hidden="1">#REF!</definedName>
    <definedName name="BExW5Z469DSRWTA6T0KVLA7SMIPL" hidden="1">#REF!</definedName>
    <definedName name="BExW62ETJAPBX5X53FTGUCHZXI2K" hidden="1">#REF!</definedName>
    <definedName name="BExW660AV1TUV2XNUPD65RZR3QOO" hidden="1">#REF!</definedName>
    <definedName name="BExW66LVVZK656PQY1257QMHP2AY" hidden="1">#REF!</definedName>
    <definedName name="BExW6EJPHAP1TWT380AZLXNHR22P" hidden="1">#REF!</definedName>
    <definedName name="BExW6G1PJ38H10DVLL8WPQ736OEB" hidden="1">#REF!</definedName>
    <definedName name="BExW794A74Z5F2K8LVQLD6VSKXUE" hidden="1">#REF!</definedName>
    <definedName name="BExW7Q1TQ8E6G4WYYNSOMV43S95R" hidden="1">#REF!</definedName>
    <definedName name="BExW7XZTFZV0N9YM9S4PM74A5X2O" hidden="1">#REF!</definedName>
    <definedName name="BExW8K0SSIPSKBVP06IJ71600HJZ" hidden="1">#REF!</definedName>
    <definedName name="BExW8T0GVY3ZYO4ACSBLHS8SH895" hidden="1">#REF!</definedName>
    <definedName name="BExW8YEP73JMMU9HZ08PM4WHJQZ4" hidden="1">#REF!</definedName>
    <definedName name="BExW937AT53OZQRHNWQZ5BVH24IE" hidden="1">#REF!</definedName>
    <definedName name="BExW95LN5N0LYFFVP7GJEGDVDLF0" hidden="1">#REF!</definedName>
    <definedName name="BExW967733Q8RAJOHR2GJ3HO8JIW" hidden="1">#REF!</definedName>
    <definedName name="BExW9POK1KIOI0ALS5MZIKTDIYMA" hidden="1">#REF!</definedName>
    <definedName name="BExXLDE6PN4ESWT3LXJNQCY94NE4" hidden="1">#REF!</definedName>
    <definedName name="BExXLQVPK2H3IF0NDDA5CT612EUK" hidden="1">#REF!</definedName>
    <definedName name="BExXLR6IO70TYTACKQH9M5PGV24J" hidden="1">#REF!</definedName>
    <definedName name="BExXM065WOLYRYHGHOJE0OOFXA4M" hidden="1">#REF!</definedName>
    <definedName name="BExXM3GUNXVDM82KUR17NNUMQCNI" hidden="1">#REF!</definedName>
    <definedName name="BExXMA28M8SH7MKIGETSDA72WUIZ" hidden="1">#REF!</definedName>
    <definedName name="BExXMOLHIAHDLFSA31PUB36SC3I9" hidden="1">#REF!</definedName>
    <definedName name="BExXMT8T5Z3M2JBQN65X2LKH0YQI" hidden="1">#REF!</definedName>
    <definedName name="BExXN1XNO7H60M9X1E7EVWFJDM5N" hidden="1">#REF!</definedName>
    <definedName name="BExXN1XOOOY51EZQ6II0LWEU2OYT" hidden="1">#REF!</definedName>
    <definedName name="BExXN22ZOTIW49GPLWFYKVM90FNZ" hidden="1">#REF!</definedName>
    <definedName name="BExXN6QAP8UJQVN4R4BQKPP4QK35" hidden="1">#REF!</definedName>
    <definedName name="BExXNBOA39T2X6Y5Y5GZ5DDNA1AX" hidden="1">#REF!</definedName>
    <definedName name="BExXNBZ1BRDK73S9XPRR1645KLVB" hidden="1">#REF!</definedName>
    <definedName name="BExXND6872VJ3M2PGT056WQMWBHD" hidden="1">#REF!</definedName>
    <definedName name="BExXNPM24UN2PGVL9D1TUBFRIKR4" hidden="1">#REF!</definedName>
    <definedName name="BExXNWCR6WOY5G3VTC96QCIFQE0E" hidden="1">#REF!</definedName>
    <definedName name="BExXNWYB165VO9MHARCL5WLCHWS0" hidden="1">#REF!</definedName>
    <definedName name="BExXO278QHQN8JDK5425EJ615ECC" hidden="1">#REF!</definedName>
    <definedName name="BExXO4QVV7YZ6L5A7WZEMIA5AZOV" hidden="1">#REF!</definedName>
    <definedName name="BExXOBHOP0WGFHI2Y9AO4L440UVQ" hidden="1">#REF!</definedName>
    <definedName name="BExXOHHHX25B8F97636QMXFUDZQK" hidden="1">#REF!</definedName>
    <definedName name="BExXOHSAD2NSHOLLMZ2JWA4I3I1R" hidden="1">#REF!</definedName>
    <definedName name="BExXOJKWIJ6IFTV1RHIWHR91EZMW" hidden="1">#REF!</definedName>
    <definedName name="BExXP80B5FGA00JCM7UXKPI3PB7Y" hidden="1">#REF!</definedName>
    <definedName name="BExXP85M4WXYVN1UVHUTOEKEG5XS" hidden="1">#REF!</definedName>
    <definedName name="BExXPELOTHOAG0OWILLAH94OZV5J" hidden="1">#REF!</definedName>
    <definedName name="BExXPOSJRLJNYPU01QNNQ5URXP2U" hidden="1">#REF!</definedName>
    <definedName name="BExXPS31W1VD2NMIE4E37LHVDF0L" hidden="1">#REF!</definedName>
    <definedName name="BExXPZKYEMVF5JOC14HYOOYQK6JK" hidden="1">#REF!</definedName>
    <definedName name="BExXQ89PA10X79WBWOEP1AJX1OQM" hidden="1">#REF!</definedName>
    <definedName name="BExXQCGQGGYSI0LTRVR73MUO50AW" hidden="1">#REF!</definedName>
    <definedName name="BExXQEEXFHDQ8DSRAJSB5ET6J004" hidden="1">#REF!</definedName>
    <definedName name="BExXQH41O5HZAH8BO6HCFY8YC3TU" hidden="1">#REF!</definedName>
    <definedName name="BExXQJIEF5R3QQ6D8HO3NGPU0IQC" hidden="1">#REF!</definedName>
    <definedName name="BExXQRAVW0KPQXIJ59NG6UGTZB59" hidden="1">#REF!</definedName>
    <definedName name="BExXQU00K9ER4I1WM7T9J0W1E7ZC" hidden="1">#REF!</definedName>
    <definedName name="BExXQU00KOR7XLM8B13DGJ1MIQDY" hidden="1">#REF!</definedName>
    <definedName name="BExXQUG48Q1ISN53FE4MRROM0HSJ" hidden="1">#REF!</definedName>
    <definedName name="BExXQXG18PS8HGBOS03OSTQ0KEYC" hidden="1">#REF!</definedName>
    <definedName name="BExXQXQT4OAFQT5B0YB3USDJOJOB" hidden="1">#REF!</definedName>
    <definedName name="BExXR3FSEXAHSXEQNJORWFCPX86N" hidden="1">#REF!</definedName>
    <definedName name="BExXR3W3FKYQBLR299HO9RZ70C43" hidden="1">#REF!</definedName>
    <definedName name="BExXR46U23CRRBV6IZT982MAEQKI" hidden="1">#REF!</definedName>
    <definedName name="BExXR6A8W3ND3XDZXBMQZ1VCAXHG" hidden="1">#REF!</definedName>
    <definedName name="BExXR7HKNHT37B4OOA9K9191PP22" hidden="1">#REF!</definedName>
    <definedName name="BExXR8OKAVX7O70V5IYG2PRKXSTI" hidden="1">#REF!</definedName>
    <definedName name="BExXRA6N6XCLQM6XDV724ZIH6G93" hidden="1">#REF!</definedName>
    <definedName name="BExXRABZ1CNKCG6K1MR6OUFHF7J9" hidden="1">#REF!</definedName>
    <definedName name="BExXRBOFETC0OTJ6WY3VPMFH03VB" hidden="1">#REF!</definedName>
    <definedName name="BExXRD13K1S9Y3JGR7CXSONT7RJZ" hidden="1">#REF!</definedName>
    <definedName name="BExXRIFB4QQ87QIGA9AG0NXP577K" hidden="1">#REF!</definedName>
    <definedName name="BExXRIQ2JF2CVTRDQX2D9SPH7FTN" hidden="1">#REF!</definedName>
    <definedName name="BExXRO4A6VUH1F4XV8N1BRJ4896W" hidden="1">#REF!</definedName>
    <definedName name="BExXRO9N1SNJZGKD90P4K7FU1J0P" hidden="1">#REF!</definedName>
    <definedName name="BExXROF2MWDZ7IFXX27XOJ79Q86E" hidden="1">#REF!</definedName>
    <definedName name="BExXRV5QP3Z0KAQ1EQT9JYT2FV0L" hidden="1">#REF!</definedName>
    <definedName name="BExXRZ20LZZCW8LVGDK0XETOTSAI" hidden="1">#REF!</definedName>
    <definedName name="BExXS4R1GKUJQX6MHUIUN4S3SCAS" hidden="1">#REF!</definedName>
    <definedName name="BExXS63O4OMWMNXXAODZQFSDG33N" hidden="1">#REF!</definedName>
    <definedName name="BExXSBSP1TOY051HSPEPM0AEIO2M" hidden="1">#REF!</definedName>
    <definedName name="BExXSC8RFK5D68FJD2HI4K66SA6I" hidden="1">#REF!</definedName>
    <definedName name="BExXSCP0AZ5MYCC2UFG2GLBCV1CC" hidden="1">#REF!</definedName>
    <definedName name="BExXSNHC88W4UMXEOIOOATJAIKZO" hidden="1">#REF!</definedName>
    <definedName name="BExXSTBS08WIA9TLALV3UQ2Z3MRG" hidden="1">#REF!</definedName>
    <definedName name="BExXSVQ2WOJJ73YEO8Q2FK60V4G8" hidden="1">#REF!</definedName>
    <definedName name="BExXTER5A2EQ14KN6J0MVATIHVKN" hidden="1">#REF!</definedName>
    <definedName name="BExXTHLRNL82GN7KZY3TOLO508N7" hidden="1">#REF!</definedName>
    <definedName name="BExXTL72MKEQSQH9L2OTFLU8DM2B" hidden="1">#REF!</definedName>
    <definedName name="BExXTM3M4RTCRSX7VGAXGQNPP668" hidden="1">#REF!</definedName>
    <definedName name="BExXTOCF78J7WY6FOVBRY1N2RBBR" hidden="1">#REF!</definedName>
    <definedName name="BExXTP3GYO6Z9RTKKT10XA0UTV3T" hidden="1">#REF!</definedName>
    <definedName name="BExXTRN4AFX9QW6YC4HNGBBD5R08" hidden="1">#REF!</definedName>
    <definedName name="BExXTV8M7YIG5C64O046DN613ZRO" hidden="1">#REF!</definedName>
    <definedName name="BExXTVDXQ7ZX3THNLFJXFAONW0AI" hidden="1">#REF!</definedName>
    <definedName name="BExXTZKZ4CG92ZQLIRKEXXH9BFIR" hidden="1">#REF!</definedName>
    <definedName name="BExXU4J2BM2964GD5UZHM752Q4NS" hidden="1">#REF!</definedName>
    <definedName name="BExXU6XDTT7RM93KILIDEYPA9XKF" hidden="1">#REF!</definedName>
    <definedName name="BExXU8VLZA7WLPZ3RAQZGNERUD26" hidden="1">#REF!</definedName>
    <definedName name="BExXUB9RSLSCNN5ETLXY72DAPZZM" hidden="1">#REF!</definedName>
    <definedName name="BExXUFRM82XQIN2T8KGLDQL1IBQW" hidden="1">#REF!</definedName>
    <definedName name="BExXUQEQBF6FI240ZGIF9YXZSRAU" hidden="1">#REF!</definedName>
    <definedName name="BExXUX02UQ8LJPBZ4YBORILFR0W0" hidden="1">#REF!</definedName>
    <definedName name="BExXUYND6EJO7CJ5KRICV4O1JNWK" hidden="1">#REF!</definedName>
    <definedName name="BExXV6FWG4H3S2QEUJZYIXILNGJ7" hidden="1">#REF!</definedName>
    <definedName name="BExXVK87BMMO6LHKV0CFDNIQVIBS" hidden="1">#REF!</definedName>
    <definedName name="BExXVKZ9WXPGL6IVY6T61IDD771I" hidden="1">#REF!</definedName>
    <definedName name="BExXVLA319WCSEOVHB05KDUSU054" hidden="1">#REF!</definedName>
    <definedName name="BExXVTTG5YRCSTI0UL141BKR36SU" hidden="1">#REF!</definedName>
    <definedName name="BExXVYWX74VKI8BDDSX9U85460MB" hidden="1">#REF!</definedName>
    <definedName name="BExXW27MMXHXUXX78SDTBE1JYTHT" hidden="1">#REF!</definedName>
    <definedName name="BExXW2YIM2MYBSHRIX0RP9D4PRMN" hidden="1">#REF!</definedName>
    <definedName name="BExXWBNE4KTFSXKVSRF6WX039WPB" hidden="1">#REF!</definedName>
    <definedName name="BExXWFP5AYE7EHYTJWBZSQ8PQ0YX" hidden="1">#REF!</definedName>
    <definedName name="BExXWIUCR0LXM58OVKZT2APLVTIA" hidden="1">#REF!</definedName>
    <definedName name="BExXWTXJEA32DLC6QKN10QB955JT" hidden="1">#REF!</definedName>
    <definedName name="BExXWVFIBQT8OY1O41FRFPFGXQHK" hidden="1">#REF!</definedName>
    <definedName name="BExXWWXHBZHA9J3N8K47F84X0M0L" hidden="1">#REF!</definedName>
    <definedName name="BExXXBM521DL8R4ZX7NZ3DBCUOR5" hidden="1">#REF!</definedName>
    <definedName name="BExXXC7OZI33XZ03NRMEP7VRLQK4" hidden="1">#REF!</definedName>
    <definedName name="BExXXH5N3NKBQ7BCJPJTBF8CYM2Q" hidden="1">#REF!</definedName>
    <definedName name="BExXXI7HHXLBLUEW7EQ73TALJF48" hidden="1">#REF!</definedName>
    <definedName name="BExXXKWLM4D541BH6O8GOJMHFHMW" hidden="1">#REF!</definedName>
    <definedName name="BExXXNR17I6P4FQZPQF2ZXDFYB6C" hidden="1">#REF!</definedName>
    <definedName name="BExXXPPA1Q87XPI97X0OXCPBPDON" hidden="1">#REF!</definedName>
    <definedName name="BExXXVUDA98IZTQ6MANKU4MTTDVR" hidden="1">#REF!</definedName>
    <definedName name="BExXXZQNZY6IZI45DJXJK0MQZWA7" hidden="1">#REF!</definedName>
    <definedName name="BExXY5QFG6QP94SFT3935OBM8Y4K" hidden="1">#REF!</definedName>
    <definedName name="BExXY7TYEBFXRYUYIFHTN65RJ8EW" hidden="1">#REF!</definedName>
    <definedName name="BExXYLBHANUXC5FCTDDTGOVD3GQS" hidden="1">#REF!</definedName>
    <definedName name="BExXYMNYAYH3WA2ZCFAYKZID9ZCI" hidden="1">#REF!</definedName>
    <definedName name="BExXYYT12SVN2VDMLVNV4P3ISD8T" hidden="1">#REF!</definedName>
    <definedName name="BExXYZ3SPSRCWM4YHTPZDCOLZPHR" hidden="1">#REF!</definedName>
    <definedName name="BExXZFVV4YB42AZ3H1I40YG3JAPU" hidden="1">#REF!</definedName>
    <definedName name="BExXZG1CQE1M9TDJ99253H6JVGIH" hidden="1">#REF!</definedName>
    <definedName name="BExXZHJ9T2JELF12CHHGD54J1B0C" hidden="1">#REF!</definedName>
    <definedName name="BExXZNJ2X1TK2LRK5ZY3MX49H5T7" hidden="1">#REF!</definedName>
    <definedName name="BExXZOVPCEP495TQSON6PSRQ8XCY" hidden="1">#REF!</definedName>
    <definedName name="BExXZXKH7NBARQQAZM69Z57IH1MM" hidden="1">#REF!</definedName>
    <definedName name="BExY07WSDH5QEVM7BJXJK2ZRAI1O" hidden="1">#REF!</definedName>
    <definedName name="BExY09PJJWYWGWWLX3YT8EVK0YV4" hidden="1">#REF!</definedName>
    <definedName name="BExY0C3UBVC4M59JIRXVQ8OWAJC1" hidden="1">#REF!</definedName>
    <definedName name="BExY0ENH6ZXHW155XIGS0F46T43M" hidden="1">#REF!</definedName>
    <definedName name="BExY0IEEUB9SRGD9I14IDCPO5GV4" hidden="1">#REF!</definedName>
    <definedName name="BExY0LEAAM7MUGBRLXD6KXBOHZ6S" hidden="1">#REF!</definedName>
    <definedName name="BExY0OE8GFHMLLTEAFIOQTOPEVPB" hidden="1">#REF!</definedName>
    <definedName name="BExY0OJHW85S0VKBA8T4HTYPYBOS" hidden="1">#REF!</definedName>
    <definedName name="BExY0T1E034D7XAXNC6F7540LLIE" hidden="1">#REF!</definedName>
    <definedName name="BExY0XTZLHN49J2JH94BYTKBJLT3" hidden="1">#REF!</definedName>
    <definedName name="BExY11FH9TXHERUYGG8FE50U7H7J" hidden="1">#REF!</definedName>
    <definedName name="BExY180UKNW5NIAWD6ZUYTFEH8QS" hidden="1">#REF!</definedName>
    <definedName name="BExY1DPTV4LSY9MEOUGXF8X052NA" hidden="1">#REF!</definedName>
    <definedName name="BExY1GK9ELBEKDD7O6HR6DUO8YGO" hidden="1">#REF!</definedName>
    <definedName name="BExY1NWOXXFV9GGZ3PX444LZ8TVX" hidden="1">#REF!</definedName>
    <definedName name="BExY1UCL0RND63LLSM9X5SFRG117" hidden="1">#REF!</definedName>
    <definedName name="BExY1WAT3937L08HLHIRQHMP2A3H" hidden="1">#REF!</definedName>
    <definedName name="BExY1YEBOSLMID7LURP8QB46AI91" hidden="1">#REF!</definedName>
    <definedName name="BExY236UB98PA9PNCHMCSZYCHJBD" hidden="1">#REF!</definedName>
    <definedName name="BExY2FS4LFX9OHOTQT7SJ2PXAC25" hidden="1">#REF!</definedName>
    <definedName name="BExY2GDPCZPVU0IQ6IJIB1YQQRQ6" hidden="1">#REF!</definedName>
    <definedName name="BExY2GTSZ3VA9TXLY7KW1LIAKJ61" hidden="1">#REF!</definedName>
    <definedName name="BExY2IXBR1SGYZH08T7QHKEFS8HA" hidden="1">#REF!</definedName>
    <definedName name="BExY2Q4B5FUDA5VU4VRUHX327QN0" hidden="1">#REF!</definedName>
    <definedName name="BExY2S7TM2NG7A1NFYPWIFAIKUCO" hidden="1">#REF!</definedName>
    <definedName name="BExY2Z3ZGRGD12RWANJZ8DFQO776" hidden="1">#REF!</definedName>
    <definedName name="BExY30WPXLJ01P42XKBSUF8KNOOK" hidden="1">#REF!</definedName>
    <definedName name="BExY3297KIB0C8Z1G99OS1MCEGTO" hidden="1">#REF!</definedName>
    <definedName name="BExY3HOSK7YI364K15OX70AVR6F1" hidden="1">#REF!</definedName>
    <definedName name="BExY3I526B4VA8JBTKXWE3FGVT0D" hidden="1">#REF!</definedName>
    <definedName name="BExY3I52TZR3GXQ9HDVDNIYLIGEH" hidden="1">#REF!</definedName>
    <definedName name="BExY3T89AUR83SOAZZ3OMDEJDQ39" hidden="1">#REF!</definedName>
    <definedName name="BExY3WZ7VO2K6TYCHDY754FY24AA" hidden="1">#REF!</definedName>
    <definedName name="BExY4BIG95HDDO6MY6WBUSWJIOLR" hidden="1">#REF!</definedName>
    <definedName name="BExY4MG771JQ84EMIVB6HQGGHZY7" hidden="1">#REF!</definedName>
    <definedName name="BExY4PWCSFB8P3J3TBQB2MD67263" hidden="1">#REF!</definedName>
    <definedName name="BExY4RP3BE6KYZDIKQZO4U4DIT33" hidden="1">#REF!</definedName>
    <definedName name="BExY4RZW3KK11JLYBA4DWZ92M6LQ" hidden="1">#REF!</definedName>
    <definedName name="BExY4XOVTTNVZ577RLIEC7NZQFIX" hidden="1">#REF!</definedName>
    <definedName name="BExY50JAF5CG01GTHAUS7I4ZLUDC" hidden="1">#REF!</definedName>
    <definedName name="BExY53J7EXFEOFTRNAHLK7IH3ACB" hidden="1">#REF!</definedName>
    <definedName name="BExY5515SJTJS3VM80M3YYR0WF37" hidden="1">#REF!</definedName>
    <definedName name="BExY5515WE39FQ3EG5QHG67V9C0O" hidden="1">#REF!</definedName>
    <definedName name="BExY5986WNAD8NFCPXC9TVLBU4FG" hidden="1">#REF!</definedName>
    <definedName name="BExY5DF9MS25IFNWGJ1YAS5MDN8R" hidden="1">#REF!</definedName>
    <definedName name="BExY5ERVGL3UM2MGT8LJ0XPKTZEK" hidden="1">#REF!</definedName>
    <definedName name="BExY5EX6NJFK8W754ZVZDN5DS04K" hidden="1">#REF!</definedName>
    <definedName name="BExY5S3XD1NJT109CV54IFOHVLQ6" hidden="1">#REF!</definedName>
    <definedName name="BExY5W088PPAPLSMR2P7FV2CRDCT" hidden="1">#REF!</definedName>
    <definedName name="BExY6KA6BQ6H4SH5EMJBVF8UR4ZY" hidden="1">#REF!</definedName>
    <definedName name="BExY6KVS1MMZ2R34PGEFR2BMTU9W" hidden="1">#REF!</definedName>
    <definedName name="BExY6Q9YY7LW745GP7CYOGGSPHGE" hidden="1">#REF!</definedName>
    <definedName name="BExY6R6BYIQZ4OR1E7YI0OVOC08W" hidden="1">#REF!</definedName>
    <definedName name="BExZIA3C8LKJTEH3MKQ57KJH5TA2" hidden="1">#REF!</definedName>
    <definedName name="BExZIGDWFIOPMMVCRWX45OIJ5AP3" hidden="1">#REF!</definedName>
    <definedName name="BExZIIHH3QNQE3GFMHEE4UMHY6WQ" hidden="1">#REF!</definedName>
    <definedName name="BExZIYO22G5UXOB42GDLYGVRJ6U7" hidden="1">#REF!</definedName>
    <definedName name="BExZJ7I9T8XU4MZRKJ1VVU76V2LZ" hidden="1">#REF!</definedName>
    <definedName name="BExZJMY170JCUU1RWASNZ1HJPRTA" hidden="1">#REF!</definedName>
    <definedName name="BExZJOQR77H0P4SUKVYACDCFBBXO" hidden="1">#REF!</definedName>
    <definedName name="BExZJS6RG34ODDY9HMZ0O34MEMSB" hidden="1">#REF!</definedName>
    <definedName name="BExZK34NR4BAD7HJAP7SQ926UQP3" hidden="1">#REF!</definedName>
    <definedName name="BExZK3FGPHH5H771U7D5XY7XBS6E" hidden="1">#REF!</definedName>
    <definedName name="BExZK46CVVS9X1BZ6LLL71016ENT" hidden="1">#REF!</definedName>
    <definedName name="BExZK52PZLTP1F04T09MP30BVT7H" hidden="1">#REF!</definedName>
    <definedName name="BExZKHYORG3O8C772XPFHM1N8T80" hidden="1">#REF!</definedName>
    <definedName name="BExZKJRF2IRR57DG9CLC7MSHWNNN" hidden="1">#REF!</definedName>
    <definedName name="BExZKV5GYXO0X760SBD9TWTIQHGI" hidden="1">#REF!</definedName>
    <definedName name="BExZKZCGNEA9IPON37A91L4H4H17" hidden="1">#REF!</definedName>
    <definedName name="BExZL6E4YVXRUN7ZGF2BIGIXFR8K" hidden="1">#REF!</definedName>
    <definedName name="BExZLF2ZTA4EPN0GHO7C5O8DZ1SN" hidden="1">#REF!</definedName>
    <definedName name="BExZLGVLMKTPFXG42QYT0PO81G7F" hidden="1">#REF!</definedName>
    <definedName name="BExZLHRYQQ7BYD3VQWHVTZGYGRCT" hidden="1">#REF!</definedName>
    <definedName name="BExZLKMK7LRK14S09WLMH7MXSQXM" hidden="1">#REF!</definedName>
    <definedName name="BExZM503X0NZBS0FF22LK2RGG6GP" hidden="1">#REF!</definedName>
    <definedName name="BExZM7JVLG0W8EG5RBU915U3SKBY" hidden="1">#REF!</definedName>
    <definedName name="BExZM85FOVUFF110XMQ9O2ODSJUK" hidden="1">#REF!</definedName>
    <definedName name="BExZMF1MMTZ1TA14PZ8ASSU2CBSP" hidden="1">#REF!</definedName>
    <definedName name="BExZMH54ZU6X4KM0375X9K5VJDZN" hidden="1">#REF!</definedName>
    <definedName name="BExZMKL5YQZD7F0FUCSVFGLPFK52" hidden="1">#REF!</definedName>
    <definedName name="BExZMOC3VNZALJM71X2T6FV91GTB" hidden="1">#REF!</definedName>
    <definedName name="BExZMRHA7TTR9QKJOMONHRVY3YOF" hidden="1">#REF!</definedName>
    <definedName name="BExZMXH39OB0I43XEL3K11U3G9PM" hidden="1">#REF!</definedName>
    <definedName name="BExZMZQ3RBKDHT5GLFNLS52OSJA0" hidden="1">#REF!</definedName>
    <definedName name="BExZN2F7Y2J2L2LN5WZRG949MS4A" hidden="1">#REF!</definedName>
    <definedName name="BExZN847WUWKRYTZWG9TCQZJS3OL" hidden="1">#REF!</definedName>
    <definedName name="BExZNA2ALK6RDWFAXZQCL9TWRDCF" hidden="1">#REF!</definedName>
    <definedName name="BExZNH3VISFF4NQI11BZDP5IQ7VG" hidden="1">#REF!</definedName>
    <definedName name="BExZNJYCFYVMAOI62GB2BABK1ELE" hidden="1">#REF!</definedName>
    <definedName name="BExZNLGAA6ATMJW0Y28J4OI5W27I" hidden="1">#REF!</definedName>
    <definedName name="BExZNP7916CH3QP4VCZEULUIKKS5" hidden="1">#REF!</definedName>
    <definedName name="BExZNV707LIU6Z5H6QI6H67LHTI1" hidden="1">#REF!</definedName>
    <definedName name="BExZNVCBKB930QQ9QW7KSGOZ0V1M" hidden="1">#REF!</definedName>
    <definedName name="BExZNW8QJ18X0RSGFDWAE9ZSDX39" hidden="1">#REF!</definedName>
    <definedName name="BExZNZDWRS6Q40L8OCWFEIVI0A1O" hidden="1">#REF!</definedName>
    <definedName name="BExZOBO9NYLGVJQ31LVQ9XS2ZT4N" hidden="1">#REF!</definedName>
    <definedName name="BExZOETNB1CJ3Y2RKLI1ZK0S8Z6H" hidden="1">#REF!</definedName>
    <definedName name="BExZOREMVSK4E5VSWM838KHUB8AI" hidden="1">#REF!</definedName>
    <definedName name="BExZOVR745T5P1KS9NV2PXZPZVRG" hidden="1">#REF!</definedName>
    <definedName name="BExZOZSWGLSY2XYVRIS6VSNJDSGD" hidden="1">#REF!</definedName>
    <definedName name="BExZP7AIJKLM6C6CSUIIFAHFBNX2" hidden="1">#REF!</definedName>
    <definedName name="BExZPALCPOH27L4MUPX2RFT3F8OM" hidden="1">#REF!</definedName>
    <definedName name="BExZPQ0XY507N8FJMVPKCTK8HC9H" hidden="1">#REF!</definedName>
    <definedName name="BExZPXTHEWEN48J9E5ARSA8IGRBI" hidden="1">#REF!</definedName>
    <definedName name="BExZQ37OVBR25U32CO2YYVPZOMR5" hidden="1">#REF!</definedName>
    <definedName name="BExZQ3NT7H06VO0AR48WHZULZB93" hidden="1">#REF!</definedName>
    <definedName name="BExZQ5RCYU1R0DUT1MFN99S1C408" hidden="1">#REF!</definedName>
    <definedName name="BExZQ7PJU07SEJMDX18U9YVDC2GU" hidden="1">#REF!</definedName>
    <definedName name="BExZQAJXQ5IJ5RB71EDSPGTRO5HC" hidden="1">#REF!</definedName>
    <definedName name="BExZQBLTKPF3O4MCH6L4LE544FQB" hidden="1">#REF!</definedName>
    <definedName name="BExZQIHTGHK7OOI2Y2PN3JYBY82I" hidden="1">#REF!</definedName>
    <definedName name="BExZQJJMGU5MHQOILGXGJPAQI5XI" hidden="1">#REF!</definedName>
    <definedName name="BExZQL1M2EX5YEQBMNQKVD747N3I" hidden="1">#REF!</definedName>
    <definedName name="BExZQPDYUBJL0C1OME996KHU23N5" hidden="1">#REF!</definedName>
    <definedName name="BExZQXBYEBN28QUH1KOVW6KKA5UM" hidden="1">#REF!</definedName>
    <definedName name="BExZQZKT146WEN8FTVZ7Y5TSB8L5" hidden="1">#REF!</definedName>
    <definedName name="BExZR485AKBH93YZ08CMUC3WROED" hidden="1">#REF!</definedName>
    <definedName name="BExZR7TL98P2PPUVGIZYR5873DWW" hidden="1">#REF!</definedName>
    <definedName name="BExZRAYSYOXAM1PBW1EF6YAZ9RU3" hidden="1">#REF!</definedName>
    <definedName name="BExZRGD1603X5ACFALUUDKCD7X48" hidden="1">#REF!</definedName>
    <definedName name="BExZRMSYHFOP8FFWKKUSBHU85J81" hidden="1">#REF!</definedName>
    <definedName name="BExZRP1X6UVLN1UOLHH5VF4STP1O" hidden="1">#REF!</definedName>
    <definedName name="BExZRQ930U6OCYNV00CH5I0Q4LPE" hidden="1">#REF!</definedName>
    <definedName name="BExZRQP7JLKS45QOGATXS7MK5GUZ" hidden="1">#REF!</definedName>
    <definedName name="BExZRW8W514W8OZ72YBONYJ64GXF" hidden="1">#REF!</definedName>
    <definedName name="BExZRWJP2BUVFJPO8U8ATQEP0LZU" hidden="1">#REF!</definedName>
    <definedName name="BExZSI9USDLZAN8LI8M4YYQL24GZ" hidden="1">#REF!</definedName>
    <definedName name="BExZSLKO175YAM0RMMZH1FPXL4V2" hidden="1">#REF!</definedName>
    <definedName name="BExZSS0LA2JY4ZLJ1Z5YCMLJJZCH" hidden="1">#REF!</definedName>
    <definedName name="BExZSTNUWCRNCL22SMKXKFSLCJ0O" hidden="1">#REF!</definedName>
    <definedName name="BExZSYRA4NR7K6RLC3I81QSG5SQR" hidden="1">#REF!</definedName>
    <definedName name="BExZT6JSZ8CBS0SB3T07N3LMAX7M" hidden="1">#REF!</definedName>
    <definedName name="BExZTAQV2QVSZY5Y3VCCWUBSBW9P" hidden="1">#REF!</definedName>
    <definedName name="BExZTHSI2FX56PWRSNX9H5EWTZFO" hidden="1">#REF!</definedName>
    <definedName name="BExZTJL3HVBFY139H6CJHEQCT1EL" hidden="1">#REF!</definedName>
    <definedName name="BExZTLOL8OPABZI453E0KVNA1GJS" hidden="1">#REF!</definedName>
    <definedName name="BExZTOTZ9F2ZI18DZM8GW39VDF1N" hidden="1">#REF!</definedName>
    <definedName name="BExZTT6J3X0TOX0ZY6YPLUVMCW9X" hidden="1">#REF!</definedName>
    <definedName name="BExZTW6ECBRA0BBITWBQ8R93RMCL" hidden="1">#REF!</definedName>
    <definedName name="BExZU2BHYAOKSCBM3C5014ZF6IXS" hidden="1">#REF!</definedName>
    <definedName name="BExZU2RMJTXOCS0ROPMYPE6WTD87" hidden="1">#REF!</definedName>
    <definedName name="BExZUBRAHA9DNEGONEZEB2TDVFC2" hidden="1">#REF!</definedName>
    <definedName name="BExZUF7G8FENTJKH9R1XUWXM6CWD" hidden="1">#REF!</definedName>
    <definedName name="BExZUNARUJBIZ08VCAV3GEVBIR3D" hidden="1">#REF!</definedName>
    <definedName name="BExZUSZT5496UMBP4LFSLTR1GVEW" hidden="1">#REF!</definedName>
    <definedName name="BExZUT54340I38GVCV79EL116WR0" hidden="1">#REF!</definedName>
    <definedName name="BExZUXC66MK2SXPXCLD8ZSU0BMTY" hidden="1">#REF!</definedName>
    <definedName name="BExZUYDULCX65H9OZ9JHPBNKF3MI" hidden="1">#REF!</definedName>
    <definedName name="BExZV2QD5ZDK3AGDRULLA7JB46C3" hidden="1">#REF!</definedName>
    <definedName name="BExZVBQ29OM0V8XAL3HL0JIM0MMU" hidden="1">#REF!</definedName>
    <definedName name="BExZVKV2XCPCINW1KP8Q1FI6KDNG" hidden="1">#REF!</definedName>
    <definedName name="BExZVLM4T9ORS4ZWHME46U4Q103C" hidden="1">#REF!</definedName>
    <definedName name="BExZVM7OZWPPRH5YQW50EYMMIW1A" hidden="1">#REF!</definedName>
    <definedName name="BExZVMYK7BAH6AGIAEXBE1NXDZ5Z" hidden="1">#REF!</definedName>
    <definedName name="BExZVPYGX2C5OSHMZ6F0KBKZ6B1S" hidden="1">#REF!</definedName>
    <definedName name="BExZW3LHTS7PFBNTYM95N8J5AFYQ" hidden="1">#REF!</definedName>
    <definedName name="BExZW472V5ADKCFHIKAJ6D4R8MU4" hidden="1">#REF!</definedName>
    <definedName name="BExZW5UARC8W9AQNLJX2I5WQWS5F" hidden="1">#REF!</definedName>
    <definedName name="BExZW7HRGN6A9YS41KI2B2UUMJ7X" hidden="1">#REF!</definedName>
    <definedName name="BExZW8ZPNV43UXGOT98FDNIBQHZY" hidden="1">#REF!</definedName>
    <definedName name="BExZWKZ5N3RDXU8MZ8HQVYYD8O0F" hidden="1">#REF!</definedName>
    <definedName name="BExZWMBRUCPO6F4QT5FNX8JRFL7V" hidden="1">#REF!</definedName>
    <definedName name="BExZWQO5171HT1OZ6D6JZBHEW4JG" hidden="1">#REF!</definedName>
    <definedName name="BExZWSMC9T48W74GFGQCIUJ8ZPP3" hidden="1">#REF!</definedName>
    <definedName name="BExZWUF2V4HY3HI8JN9ZVPRWK1H3" hidden="1">#REF!</definedName>
    <definedName name="BExZWX45URTK9KYDJHEXL1OTZ833" hidden="1">#REF!</definedName>
    <definedName name="BExZX0EWQEZO86WDAD9A4EAEZ012" hidden="1">#REF!</definedName>
    <definedName name="BExZX2T6ZT2DZLYSDJJBPVIT5OK2" hidden="1">#REF!</definedName>
    <definedName name="BExZXOJDELULNLEH7WG0OYJT0NJ4" hidden="1">#REF!</definedName>
    <definedName name="BExZXOOTRNUK8LGEAZ8ZCFW9KXQ1" hidden="1">#REF!</definedName>
    <definedName name="BExZXT6JOXNKEDU23DKL8XZAJZIH" hidden="1">#REF!</definedName>
    <definedName name="BExZXUTYW1HWEEZ1LIX4OQWC7HL1" hidden="1">#REF!</definedName>
    <definedName name="BExZXY4NKQL9QD76YMQJ15U1C2G8" hidden="1">#REF!</definedName>
    <definedName name="BExZXYQ7U5G08FQGUIGYT14QCBOF" hidden="1">#REF!</definedName>
    <definedName name="BExZY02V77YJBMODJSWZOYCMPS5X" hidden="1">#REF!</definedName>
    <definedName name="BExZY3DEOYNIHRV56IY5LJXZK8RU" hidden="1">#REF!</definedName>
    <definedName name="BExZY49QRZIR6CA41LFA9LM6EULU" hidden="1">#REF!</definedName>
    <definedName name="BExZYTG2G7W27YATTETFDDCZ0C4U" hidden="1">#REF!</definedName>
    <definedName name="BExZYYOZMC36ROQDWLR5Z17WKHCR" hidden="1">#REF!</definedName>
    <definedName name="BExZZ2FQA9A8C7CJKMEFQ9VPSLCE" hidden="1">#REF!</definedName>
    <definedName name="BExZZ7ZGXIMA3OVYAWY3YQSK64LF" hidden="1">#REF!</definedName>
    <definedName name="BExZZ8FKEIFG203MU6SEJ69MINCD" hidden="1">#REF!</definedName>
    <definedName name="BExZZCHAVHW8C2H649KRGVQ0WVRT" hidden="1">#REF!</definedName>
    <definedName name="BExZZTK54OTLF2YB68BHGOS27GEN" hidden="1">#REF!</definedName>
    <definedName name="BExZZXB3JQQG4SIZS4MRU6NNW7HI" hidden="1">#REF!</definedName>
    <definedName name="BExZZZEMIIFKMLLV4DJKX5TB9R5V" hidden="1">#REF!</definedName>
    <definedName name="BOOK_LIFE">'[13]Lvl FCR'!$G$10</definedName>
    <definedName name="BottomRight">#REF!</definedName>
    <definedName name="bpatoggle">#REF!</definedName>
    <definedName name="BPAX">[11]EXTERNAL!$A$121:$IV$123</definedName>
    <definedName name="BRI">#REF!</definedName>
    <definedName name="Bum" hidden="1">#REF!</definedName>
    <definedName name="Button_1">"TradeSummary_Ken_Finicle_List"</definedName>
    <definedName name="C_">'[1]Sched 46'!#REF!</definedName>
    <definedName name="CAE.T">[11]INTERNAL!$A$34:$IV$36</definedName>
    <definedName name="CAES1.T">[11]INTERNAL!$A$37:$IV$39</definedName>
    <definedName name="Capacity">#REF!</definedName>
    <definedName name="capfact">#REF!</definedName>
    <definedName name="CASE">[14]INPUTS!$C$11</definedName>
    <definedName name="CaseDescription">'[12]Dispatch Cases'!$C$11</definedName>
    <definedName name="CBWorkbookPriority" hidden="1">-2060790043</definedName>
    <definedName name="CCGT_HeatRate">[12]Assumptions!$H$23</definedName>
    <definedName name="CCGTPrice">[12]Assumptions!$H$22</definedName>
    <definedName name="cep_test">'[15]External Allocators'!#REF!</definedName>
    <definedName name="cerarvm">#REF!</definedName>
    <definedName name="CL_RT">#REF!</definedName>
    <definedName name="CL_RT2">'[16]Transp Data'!$A$6:$C$81</definedName>
    <definedName name="Classification">'[17]Unbundled Costs'!#REF!</definedName>
    <definedName name="clawback">#REF!</definedName>
    <definedName name="close">#REF!</definedName>
    <definedName name="cod">#REF!</definedName>
    <definedName name="COLHOUSE">#REF!</definedName>
    <definedName name="COLXFER">[10]model!#REF!</definedName>
    <definedName name="CombWC_LineItem">[7]BS!#REF!</definedName>
    <definedName name="COMMON_ADMIN_ALLOCATED">#REF!</definedName>
    <definedName name="COMPINSR">#REF!</definedName>
    <definedName name="CONSERV">#REF!</definedName>
    <definedName name="constructcont">#REF!</definedName>
    <definedName name="Construction_OH">'[18]Virtual 49 Back-Up'!$E$54</definedName>
    <definedName name="Consv_Rdr_Rt">[19]Sch_120!#REF!</definedName>
    <definedName name="ContractDate">'[20]Dispatch Cases'!#REF!</definedName>
    <definedName name="Conv_Factor">[19]Sch_120!#REF!</definedName>
    <definedName name="ConversionFactor">[12]Assumptions!$I$65</definedName>
    <definedName name="CONVFACT">#REF!</definedName>
    <definedName name="costofequit">#REF!</definedName>
    <definedName name="CPI">#REF!</definedName>
    <definedName name="cspe_wkly_vect_input">#REF!</definedName>
    <definedName name="CurrQtr">'[21]Inc Stmt'!$AJ$222</definedName>
    <definedName name="CUS">[11]CLASSIFIERS!$A$6:$IV$6</definedName>
    <definedName name="cust">#REF!</definedName>
    <definedName name="CUST_1">[11]EXTERNAL!$A$22:$IV$24</definedName>
    <definedName name="CUST_4">[11]EXTERNAL!$A$25:$IV$27</definedName>
    <definedName name="CUST_5">[11]EXTERNAL!$A$28:$IV$30</definedName>
    <definedName name="CUST_6">[11]EXTERNAL!$A$31:$IV$33</definedName>
    <definedName name="CUSTDEP">#REF!</definedName>
    <definedName name="D108.05.T">[11]INTERNAL!$A$22:$IV$24</definedName>
    <definedName name="D108.10.T">[11]INTERNAL!$A$25:$IV$27</definedName>
    <definedName name="D361.T">[11]INTERNAL!$A$4:$IV$6</definedName>
    <definedName name="D362.T">[11]INTERNAL!$A$7:$IV$9</definedName>
    <definedName name="D364.T">[11]INTERNAL!$A$10:$IV$12</definedName>
    <definedName name="D366.T">[11]INTERNAL!$A$13:$IV$15</definedName>
    <definedName name="D368.T">[11]INTERNAL!$A$16:$IV$18</definedName>
    <definedName name="D370.T">[11]INTERNAL!$A$19:$IV$21</definedName>
    <definedName name="D372.T">[11]INTERNAL!$A$28:$IV$30</definedName>
    <definedName name="Data">#REF!</definedName>
    <definedName name="Data.Avg">'[21]Avg Amts'!$A$5:$BP$34</definedName>
    <definedName name="Data.Qtrs.Avg">'[21]Avg Amts'!$A$5:$IV$5</definedName>
    <definedName name="DATA1">#REF!</definedName>
    <definedName name="DATA2">#REF!</definedName>
    <definedName name="DATA3">#REF!</definedName>
    <definedName name="DATA4">#REF!</definedName>
    <definedName name="DATA5">#REF!</definedName>
    <definedName name="DATA6">#REF!</definedName>
    <definedName name="daveisroyescal">#REF!</definedName>
    <definedName name="daviesroyprice">#REF!</definedName>
    <definedName name="dc_461">'[1]Sched 46'!#REF!</definedName>
    <definedName name="dc_462">'[1]Sched 46'!#REF!</definedName>
    <definedName name="dc_49">'[1]Sched 46'!#REF!</definedName>
    <definedName name="dc_491">'[1]Sched 46'!#REF!</definedName>
    <definedName name="dc_492">'[1]Sched 46'!#REF!</definedName>
    <definedName name="debtforce">#REF!</definedName>
    <definedName name="DebtPerc">[12]Assumptions!$I$58</definedName>
    <definedName name="Dec02AMA">[5]BS!#REF!</definedName>
    <definedName name="Dec03AMA">[3]BS!$AJ$7:$AJ$3582</definedName>
    <definedName name="Dec04AMA">[4]BS!$AO$7:$AO$3582</definedName>
    <definedName name="Degree_Days">#REF!</definedName>
    <definedName name="DELETE01" hidden="1">{#N/A,#N/A,FALSE,"Coversheet";#N/A,#N/A,FALSE,"QA"}</definedName>
    <definedName name="DELETE02" hidden="1">{#N/A,#N/A,FALSE,"Schedule F";#N/A,#N/A,FALSE,"Schedule G"}</definedName>
    <definedName name="Delete06" hidden="1">{#N/A,#N/A,FALSE,"Coversheet";#N/A,#N/A,FALSE,"QA"}</definedName>
    <definedName name="Delete09" hidden="1">{#N/A,#N/A,FALSE,"Coversheet";#N/A,#N/A,FALSE,"QA"}</definedName>
    <definedName name="Delete1" hidden="1">{#N/A,#N/A,FALSE,"Coversheet";#N/A,#N/A,FALSE,"QA"}</definedName>
    <definedName name="Delete10" hidden="1">{#N/A,#N/A,FALSE,"Schedule F";#N/A,#N/A,FALSE,"Schedule G"}</definedName>
    <definedName name="Delete21" hidden="1">{#N/A,#N/A,FALSE,"Coversheet";#N/A,#N/A,FALSE,"QA"}</definedName>
    <definedName name="DEM">[11]CLASSIFIERS!$A$4:$IV$4</definedName>
    <definedName name="DEM_1">[11]EXTERNAL!$A$7:$IV$9</definedName>
    <definedName name="DEM_12CP">[11]EXTERNAL!$A$118:$IV$120</definedName>
    <definedName name="DEM_12NCP_P">[11]EXTERNAL!$A$187:$IV$189</definedName>
    <definedName name="DEM_12NCP_S">[11]EXTERNAL!$A$190:$IV$192</definedName>
    <definedName name="DEM_12NCP1">[11]EXTERNAL!$A$139:$IV$141</definedName>
    <definedName name="DEM_12NCP2">[11]EXTERNAL!$A$130:$IV$132</definedName>
    <definedName name="DEM_1A">[11]EXTERNAL!$A$115:$IV$117</definedName>
    <definedName name="DEM_2A">[11]EXTERNAL!$A$148:$IV$150</definedName>
    <definedName name="DEM_3A">[11]EXTERNAL!$A$199:$IV$201</definedName>
    <definedName name="DEM_3B">[11]EXTERNAL!$A$196:$IV$198</definedName>
    <definedName name="DEMAND">'[1]Sched 46'!#REF!</definedName>
    <definedName name="Demands">#REF!</definedName>
    <definedName name="DEPRECIATION">#REF!</definedName>
    <definedName name="DES1.T">[11]INTERNAL!$A$40:$IV$42</definedName>
    <definedName name="DES2.T">[11]INTERNAL!$A$43:$IV$45</definedName>
    <definedName name="devfee">#REF!</definedName>
    <definedName name="DF_HeatRate">[12]Assumptions!$L$23</definedName>
    <definedName name="DFIT" hidden="1">{#N/A,#N/A,FALSE,"Coversheet";#N/A,#N/A,FALSE,"QA"}</definedName>
    <definedName name="DIR_40">[11]EXTERNAL!$A$193:$IV$195</definedName>
    <definedName name="DIR_449">[11]EXTERNAL!$A$127:$IV$129</definedName>
    <definedName name="DIR_449_ENERGY">[11]EXTERNAL!$A$160:$IV$162</definedName>
    <definedName name="DIR_449_HV">[11]EXTERNAL!$A$157:$IV$159</definedName>
    <definedName name="DIR_449_OATT">[11]EXTERNAL!$A$166:$IV$168</definedName>
    <definedName name="DIR_RESALE">[11]EXTERNAL!$A$124:$IV$126</definedName>
    <definedName name="DIR_RESALE_LARGE">[11]EXTERNAL!$A$154:$IV$156</definedName>
    <definedName name="DIR_RESALE_SMALL">[11]EXTERNAL!$A$151:$IV$153</definedName>
    <definedName name="DIR108.09">[11]EXTERNAL!$A$106:$IV$108</definedName>
    <definedName name="DIR235.00">[11]EXTERNAL!$A$85:$IV$87</definedName>
    <definedName name="DIR360.01">[11]EXTERNAL!$A$37:$IV$39</definedName>
    <definedName name="DIR361.01">[11]EXTERNAL!$A$40:$IV$42</definedName>
    <definedName name="DIR362.01">[11]EXTERNAL!$A$43:$IV$45</definedName>
    <definedName name="DIR364.01">[11]EXTERNAL!$A$46:$IV$48</definedName>
    <definedName name="DIR366.01">[11]EXTERNAL!$A$49:$IV$51</definedName>
    <definedName name="DIR368.03">[11]EXTERNAL!$A$55:$IV$57</definedName>
    <definedName name="DIR368.03C">[11]EXTERNAL!$A$52:$IV$54</definedName>
    <definedName name="DIR372.00">[11]EXTERNAL!$A$58:$IV$60</definedName>
    <definedName name="DIR373.00">[11]EXTERNAL!$A$61:$IV$63</definedName>
    <definedName name="DIR450.01">[11]EXTERNAL!$A$10:$IV$12</definedName>
    <definedName name="DIR450.02">[11]EXTERNAL!$A$184:$IV$186</definedName>
    <definedName name="DIR451.02">[11]EXTERNAL!$A$70:$IV$72</definedName>
    <definedName name="DIR451.03">[11]EXTERNAL!$A$136:$IV$138</definedName>
    <definedName name="DIR451.05">[11]EXTERNAL!$A$76:$IV$78</definedName>
    <definedName name="DIR451.06">[11]EXTERNAL!$A$109:$IV$111</definedName>
    <definedName name="DIR451.07">[11]EXTERNAL!$A$133:$IV$135</definedName>
    <definedName name="DIR454.04">[11]EXTERNAL!$A$73:$IV$75</definedName>
    <definedName name="DIR556.01">[11]EXTERNAL!$A$175:$IV$177</definedName>
    <definedName name="DIR565.02">[11]EXTERNAL!$A$178:$IV$180</definedName>
    <definedName name="DIR908.01">[11]EXTERNAL!$A$172:$IV$174</definedName>
    <definedName name="DIR920.01">[11]EXTERNAL!$A$181:$IV$183</definedName>
    <definedName name="Disc">'[20]Debt Amortization'!#REF!</definedName>
    <definedName name="DOCKET">#REF!</definedName>
    <definedName name="DocketNumber">'[22]JHS-4'!$AP$2</definedName>
    <definedName name="DP.T">[11]INTERNAL!$A$46:$IV$48</definedName>
    <definedName name="DurPTC">#REF!</definedName>
    <definedName name="EBFIT.T">[11]INTERNAL!$A$88:$IV$90</definedName>
    <definedName name="ec_46s1">'[1]Sched 46'!#REF!</definedName>
    <definedName name="ec_46s2">'[1]Sched 46'!#REF!</definedName>
    <definedName name="ec_46w1">'[1]Sched 46'!#REF!</definedName>
    <definedName name="ec_46w2">'[1]Sched 46'!#REF!</definedName>
    <definedName name="ec_49s1">'[1]Sched 46'!#REF!</definedName>
    <definedName name="ec_49s2">'[1]Sched 46'!#REF!</definedName>
    <definedName name="ec_49w1">'[1]Sched 46'!#REF!</definedName>
    <definedName name="ec_49w2">'[1]Sched 46'!#REF!</definedName>
    <definedName name="ee" hidden="1">{#N/A,#N/A,FALSE,"Month ";#N/A,#N/A,FALSE,"YTD";#N/A,#N/A,FALSE,"12 mo ended"}</definedName>
    <definedName name="EffTax">[14]INPUTS!$F$36</definedName>
    <definedName name="Electp1">#REF!</definedName>
    <definedName name="Electp2">#REF!</definedName>
    <definedName name="Electric_Prices">'[23]Monthly Price Summary'!$B$4:$E$27</definedName>
    <definedName name="ElecWC_LineItems">[7]BS!#REF!</definedName>
    <definedName name="ElRBLine">[4]BS!$AQ$7:$AQ$3303</definedName>
    <definedName name="EMPLBENE">#REF!</definedName>
    <definedName name="EndDate">[12]Assumptions!$C$11</definedName>
    <definedName name="endptcyr">#REF!</definedName>
    <definedName name="energy">'[1]Sched 46'!#REF!</definedName>
    <definedName name="ENERGY_1">[11]EXTERNAL!$A$4:$IV$6</definedName>
    <definedName name="ENERGY_2">[11]EXTERNAL!$A$145:$IV$147</definedName>
    <definedName name="enxco2005">#REF!</definedName>
    <definedName name="enxcoescal">#REF!</definedName>
    <definedName name="enxcoownperc">#REF!</definedName>
    <definedName name="epcfee">#REF!</definedName>
    <definedName name="EPIS.T">[11]INTERNAL!$A$49:$IV$51</definedName>
    <definedName name="equitperc">#REF!</definedName>
    <definedName name="error" hidden="1">{#N/A,#N/A,FALSE,"Coversheet";#N/A,#N/A,FALSE,"QA"}</definedName>
    <definedName name="Estimate" hidden="1">{#N/A,#N/A,FALSE,"Summ";#N/A,#N/A,FALSE,"General"}</definedName>
    <definedName name="estrateRES">#REF!</definedName>
    <definedName name="ex" hidden="1">{#N/A,#N/A,FALSE,"Summ";#N/A,#N/A,FALSE,"General"}</definedName>
    <definedName name="Expected_Life">#REF!</definedName>
    <definedName name="F" hidden="1">#REF!</definedName>
    <definedName name="FACTORS">#REF!</definedName>
    <definedName name="FCR">'[18]Virtual 49 Back-Up'!$B$20</definedName>
    <definedName name="fdasfdas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fdasfdsa" hidden="1">{#N/A,#N/A,FALSE,"Month ";#N/A,#N/A,FALSE,"YTD";#N/A,#N/A,FALSE,"12 mo ended"}</definedName>
    <definedName name="Feb03AMA">[5]BS!#REF!</definedName>
    <definedName name="Feb04AMA">[4]BS!$AE$7:$AE$3582</definedName>
    <definedName name="Feb05AMA">[7]BS!#REF!</definedName>
    <definedName name="Fed_Cap_Tax">[24]Inputs!$E$112</definedName>
    <definedName name="FEDERAL_INCOME_TAX">#REF!</definedName>
    <definedName name="FedTaxRate">[12]Assumptions!$C$33</definedName>
    <definedName name="FERCRATE">#REF!</definedName>
    <definedName name="FF">#REF!</definedName>
    <definedName name="ffff" hidden="1">{#N/A,#N/A,FALSE,"Coversheet";#N/A,#N/A,FALSE,"QA"}</definedName>
    <definedName name="fffgf" hidden="1">{#N/A,#N/A,FALSE,"Coversheet";#N/A,#N/A,FALSE,"QA"}</definedName>
    <definedName name="FIELDCHRG">[10]model!#REF!</definedName>
    <definedName name="Final">#REF!</definedName>
    <definedName name="firstptcyr">#REF!</definedName>
    <definedName name="firstyearmonths">#REF!</definedName>
    <definedName name="FIT">'Summary Sheet'!#REF!</definedName>
    <definedName name="fixedtrans">#REF!</definedName>
    <definedName name="fpldebt">#REF!</definedName>
    <definedName name="FPLequit">#REF!</definedName>
    <definedName name="FTAX">[14]INPUTS!$F$35</definedName>
    <definedName name="Fuel">#REF!</definedName>
    <definedName name="GasRBLine">[4]BS!$AS$7:$AS$3631</definedName>
    <definedName name="GasWC_LineItem">[4]BS!$AR$7:$AR$3631</definedName>
    <definedName name="GDPIP">#REF!</definedName>
    <definedName name="GeoDate">'[20]Dispatch Cases'!#REF!</definedName>
    <definedName name="GP.T">[11]INTERNAL!$A$52:$IV$54</definedName>
    <definedName name="gpdip">#REF!</definedName>
    <definedName name="graph">#REF!</definedName>
    <definedName name="helllo" hidden="1">{#N/A,#N/A,FALSE,"Pg 6b CustCount_Gas";#N/A,#N/A,FALSE,"QA";#N/A,#N/A,FALSE,"Report";#N/A,#N/A,FALSE,"forecast"}</definedName>
    <definedName name="Hello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HELP" hidden="1">{#N/A,#N/A,FALSE,"Coversheet";#N/A,#N/A,FALSE,"QA"}</definedName>
    <definedName name="HTML_CodePage" hidden="1">1252</definedName>
    <definedName name="HTML_Control" hidden="1">{"'Sheet1'!$A$1:$J$121"}</definedName>
    <definedName name="HTML_Description" hidden="1">""</definedName>
    <definedName name="HTML_Email" hidden="1">""</definedName>
    <definedName name="HTML_Header" hidden="1">"Sheet1"</definedName>
    <definedName name="HTML_LastUpdate" hidden="1">"10/21/99"</definedName>
    <definedName name="HTML_LineAfter" hidden="1">FALSE</definedName>
    <definedName name="HTML_LineBefore" hidden="1">FALSE</definedName>
    <definedName name="HTML_Name" hidden="1">"Paulette Peoples"</definedName>
    <definedName name="HTML_OBDlg2" hidden="1">TRUE</definedName>
    <definedName name="HTML_OBDlg4" hidden="1">TRUE</definedName>
    <definedName name="HTML_OS" hidden="1">0</definedName>
    <definedName name="HTML_PathFile" hidden="1">"\\Bhincres01\groups\Mkt_Dev\EXECMKTR\RIGS\RigBible\Web NA.htm"</definedName>
    <definedName name="HTML_Title" hidden="1">"Total North America"</definedName>
    <definedName name="HydroCap">#REF!</definedName>
    <definedName name="HydroGen">[20]Dispatch!#REF!</definedName>
    <definedName name="IBFIT.T">[11]INTERNAL!$A$85:$IV$87</definedName>
    <definedName name="IDCRATE">#REF!</definedName>
    <definedName name="inact">#REF!</definedName>
    <definedName name="income_satement_ytd" hidden="1">{#N/A,#N/A,FALSE,"monthly";#N/A,#N/A,FALSE,"year to date";#N/A,#N/A,FALSE,"12_months_IS";#N/A,#N/A,FALSE,"balance sheet";#N/A,#N/A,FALSE,"op_revenues_12m";#N/A,#N/A,FALSE,"op_revenues_ytd";#N/A,#N/A,FALSE,"op_revenues_cm"}</definedName>
    <definedName name="INCSTMNT">#REF!</definedName>
    <definedName name="INCSTMT">#REF!</definedName>
    <definedName name="inflat">#REF!</definedName>
    <definedName name="inflatCERA">#REF!</definedName>
    <definedName name="Inputs">'[25]Daily Calc'!#REF!</definedName>
    <definedName name="INTRESEXCH">#REF!</definedName>
    <definedName name="INVPLAN">#REF!</definedName>
    <definedName name="ISytd" hidden="1">{#N/A,#N/A,FALSE,"monthly";#N/A,#N/A,FALSE,"year to date";#N/A,#N/A,FALSE,"12_months_IS";#N/A,#N/A,FALSE,"balance sheet";#N/A,#N/A,FALSE,"op_revenues_12m";#N/A,#N/A,FALSE,"op_revenues_ytd";#N/A,#N/A,FALSE,"op_revenues_cm"}</definedName>
    <definedName name="Jan03AMA">[5]BS!#REF!</definedName>
    <definedName name="Jan04AMA">[4]BS!$AD$7:$AD$3582</definedName>
    <definedName name="Jan05AMA">[7]BS!#REF!</definedName>
    <definedName name="Jane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fkljsdkljiejgr" hidden="1">{#N/A,#N/A,FALSE,"Summ";#N/A,#N/A,FALSE,"General"}</definedName>
    <definedName name="Jul03AMA">[5]BS!#REF!</definedName>
    <definedName name="Jul04AMA">[4]BS!$AJ$7:$AJ$3582</definedName>
    <definedName name="Jul05AMA">[7]BS!#REF!</definedName>
    <definedName name="julcf">#REF!</definedName>
    <definedName name="julcost">#REF!</definedName>
    <definedName name="Jun03AMA">[5]BS!#REF!</definedName>
    <definedName name="Jun04AMA">[4]BS!$AI$7:$AI$3582</definedName>
    <definedName name="Jun05AMA">[7]BS!#REF!</definedName>
    <definedName name="k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wh_grc06_tye0905">#REF!</definedName>
    <definedName name="l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ATEPAY">#REF!</definedName>
    <definedName name="Lease_total">#REF!</definedName>
    <definedName name="LINE.T">[11]INTERNAL!$A$55:$IV$57</definedName>
    <definedName name="Line_10">#REF!</definedName>
    <definedName name="Line_11">#REF!</definedName>
    <definedName name="Line_12">#REF!</definedName>
    <definedName name="line_14">#REF!</definedName>
    <definedName name="Line_15">#REF!</definedName>
    <definedName name="Line_19">#REF!</definedName>
    <definedName name="Line_22">#REF!</definedName>
    <definedName name="Line_23">#REF!</definedName>
    <definedName name="Line_25">#REF!</definedName>
    <definedName name="Line_OH">#REF!</definedName>
    <definedName name="LoadArray">'[26]Load Source Data'!$C$78:$X$89</definedName>
    <definedName name="LoadGrowthAdder">#REF!</definedName>
    <definedName name="LOLD">1</definedName>
    <definedName name="LOLD_Table">10</definedName>
    <definedName name="LOLD_ZZCOOM_M03_Q004">10</definedName>
    <definedName name="LOLD_ZZCOOM_M03_Q004ORDERS">13</definedName>
    <definedName name="LOLD_ZZCOOM_M03_Q004SKF">13</definedName>
    <definedName name="lookup" hidden="1">{#N/A,#N/A,FALSE,"Coversheet";#N/A,#N/A,FALSE,"QA"}</definedName>
    <definedName name="M">'[1]Sched 46'!#REF!</definedName>
    <definedName name="M9100F4">#REF!</definedName>
    <definedName name="M9100F4_v4">[27]M9100F4!$A$1:$V$99</definedName>
    <definedName name="manutaxfit">#REF!</definedName>
    <definedName name="Mar03AMA">[5]BS!#REF!</definedName>
    <definedName name="Mar04AMA">[4]BS!$AF$7:$AF$3582</definedName>
    <definedName name="Mar05AMA">[7]BS!#REF!</definedName>
    <definedName name="May03AMA">[5]BS!#REF!</definedName>
    <definedName name="May04AMA">[4]BS!$AH$7:$AH$3582</definedName>
    <definedName name="May05AMA">[7]BS!#REF!</definedName>
    <definedName name="mcnarycost">#REF!</definedName>
    <definedName name="mcnarytoggle">#REF!</definedName>
    <definedName name="MERGER_COST">[28]Sheet1!$AF$3:$AJ$28</definedName>
    <definedName name="MERGERCOSTS">[29]model!#REF!</definedName>
    <definedName name="METER">'[1]Sched 46'!#REF!</definedName>
    <definedName name="Miller" hidden="1">{#N/A,#N/A,FALSE,"Expenditures";#N/A,#N/A,FALSE,"Property Placed In-Service";#N/A,#N/A,FALSE,"CWIP Balances"}</definedName>
    <definedName name="MISCELLANEOUS">#REF!</definedName>
    <definedName name="MonTotalDispatch">[20]Dispatch!#REF!</definedName>
    <definedName name="MT">#REF!</definedName>
    <definedName name="MTD_Format">[30]Mthly!$B$11:$D$11,[30]Mthly!$B$35:$D$35</definedName>
    <definedName name="MustRunGen">[20]Dispatch!#REF!</definedName>
    <definedName name="Mwh">#REF!</definedName>
    <definedName name="nameplate">#REF!</definedName>
    <definedName name="NCP_360">[11]EXTERNAL!$A$13:$IV$15</definedName>
    <definedName name="NCP_361">[11]EXTERNAL!$A$16:$IV$18</definedName>
    <definedName name="NCP_362">[11]EXTERNAL!$A$19:$IV$21</definedName>
    <definedName name="new" hidden="1">{#N/A,#N/A,FALSE,"Summ";#N/A,#N/A,FALSE,"General"}</definedName>
    <definedName name="non_AURORA_lookup">#REF!</definedName>
    <definedName name="non_core_lookup">#REF!</definedName>
    <definedName name="nonrefundtrans">#REF!</definedName>
    <definedName name="Nov03AMA">[3]BS!$AI$7:$AI$3582</definedName>
    <definedName name="Nov04AMA">[4]BS!$AN$7:$AN$3582</definedName>
    <definedName name="novcf">#REF!</definedName>
    <definedName name="novcost">#REF!</definedName>
    <definedName name="NRG">[11]CLASSIFIERS!$A$5:$IV$5</definedName>
    <definedName name="numturbines">#REF!</definedName>
    <definedName name="numturbptc">#REF!</definedName>
    <definedName name="NWSales_MWH">[6]DT_A_AMW93!#REF!</definedName>
    <definedName name="O_M_Rate">'[18]Virtual 49 Back-Up'!$B$21</definedName>
    <definedName name="OBCLEASE">#REF!</definedName>
    <definedName name="Oct03AMA">[3]BS!$AH$7:$AH$3582</definedName>
    <definedName name="Oct04AMA">[4]BS!$AM$7:$AM$3582</definedName>
    <definedName name="octcf">#REF!</definedName>
    <definedName name="octcost">#REF!</definedName>
    <definedName name="OH">[11]CLASSIFIERS!$A$8:$IV$8</definedName>
    <definedName name="OH_NCP">[11]EXTERNAL!$A$79:$IV$81</definedName>
    <definedName name="OH_SVC">[11]EXTERNAL!$A$142:$IV$144</definedName>
    <definedName name="OH_TFMR">[11]EXTERNAL!$A$97:$IV$99</definedName>
    <definedName name="OH_TFMRC">[11]EXTERNAL!$A$94:$IV$96</definedName>
    <definedName name="OMtoggle">#REF!</definedName>
    <definedName name="OP_Mo_Year1">#REF!</definedName>
    <definedName name="OPCONT">#REF!</definedName>
    <definedName name="OPEXPPF">[10]model!#REF!</definedName>
    <definedName name="OPEXPRS">#REF!</definedName>
    <definedName name="OthRCF">[31]INPUTS!$F$41</definedName>
    <definedName name="OthUnc">[11]INPUTS!$F$36</definedName>
    <definedName name="outlookdata">'[32]pivoted data'!$D$3:$Q$90</definedName>
    <definedName name="p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age1">#REF!</definedName>
    <definedName name="Page2">#REF!</definedName>
    <definedName name="parasitic">#REF!</definedName>
    <definedName name="parasiticprice">#REF!</definedName>
    <definedName name="PEBBLE">[10]model!#REF!</definedName>
    <definedName name="percdebtcov">#REF!</definedName>
    <definedName name="Percent_debt">[24]Inputs!$E$129</definedName>
    <definedName name="PERCENTAGES_CALCULATED">#REF!</definedName>
    <definedName name="percpersonal">#REF!</definedName>
    <definedName name="percreal">#REF!</definedName>
    <definedName name="personalproptaxadjust">#REF!</definedName>
    <definedName name="postclawdev">#REF!</definedName>
    <definedName name="postclawdevshar">#REF!</definedName>
    <definedName name="postclawtaxshar">#REF!</definedName>
    <definedName name="postclawtaxshare">#REF!</definedName>
    <definedName name="postpreftaxshar">#REF!</definedName>
    <definedName name="POWER.T">[11]INTERNAL!$A$58:$IV$60</definedName>
    <definedName name="PP.T">[11]INTERNAL!$A$61:$IV$63</definedName>
    <definedName name="ppl_wkly_vect_input">#REF!</definedName>
    <definedName name="preferredreturn">#REF!</definedName>
    <definedName name="presentvaluedate">#REF!</definedName>
    <definedName name="pretaxdebt">#REF!</definedName>
    <definedName name="PreTaxDebtCost">[12]Assumptions!$I$56</definedName>
    <definedName name="pretaxequit">#REF!</definedName>
    <definedName name="PreTaxWACC">[12]Assumptions!$I$62</definedName>
    <definedName name="PriceCaseTable">#REF!</definedName>
    <definedName name="Prices_Aurora">'[23]Monthly Price Summary'!$C$4:$H$63</definedName>
    <definedName name="PRINT">'[1]Sched 46'!#REF!</definedName>
    <definedName name="_xlnm.Print_Area" localSheetId="4">'Actual Total Usage'!$A$1:$N$44</definedName>
    <definedName name="_xlnm.Print_Area" localSheetId="3">'Normalized Total Usage'!$A$1:$N$45</definedName>
    <definedName name="_xlnm.Print_Area" localSheetId="1">'Sales &amp; Revenue Adj.'!$A$1:$N$46</definedName>
    <definedName name="_xlnm.Print_Area" localSheetId="5">'SAP BW Actual Usage'!$A$1:$O$51</definedName>
    <definedName name="_xlnm.Print_Area" localSheetId="0">'Summary Sheet'!$A$2:$F$39,'Summary Sheet'!$J$6:$N$24,'Summary Sheet'!$P$5:$AB$74</definedName>
    <definedName name="_xlnm.Print_Area" localSheetId="6">'System Model '!$A$1:$R$37</definedName>
    <definedName name="_xlnm.Print_Area" localSheetId="7">'TABLE-HDD'!$A$1:$O$25</definedName>
    <definedName name="_xlnm.Print_Area" localSheetId="2">'Temp Adj. by Schedule'!$A$1:$T$142</definedName>
    <definedName name="Print_Area1">#REF!</definedName>
    <definedName name="PRO_FORMA">#REF!</definedName>
    <definedName name="PRODADJ">[10]model!#REF!</definedName>
    <definedName name="Prodprop">#REF!</definedName>
    <definedName name="Production_Factor">#REF!</definedName>
    <definedName name="PROFORMA">[11]EXTERNAL!$A$67:$IV$69</definedName>
    <definedName name="PROFORMA_RETAIL">[11]EXTERNAL!$A$91:$IV$93</definedName>
    <definedName name="PROFORMA_RETAIL_TAX">[11]EXTERNAL!$A$169:$IV$171</definedName>
    <definedName name="ProformaPrint">[33]Bremerton!#REF!</definedName>
    <definedName name="ProposedPrint">[33]Bremerton!#REF!</definedName>
    <definedName name="PROPSALES">[10]model!#REF!</definedName>
    <definedName name="proptaxdiscfactor">#REF!</definedName>
    <definedName name="proptaxrate">#REF!</definedName>
    <definedName name="Prov_Cap_Tax">[24]Inputs!$E$111</definedName>
    <definedName name="PSEBPAshare">#REF!</definedName>
    <definedName name="pseownperc">#REF!</definedName>
    <definedName name="PSEWACC">#REF!</definedName>
    <definedName name="PSPL">#REF!</definedName>
    <definedName name="PTC">#REF!</definedName>
    <definedName name="ptceffective">#REF!</definedName>
    <definedName name="PTCescal">#REF!</definedName>
    <definedName name="ptcescalstart">#REF!</definedName>
    <definedName name="PTDGP.T">[11]INTERNAL!$A$64:$IV$66</definedName>
    <definedName name="PTDP.T">[11]INTERNAL!$A$67:$IV$69</definedName>
    <definedName name="PWRCSTPF">[10]model!#REF!</definedName>
    <definedName name="PWRCSTRS">#REF!</definedName>
    <definedName name="PWRCSTWP">#REF!</definedName>
    <definedName name="PWRCSTWR">#REF!</definedName>
    <definedName name="PXPACC1_ALL_MERGE">#REF!</definedName>
    <definedName name="q" hidden="1">{#N/A,#N/A,FALSE,"Coversheet";#N/A,#N/A,FALSE,"QA"}</definedName>
    <definedName name="QA">[34]IPOA2002!#REF!</definedName>
    <definedName name="qqq" hidden="1">{#N/A,#N/A,FALSE,"schA"}</definedName>
    <definedName name="QTD_Format">[30]QTD!$B$11:$D$11,[30]QTD!$B$35:$D$35</definedName>
    <definedName name="RATE">#REF!</definedName>
    <definedName name="RATE2">'[16]Transp Data'!$A$8:$I$112</definedName>
    <definedName name="RATEBASE">#REF!</definedName>
    <definedName name="RATEBASE_U95">#REF!</definedName>
    <definedName name="RATECASE">[10]model!#REF!</definedName>
    <definedName name="RB.T">[11]INTERNAL!$A$70:$IV$72</definedName>
    <definedName name="RdSch_CY">'[35]INPUT TAB'!#REF!</definedName>
    <definedName name="RdSch_PY">'[35]INPUT TAB'!#REF!</definedName>
    <definedName name="RdSch_PY2">'[35]INPUT TAB'!#REF!</definedName>
    <definedName name="Realization">#REF!</definedName>
    <definedName name="realproptaxadjust">#REF!</definedName>
    <definedName name="REC">#REF!</definedName>
    <definedName name="regasset">#REF!</definedName>
    <definedName name="resdebt">#REF!</definedName>
    <definedName name="resepcdevcost">#REF!</definedName>
    <definedName name="RESequit">#REF!</definedName>
    <definedName name="RESID">[11]EXTERNAL!$A$88:$IV$90</definedName>
    <definedName name="resource_lookup">'[36]#REF'!$B$3:$C$112</definedName>
    <definedName name="ResRCF">[14]INPUTS!$F$44</definedName>
    <definedName name="RESTATING">#REF!</definedName>
    <definedName name="Results">#REF!</definedName>
    <definedName name="ResUnc">[14]INPUTS!$F$39</definedName>
    <definedName name="retain">#REF!</definedName>
    <definedName name="RETIREPLAN">[10]model!#REF!</definedName>
    <definedName name="REV">#REF!</definedName>
    <definedName name="REVADJ">#REF!</definedName>
    <definedName name="REVFAC1.T">[11]INTERNAL!$A$73:$IV$75</definedName>
    <definedName name="REVREQ">#REF!</definedName>
    <definedName name="ROD">[14]INPUTS!$F$30</definedName>
    <definedName name="ROE">#REF!</definedName>
    <definedName name="ROR">#REF!</definedName>
    <definedName name="royalty">#REF!</definedName>
    <definedName name="royenergyprice">#REF!</definedName>
    <definedName name="royescal">#REF!</definedName>
    <definedName name="roysched1perc">#REF!</definedName>
    <definedName name="roysched2perc">#REF!</definedName>
    <definedName name="SALESRESALEP">#REF!</definedName>
    <definedName name="SALESRESALER">#REF!</definedName>
    <definedName name="salestax">#REF!</definedName>
    <definedName name="SAPBEXhrIndnt" hidden="1">"Wide"</definedName>
    <definedName name="SAPsysID" hidden="1">"708C5W7SBKP804JT78WJ0JNKI"</definedName>
    <definedName name="SAPwbID" hidden="1">"ARS"</definedName>
    <definedName name="SBRCF">[31]INPUTS!$F$40</definedName>
    <definedName name="SbUnc">[11]INPUTS!$F$35</definedName>
    <definedName name="schedtoggle">#REF!</definedName>
    <definedName name="sdlfhsdlhfkl" hidden="1">{#N/A,#N/A,FALSE,"Summ";#N/A,#N/A,FALSE,"General"}</definedName>
    <definedName name="SEATAC_TEMP">#REF!</definedName>
    <definedName name="SeatacPrint">[33]Bremerton!#REF!</definedName>
    <definedName name="SecSSW_MWH">[6]DT_A_AMW93!#REF!</definedName>
    <definedName name="Sep03AMA">[3]BS!$AG$7:$AG$3582</definedName>
    <definedName name="Sep04AMA">[4]BS!$AL$7:$AL$3582</definedName>
    <definedName name="sepcf">#REF!</definedName>
    <definedName name="sepcost">#REF!</definedName>
    <definedName name="seven" hidden="1">{#N/A,#N/A,FALSE,"CRPT";#N/A,#N/A,FALSE,"TREND";#N/A,#N/A,FALSE,"%Curve"}</definedName>
    <definedName name="six" hidden="1">{#N/A,#N/A,FALSE,"Drill Sites";"WP 212",#N/A,FALSE,"MWAG EOR";"WP 213",#N/A,FALSE,"MWAG EOR";#N/A,#N/A,FALSE,"Misc. Facility";#N/A,#N/A,FALSE,"WWTP"}</definedName>
    <definedName name="SKAGIT">[10]model!#REF!</definedName>
    <definedName name="SLFINSURANCE">#REF!</definedName>
    <definedName name="SolarDate">'[20]Dispatch Cases'!#REF!</definedName>
    <definedName name="solver_eval" hidden="1">0</definedName>
    <definedName name="solver_ntri" hidden="1">1000</definedName>
    <definedName name="solver_rsmp" hidden="1">1</definedName>
    <definedName name="solver_seed" hidden="1">0</definedName>
    <definedName name="STAFFREDUC">#REF!</definedName>
    <definedName name="StartDate">[12]Assumptions!$C$9</definedName>
    <definedName name="stationserv">#REF!</definedName>
    <definedName name="STAX">[14]INPUTS!$F$34</definedName>
    <definedName name="STORM">#REF!</definedName>
    <definedName name="SUMMARY">#REF!</definedName>
    <definedName name="SummaryPrint">[33]Bremerton!#REF!</definedName>
    <definedName name="SUMMER">[33]Bremerton!#REF!</definedName>
    <definedName name="supentit_in_wkly_vect_input">#REF!</definedName>
    <definedName name="supentit_out_wkly_vect_input">#REF!</definedName>
    <definedName name="SW.T">[11]INTERNAL!$A$76:$IV$78</definedName>
    <definedName name="SWPTD.T">[11]INTERNAL!$A$79:$IV$81</definedName>
    <definedName name="SWSales_MWH">[6]DT_A_AMW93!#REF!</definedName>
    <definedName name="t" hidden="1">{#N/A,#N/A,FALSE,"CESTSUM";#N/A,#N/A,FALSE,"est sum A";#N/A,#N/A,FALSE,"est detail A"}</definedName>
    <definedName name="TAXCORPLIC">#REF!</definedName>
    <definedName name="TAXENERGYP">[10]model!#REF!</definedName>
    <definedName name="TAXENERGYR">#REF!</definedName>
    <definedName name="TAXEXCISE">#REF!</definedName>
    <definedName name="TAXFICA">#REF!</definedName>
    <definedName name="TAXFUT">[10]model!#REF!</definedName>
    <definedName name="TAXINCOME">#REF!</definedName>
    <definedName name="TAXMEDICARE">#REF!</definedName>
    <definedName name="taxown">#REF!</definedName>
    <definedName name="TAXPFINT">#REF!</definedName>
    <definedName name="TAXPROPERTY">#REF!</definedName>
    <definedName name="TAXSUT">[10]model!#REF!</definedName>
    <definedName name="tbl_Master">#REF!</definedName>
    <definedName name="TDP.T">[11]INTERNAL!$A$82:$IV$84</definedName>
    <definedName name="tem" hidden="1">{#N/A,#N/A,FALSE,"Summ";#N/A,#N/A,FALSE,"General"}</definedName>
    <definedName name="TEMP" hidden="1">{#N/A,#N/A,FALSE,"Summ";#N/A,#N/A,FALSE,"General"}</definedName>
    <definedName name="Temp1" hidden="1">{#N/A,#N/A,FALSE,"CESTSUM";#N/A,#N/A,FALSE,"est sum A";#N/A,#N/A,FALSE,"est detail A"}</definedName>
    <definedName name="temp2" hidden="1">{#N/A,#N/A,FALSE,"CESTSUM";#N/A,#N/A,FALSE,"est sum A";#N/A,#N/A,FALSE,"est detail A"}</definedName>
    <definedName name="TEMPADJ">#REF!</definedName>
    <definedName name="TenaskaShare">[20]Dispatch!#REF!</definedName>
    <definedName name="Test">[7]BS!#REF!</definedName>
    <definedName name="TEST0">#REF!</definedName>
    <definedName name="TESTHKEY">#REF!</definedName>
    <definedName name="TESTKEYS">#REF!</definedName>
    <definedName name="TESTVKEY">#REF!</definedName>
    <definedName name="TESTYEAR">#REF!</definedName>
    <definedName name="TFR">[11]CLASSIFIERS!$A$11:$IV$11</definedName>
    <definedName name="Therm_upload">#REF!</definedName>
    <definedName name="ThermalBookLife">[12]Assumptions!$C$25</definedName>
    <definedName name="therms">#REF!</definedName>
    <definedName name="thirdpartyIRR">#REF!</definedName>
    <definedName name="THM_ALL_YEARS">#REF!</definedName>
    <definedName name="Title">[12]Assumptions!$A$1</definedName>
    <definedName name="today">#REF!</definedName>
    <definedName name="TopLeft">#REF!</definedName>
    <definedName name="totaldebt">#REF!</definedName>
    <definedName name="totalequit">#REF!</definedName>
    <definedName name="TP.T">[11]INTERNAL!$A$91:$IV$93</definedName>
    <definedName name="tr" hidden="1">{#N/A,#N/A,FALSE,"CESTSUM";#N/A,#N/A,FALSE,"est sum A";#N/A,#N/A,FALSE,"est detail A"}</definedName>
    <definedName name="TRADING_NET">[6]DT_A_DOL93!#REF!</definedName>
    <definedName name="tran_revenue">#REF!</definedName>
    <definedName name="trans_constraint_y_n">#REF!</definedName>
    <definedName name="Transfer" hidden="1">#REF!</definedName>
    <definedName name="Transfers" hidden="1">#REF!</definedName>
    <definedName name="turbinesize">#REF!</definedName>
    <definedName name="twoyrswarranty">#REF!</definedName>
    <definedName name="u" hidden="1">{#N/A,#N/A,FALSE,"Summ";#N/A,#N/A,FALSE,"General"}</definedName>
    <definedName name="UBakerAvail">#REF!</definedName>
    <definedName name="UG">[11]CLASSIFIERS!$A$9:$IV$9</definedName>
    <definedName name="UG_NCP">[11]EXTERNAL!$A$82:$IV$84</definedName>
    <definedName name="UG_TFMR">[11]EXTERNAL!$A$103:$IV$105</definedName>
    <definedName name="UG_TFMRC">[11]EXTERNAL!$A$100:$IV$102</definedName>
    <definedName name="UNBILLED">[11]EXTERNAL!$A$64:$IV$66</definedName>
    <definedName name="UNI_FILT_OFFSPEC" hidden="1">2</definedName>
    <definedName name="UNI_FILT_ONSPEC" hidden="1">1</definedName>
    <definedName name="UNI_NOTHING" hidden="1">0</definedName>
    <definedName name="UNI_PRES_FILTER" hidden="1">1</definedName>
    <definedName name="UNI_PRES_HEADINGS" hidden="1">16</definedName>
    <definedName name="UNI_PRES_INVERT" hidden="1">2</definedName>
    <definedName name="UNI_PRES_MATRIX" hidden="1">4</definedName>
    <definedName name="UNI_PRES_MERGED" hidden="1">8</definedName>
    <definedName name="UNI_PRES_OUTLIERS" hidden="1">32</definedName>
    <definedName name="UNI_RET_ATTRIB" hidden="1">64</definedName>
    <definedName name="UNI_RET_CONF" hidden="1">32</definedName>
    <definedName name="UNI_RET_DESC" hidden="1">4</definedName>
    <definedName name="UNI_RET_EQUIP" hidden="1">1</definedName>
    <definedName name="UNI_RET_OFFSPEC" hidden="1">512</definedName>
    <definedName name="UNI_RET_ONSPEC" hidden="1">256</definedName>
    <definedName name="UNI_RET_PROP" hidden="1">32</definedName>
    <definedName name="UNI_RET_PROPDESC" hidden="1">64</definedName>
    <definedName name="UNI_RET_SMPLPNT" hidden="1">4</definedName>
    <definedName name="UNI_RET_SPECMAX" hidden="1">2048</definedName>
    <definedName name="UNI_RET_SPECMIN" hidden="1">1024</definedName>
    <definedName name="UNI_RET_TAG" hidden="1">1</definedName>
    <definedName name="UNI_RET_TESTTIME" hidden="1">128</definedName>
    <definedName name="UNI_RET_TIME" hidden="1">8</definedName>
    <definedName name="UNI_RET_UNIT" hidden="1">2</definedName>
    <definedName name="UNI_RET_VALUE" hidden="1">16</definedName>
    <definedName name="UNITCOMPARE">#REF!</definedName>
    <definedName name="UNITCOSTS">#REF!</definedName>
    <definedName name="UTG">#REF!</definedName>
    <definedName name="UTN">#REF!</definedName>
    <definedName name="v" hidden="1">{#N/A,#N/A,FALSE,"Coversheet";#N/A,#N/A,FALSE,"QA"}</definedName>
    <definedName name="Value" hidden="1">{#N/A,#N/A,FALSE,"Summ";#N/A,#N/A,FALSE,"General"}</definedName>
    <definedName name="vartrans">#REF!</definedName>
    <definedName name="VOMEsc">[12]Assumptions!$C$21</definedName>
    <definedName name="w" hidden="1">{#N/A,#N/A,FALSE,"Schedule F";#N/A,#N/A,FALSE,"Schedule G"}</definedName>
    <definedName name="WACC">[12]Assumptions!$I$61</definedName>
    <definedName name="WAGES">[10]model!#REF!</definedName>
    <definedName name="warrantyOM">#REF!</definedName>
    <definedName name="we" hidden="1">{#N/A,#N/A,FALSE,"Pg 6b CustCount_Gas";#N/A,#N/A,FALSE,"QA";#N/A,#N/A,FALSE,"Report";#N/A,#N/A,FALSE,"forecast"}</definedName>
    <definedName name="WH" hidden="1">{#N/A,#N/A,FALSE,"Coversheet";#N/A,#N/A,FALSE,"QA"}</definedName>
    <definedName name="whorn_db">#REF!</definedName>
    <definedName name="WindDate">'[20]Dispatch Cases'!#REF!</definedName>
    <definedName name="WINTER">[33]Bremerton!#REF!</definedName>
    <definedName name="WORKSHTS">'[1]Sched 46'!#REF!</definedName>
    <definedName name="WRKCAP">[10]model!#REF!</definedName>
    <definedName name="wrn.1._.Bi._.Monthly._.CR." hidden="1">{#N/A,#N/A,FALSE,"Drill Sites";"WP 212",#N/A,FALSE,"MWAG EOR";"WP 213",#N/A,FALSE,"MWAG EOR";#N/A,#N/A,FALSE,"Misc. Facility";#N/A,#N/A,FALSE,"WWTP"}</definedName>
    <definedName name="wrn.10_day._.Package." hidden="1">{#N/A,#N/A,FALSE,"Balance_Sheet";#N/A,#N/A,FALSE,"income_statement_monthly";#N/A,#N/A,FALSE,"income_statement_Quarter";#N/A,#N/A,FALSE,"income_statement_ytd";#N/A,#N/A,FALSE,"income_statement_12Months"}</definedName>
    <definedName name="wrn.AAI." hidden="1">{#N/A,#N/A,FALSE,"CRPT";#N/A,#N/A,FALSE,"TREND";#N/A,#N/A,FALSE,"%Curve"}</definedName>
    <definedName name="wrn.AAI._.Report." hidden="1">{#N/A,#N/A,FALSE,"CRPT";#N/A,#N/A,FALSE,"TREND";#N/A,#N/A,FALSE,"% CURVE"}</definedName>
    <definedName name="wrn.Anvil." hidden="1">{#N/A,#N/A,FALSE,"CRPT";#N/A,#N/A,FALSE,"PCS ";#N/A,#N/A,FALSE,"TREND";#N/A,#N/A,FALSE,"% CURVE";#N/A,#N/A,FALSE,"FWICALC";#N/A,#N/A,FALSE,"CONTINGENCY";#N/A,#N/A,FALSE,"7616 Fab";#N/A,#N/A,FALSE,"7616 NSK"}</definedName>
    <definedName name="wrn.Customer._.Counts._.Electric.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Gas." hidden="1">{#N/A,#N/A,FALSE,"Pg 6b CustCount_Gas";#N/A,#N/A,FALSE,"QA";#N/A,#N/A,FALSE,"Report";#N/A,#N/A,FALSE,"forecast"}</definedName>
    <definedName name="wrn.ECR." hidden="1">{#N/A,#N/A,FALSE,"schA"}</definedName>
    <definedName name="wrn.ESTIMATE." hidden="1">{#N/A,#N/A,FALSE,"CESTSUM";#N/A,#N/A,FALSE,"est sum A";#N/A,#N/A,FALSE,"est detail A"}</definedName>
    <definedName name="wrn.Fundamental." hidden="1">{#N/A,#N/A,TRUE,"CoverPage";#N/A,#N/A,TRUE,"Gas";#N/A,#N/A,TRUE,"Power";#N/A,#N/A,TRUE,"Historical DJ Mthly Prices"}</definedName>
    <definedName name="wrn.Fundamental2" hidden="1">{#N/A,#N/A,TRUE,"CoverPage";#N/A,#N/A,TRUE,"Gas";#N/A,#N/A,TRUE,"Power";#N/A,#N/A,TRUE,"Historical DJ Mthly Prices"}</definedName>
    <definedName name="wrn.IEO." hidden="1">{#N/A,#N/A,FALSE,"SUMMARY";#N/A,#N/A,FALSE,"AE7616";#N/A,#N/A,FALSE,"AE7617";#N/A,#N/A,FALSE,"AE7618";#N/A,#N/A,FALSE,"AE7619"}</definedName>
    <definedName name="wrn.Incentive._.Overhead." hidden="1">{#N/A,#N/A,FALSE,"Coversheet";#N/A,#N/A,FALSE,"QA"}</definedName>
    <definedName name="wrn.limit_reports." hidden="1">{#N/A,#N/A,FALSE,"Schedule F";#N/A,#N/A,FALSE,"Schedule G"}</definedName>
    <definedName name="wrn.MARGIN_WO_QTR." hidden="1">{#N/A,#N/A,FALSE,"Month ";#N/A,#N/A,FALSE,"YTD";#N/A,#N/A,FALSE,"12 mo ended"}</definedName>
    <definedName name="wrn.Municipal._.Reports.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Project._.Services." hidden="1">{#N/A,#N/A,FALSE,"BASE";#N/A,#N/A,FALSE,"LOOPS";#N/A,#N/A,FALSE,"PLC"}</definedName>
    <definedName name="wrn.SCHEDULE." hidden="1">{#N/A,#N/A,FALSE,"7617 Fab";#N/A,#N/A,FALSE,"7617 NSK"}</definedName>
    <definedName name="wrn.SLB." hidden="1">{#N/A,#N/A,FALSE,"SUMMARY";#N/A,#N/A,FALSE,"AE7616";#N/A,#N/A,FALSE,"AE7617";#N/A,#N/A,FALSE,"AE7618";#N/A,#N/A,FALSE,"AE7619";#N/A,#N/A,FALSE,"Target Materials"}</definedName>
    <definedName name="wrn.Small._.Tools._.Overhead." hidden="1">{#N/A,#N/A,FALSE,"2002 Small Tool OH";#N/A,#N/A,FALSE,"QA"}</definedName>
    <definedName name="wrn.Summary." hidden="1">{#N/A,#N/A,FALSE,"Summ";#N/A,#N/A,FALSE,"General"}</definedName>
    <definedName name="wrn.USIM_Data.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_Abbrev.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3." hidden="1">{#N/A,#N/A,FALSE,"Expenditures";#N/A,#N/A,FALSE,"Property Placed In-Service";#N/A,#N/A,FALSE,"CWIP Balances"}</definedName>
    <definedName name="wrn.VERIFY.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wp_wkly_vect_input">#REF!</definedName>
    <definedName name="www" hidden="1">{#N/A,#N/A,FALSE,"schA"}</definedName>
    <definedName name="x" hidden="1">{#N/A,#N/A,FALSE,"Coversheet";#N/A,#N/A,FALSE,"QA"}</definedName>
    <definedName name="xx" hidden="1">{#N/A,#N/A,FALSE,"Balance_Sheet";#N/A,#N/A,FALSE,"income_statement_monthly";#N/A,#N/A,FALSE,"income_statement_Quarter";#N/A,#N/A,FALSE,"income_statement_ytd";#N/A,#N/A,FALSE,"income_statement_12Months"}</definedName>
    <definedName name="xxx">#REF!</definedName>
    <definedName name="y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Years_evaluated">'[37]Revison Inputs'!$B$6</definedName>
    <definedName name="YTD_Format">[30]YTD!$B$13:$D$13,[30]YTD!$B$36:$D$36</definedName>
    <definedName name="yuf" hidden="1">{#N/A,#N/A,FALSE,"Summ";#N/A,#N/A,FALSE,"General"}</definedName>
    <definedName name="z" hidden="1">{#N/A,#N/A,FALSE,"Coversheet";#N/A,#N/A,FALSE,"QA"}</definedName>
    <definedName name="zilfpldebtperc">#REF!</definedName>
    <definedName name="zilkhaepcdevcost">#REF!</definedName>
    <definedName name="zilkhaownperc">#REF!</definedName>
  </definedNames>
  <calcPr calcId="145621"/>
</workbook>
</file>

<file path=xl/calcChain.xml><?xml version="1.0" encoding="utf-8"?>
<calcChain xmlns="http://schemas.openxmlformats.org/spreadsheetml/2006/main">
  <c r="K15" i="25" l="1"/>
  <c r="M15" i="25" l="1"/>
  <c r="M14" i="25"/>
  <c r="M13" i="25" l="1"/>
  <c r="K14" i="25" l="1"/>
  <c r="K13" i="25" l="1"/>
  <c r="M12" i="25" l="1"/>
  <c r="L24" i="16"/>
  <c r="H11" i="3" l="1"/>
  <c r="K12" i="25" l="1"/>
  <c r="M11" i="25"/>
  <c r="K24" i="16"/>
  <c r="K11" i="25" l="1"/>
  <c r="L21" i="26" l="1"/>
  <c r="M10" i="25" l="1"/>
  <c r="M9" i="25"/>
  <c r="F19" i="14" l="1"/>
  <c r="F12" i="14"/>
  <c r="F8" i="14"/>
  <c r="G8" i="14"/>
  <c r="K9" i="25" l="1"/>
  <c r="E8" i="14" l="1"/>
  <c r="M8" i="25"/>
  <c r="F27" i="14" l="1"/>
  <c r="F30" i="14"/>
  <c r="F29" i="14"/>
  <c r="F28" i="14"/>
  <c r="F24" i="14"/>
  <c r="F23" i="14"/>
  <c r="F20" i="14"/>
  <c r="F16" i="14"/>
  <c r="F15" i="14"/>
  <c r="F11" i="14"/>
  <c r="K8" i="25" l="1"/>
  <c r="M7" i="25"/>
  <c r="G24" i="16" l="1"/>
  <c r="M6" i="25" l="1"/>
  <c r="M5" i="25"/>
  <c r="K7" i="25"/>
  <c r="K6" i="25" l="1"/>
  <c r="E50" i="16"/>
  <c r="J83" i="14" l="1"/>
  <c r="I83" i="14"/>
  <c r="N19" i="26" l="1"/>
  <c r="N18" i="26"/>
  <c r="N17" i="26"/>
  <c r="N16" i="26"/>
  <c r="N15" i="26"/>
  <c r="N14" i="26"/>
  <c r="N13" i="26"/>
  <c r="N12" i="26"/>
  <c r="N11" i="26"/>
  <c r="N10" i="26"/>
  <c r="N9" i="26"/>
  <c r="N8" i="26"/>
  <c r="M4" i="25" l="1"/>
  <c r="K5" i="25" l="1"/>
  <c r="F11" i="3" l="1"/>
  <c r="M8" i="26"/>
  <c r="M9" i="26"/>
  <c r="M10" i="26"/>
  <c r="M11" i="26"/>
  <c r="M12" i="26"/>
  <c r="M13" i="26"/>
  <c r="M14" i="26"/>
  <c r="M15" i="26"/>
  <c r="M16" i="26"/>
  <c r="M17" i="26"/>
  <c r="M18" i="26"/>
  <c r="M19" i="26"/>
  <c r="L4" i="25" l="1"/>
  <c r="A5" i="25" l="1"/>
  <c r="A6" i="25" s="1"/>
  <c r="A7" i="25" s="1"/>
  <c r="A8" i="25" s="1"/>
  <c r="A9" i="25" s="1"/>
  <c r="A10" i="25" s="1"/>
  <c r="A11" i="25" s="1"/>
  <c r="A12" i="25" s="1"/>
  <c r="A13" i="25" s="1"/>
  <c r="A14" i="25" s="1"/>
  <c r="O8" i="16" l="1"/>
  <c r="M103" i="14" l="1"/>
  <c r="L103" i="14"/>
  <c r="K103" i="14"/>
  <c r="J103" i="14"/>
  <c r="I103" i="14"/>
  <c r="H103" i="14"/>
  <c r="G103" i="14"/>
  <c r="F103" i="14"/>
  <c r="E103" i="14"/>
  <c r="D103" i="14"/>
  <c r="C103" i="14"/>
  <c r="B103" i="14"/>
  <c r="M102" i="14"/>
  <c r="L102" i="14"/>
  <c r="K102" i="14"/>
  <c r="J102" i="14"/>
  <c r="I102" i="14"/>
  <c r="H102" i="14"/>
  <c r="G102" i="14"/>
  <c r="F102" i="14"/>
  <c r="E102" i="14"/>
  <c r="D102" i="14"/>
  <c r="C102" i="14"/>
  <c r="B102" i="14"/>
  <c r="M29" i="6"/>
  <c r="L29" i="6"/>
  <c r="K29" i="6"/>
  <c r="J29" i="6"/>
  <c r="I29" i="6"/>
  <c r="H29" i="6"/>
  <c r="G29" i="6"/>
  <c r="F29" i="6"/>
  <c r="E29" i="6"/>
  <c r="D29" i="6"/>
  <c r="C29" i="6"/>
  <c r="B29" i="6"/>
  <c r="M28" i="6"/>
  <c r="L28" i="6"/>
  <c r="K28" i="6"/>
  <c r="J28" i="6"/>
  <c r="I28" i="6"/>
  <c r="H28" i="6"/>
  <c r="G28" i="6"/>
  <c r="F28" i="6"/>
  <c r="E28" i="6"/>
  <c r="D28" i="6"/>
  <c r="C28" i="6"/>
  <c r="B28" i="6"/>
  <c r="R45" i="3" l="1" a="1"/>
  <c r="R48" i="3" s="1"/>
  <c r="J21" i="26"/>
  <c r="R45" i="3" l="1"/>
  <c r="R50" i="3"/>
  <c r="R55" i="3"/>
  <c r="R49" i="3"/>
  <c r="R54" i="3"/>
  <c r="R52" i="3"/>
  <c r="R53" i="3"/>
  <c r="R47" i="3"/>
  <c r="R56" i="3"/>
  <c r="R46" i="3"/>
  <c r="R51" i="3"/>
  <c r="A15" i="25"/>
  <c r="N24" i="16" l="1"/>
  <c r="C24" i="16" l="1"/>
  <c r="D24" i="16"/>
  <c r="E24" i="16"/>
  <c r="T71" i="14" l="1"/>
  <c r="S71" i="14"/>
  <c r="R71" i="14"/>
  <c r="Q71" i="14"/>
  <c r="P71" i="14"/>
  <c r="O71" i="14"/>
  <c r="N71" i="14"/>
  <c r="M71" i="14"/>
  <c r="L71" i="14"/>
  <c r="K71" i="14"/>
  <c r="J71" i="14"/>
  <c r="I71" i="14"/>
  <c r="T70" i="14"/>
  <c r="S70" i="14"/>
  <c r="R70" i="14"/>
  <c r="Q70" i="14"/>
  <c r="P70" i="14"/>
  <c r="O70" i="14"/>
  <c r="N70" i="14"/>
  <c r="M70" i="14"/>
  <c r="M72" i="14" s="1"/>
  <c r="L70" i="14"/>
  <c r="K70" i="14"/>
  <c r="J70" i="14"/>
  <c r="I70" i="14"/>
  <c r="I74" i="14"/>
  <c r="I75" i="14"/>
  <c r="I78" i="14"/>
  <c r="I79" i="14"/>
  <c r="N72" i="14" l="1"/>
  <c r="S72" i="14"/>
  <c r="T72" i="14"/>
  <c r="O72" i="14"/>
  <c r="J72" i="14"/>
  <c r="I72" i="14"/>
  <c r="I76" i="14"/>
  <c r="K72" i="14"/>
  <c r="L72" i="14"/>
  <c r="P72" i="14"/>
  <c r="Q72" i="14"/>
  <c r="R72" i="14"/>
  <c r="I80" i="14"/>
  <c r="K21" i="26"/>
  <c r="C7" i="26" l="1"/>
  <c r="D7" i="26" s="1"/>
  <c r="E7" i="26" s="1"/>
  <c r="F7" i="26" s="1"/>
  <c r="G7" i="26" s="1"/>
  <c r="H7" i="26" s="1"/>
  <c r="B21" i="26"/>
  <c r="C21" i="26"/>
  <c r="D21" i="26"/>
  <c r="E21" i="26"/>
  <c r="F21" i="26"/>
  <c r="G21" i="26"/>
  <c r="H21" i="26"/>
  <c r="F24" i="16" l="1"/>
  <c r="H24" i="16"/>
  <c r="I24" i="16"/>
  <c r="J24" i="16"/>
  <c r="I21" i="26" l="1"/>
  <c r="L15" i="25" l="1"/>
  <c r="N15" i="25" s="1"/>
  <c r="L14" i="25" l="1"/>
  <c r="N14" i="25" s="1"/>
  <c r="L13" i="25" l="1"/>
  <c r="N13" i="25" s="1"/>
  <c r="L12" i="25" l="1"/>
  <c r="N12" i="25" s="1"/>
  <c r="O12" i="25" s="1"/>
  <c r="L11" i="25" l="1"/>
  <c r="N11" i="25" s="1"/>
  <c r="L10" i="25" l="1"/>
  <c r="N10" i="25" s="1"/>
  <c r="L9" i="25" l="1"/>
  <c r="N9" i="25" s="1"/>
  <c r="L8" i="25" l="1"/>
  <c r="N8" i="25" s="1"/>
  <c r="L7" i="25" l="1"/>
  <c r="N7" i="25" s="1"/>
  <c r="L6" i="25" l="1"/>
  <c r="N6" i="25" s="1"/>
  <c r="O19" i="16" l="1"/>
  <c r="K16" i="25" l="1"/>
  <c r="O21" i="26" l="1"/>
  <c r="J23" i="26" s="1"/>
  <c r="B23" i="26" l="1"/>
  <c r="F23" i="26"/>
  <c r="D50" i="16"/>
  <c r="F50" i="16"/>
  <c r="G50" i="16"/>
  <c r="H50" i="16"/>
  <c r="I50" i="16"/>
  <c r="J50" i="16"/>
  <c r="K50" i="16"/>
  <c r="L50" i="16"/>
  <c r="M50" i="16"/>
  <c r="N50" i="16"/>
  <c r="C50" i="16"/>
  <c r="M24" i="16"/>
  <c r="N4" i="25" l="1"/>
  <c r="B33" i="25" l="1"/>
  <c r="A33" i="25"/>
  <c r="B32" i="25"/>
  <c r="A32" i="25"/>
  <c r="B31" i="25"/>
  <c r="A31" i="25"/>
  <c r="B30" i="25"/>
  <c r="A30" i="25"/>
  <c r="B29" i="25"/>
  <c r="A29" i="25"/>
  <c r="B28" i="25"/>
  <c r="A28" i="25"/>
  <c r="B27" i="25"/>
  <c r="A27" i="25"/>
  <c r="B26" i="25"/>
  <c r="A26" i="25"/>
  <c r="B25" i="25"/>
  <c r="A25" i="25"/>
  <c r="B24" i="25"/>
  <c r="A24" i="25"/>
  <c r="B23" i="25"/>
  <c r="A23" i="25"/>
  <c r="B22" i="25"/>
  <c r="A22" i="25"/>
  <c r="O9" i="25" l="1"/>
  <c r="O8" i="25"/>
  <c r="O7" i="25"/>
  <c r="O6" i="25"/>
  <c r="L5" i="25"/>
  <c r="N5" i="25" s="1"/>
  <c r="N16" i="25" s="1"/>
  <c r="O15" i="25"/>
  <c r="O14" i="25"/>
  <c r="O13" i="25"/>
  <c r="O11" i="25"/>
  <c r="O10" i="25"/>
  <c r="C92" i="14"/>
  <c r="D92" i="14"/>
  <c r="E92" i="14"/>
  <c r="F92" i="14"/>
  <c r="G92" i="14"/>
  <c r="H92" i="14"/>
  <c r="I92" i="14"/>
  <c r="J92" i="14"/>
  <c r="K92" i="14"/>
  <c r="L92" i="14"/>
  <c r="M92" i="14"/>
  <c r="C93" i="14"/>
  <c r="D93" i="14"/>
  <c r="E93" i="14"/>
  <c r="F93" i="14"/>
  <c r="G93" i="14"/>
  <c r="H93" i="14"/>
  <c r="I93" i="14"/>
  <c r="J93" i="14"/>
  <c r="K93" i="14"/>
  <c r="L93" i="14"/>
  <c r="M93" i="14"/>
  <c r="C94" i="14"/>
  <c r="D94" i="14"/>
  <c r="E94" i="14"/>
  <c r="F94" i="14"/>
  <c r="G94" i="14"/>
  <c r="H94" i="14"/>
  <c r="I94" i="14"/>
  <c r="J94" i="14"/>
  <c r="K94" i="14"/>
  <c r="L94" i="14"/>
  <c r="M94" i="14"/>
  <c r="C95" i="14"/>
  <c r="D95" i="14"/>
  <c r="E95" i="14"/>
  <c r="F95" i="14"/>
  <c r="G95" i="14"/>
  <c r="H95" i="14"/>
  <c r="I95" i="14"/>
  <c r="J95" i="14"/>
  <c r="K95" i="14"/>
  <c r="L95" i="14"/>
  <c r="M95" i="14"/>
  <c r="C96" i="14"/>
  <c r="D96" i="14"/>
  <c r="E96" i="14"/>
  <c r="F96" i="14"/>
  <c r="G96" i="14"/>
  <c r="H96" i="14"/>
  <c r="I96" i="14"/>
  <c r="J96" i="14"/>
  <c r="K96" i="14"/>
  <c r="L96" i="14"/>
  <c r="M96" i="14"/>
  <c r="C97" i="14"/>
  <c r="D97" i="14"/>
  <c r="E97" i="14"/>
  <c r="F97" i="14"/>
  <c r="G97" i="14"/>
  <c r="H97" i="14"/>
  <c r="I97" i="14"/>
  <c r="J97" i="14"/>
  <c r="K97" i="14"/>
  <c r="L97" i="14"/>
  <c r="M97" i="14"/>
  <c r="C98" i="14"/>
  <c r="D98" i="14"/>
  <c r="E98" i="14"/>
  <c r="F98" i="14"/>
  <c r="G98" i="14"/>
  <c r="H98" i="14"/>
  <c r="I98" i="14"/>
  <c r="J98" i="14"/>
  <c r="K98" i="14"/>
  <c r="L98" i="14"/>
  <c r="M98" i="14"/>
  <c r="C99" i="14"/>
  <c r="D99" i="14"/>
  <c r="E99" i="14"/>
  <c r="F99" i="14"/>
  <c r="G99" i="14"/>
  <c r="H99" i="14"/>
  <c r="I99" i="14"/>
  <c r="J99" i="14"/>
  <c r="K99" i="14"/>
  <c r="L99" i="14"/>
  <c r="M99" i="14"/>
  <c r="C100" i="14"/>
  <c r="D100" i="14"/>
  <c r="E100" i="14"/>
  <c r="F100" i="14"/>
  <c r="G100" i="14"/>
  <c r="H100" i="14"/>
  <c r="I100" i="14"/>
  <c r="J100" i="14"/>
  <c r="K100" i="14"/>
  <c r="L100" i="14"/>
  <c r="M100" i="14"/>
  <c r="C101" i="14"/>
  <c r="D101" i="14"/>
  <c r="E101" i="14"/>
  <c r="F101" i="14"/>
  <c r="G101" i="14"/>
  <c r="H101" i="14"/>
  <c r="I101" i="14"/>
  <c r="J101" i="14"/>
  <c r="K101" i="14"/>
  <c r="L101" i="14"/>
  <c r="M101" i="14"/>
  <c r="C104" i="14"/>
  <c r="D104" i="14"/>
  <c r="E104" i="14"/>
  <c r="F104" i="14"/>
  <c r="G104" i="14"/>
  <c r="H104" i="14"/>
  <c r="I104" i="14"/>
  <c r="J104" i="14"/>
  <c r="K104" i="14"/>
  <c r="L104" i="14"/>
  <c r="M104" i="14"/>
  <c r="B104" i="14"/>
  <c r="B101" i="14"/>
  <c r="B100" i="14"/>
  <c r="B99" i="14"/>
  <c r="B98" i="14"/>
  <c r="B97" i="14"/>
  <c r="B96" i="14"/>
  <c r="B95" i="14"/>
  <c r="B94" i="14"/>
  <c r="B93" i="14"/>
  <c r="B92" i="14"/>
  <c r="O5" i="25" l="1"/>
  <c r="T83" i="14"/>
  <c r="S83" i="14"/>
  <c r="R83" i="14"/>
  <c r="Q83" i="14"/>
  <c r="P83" i="14"/>
  <c r="O83" i="14"/>
  <c r="N83" i="14"/>
  <c r="M83" i="14"/>
  <c r="L83" i="14"/>
  <c r="K83" i="14"/>
  <c r="T82" i="14"/>
  <c r="S82" i="14"/>
  <c r="R82" i="14"/>
  <c r="Q82" i="14"/>
  <c r="P82" i="14"/>
  <c r="O82" i="14"/>
  <c r="N82" i="14"/>
  <c r="M82" i="14"/>
  <c r="L82" i="14"/>
  <c r="K82" i="14"/>
  <c r="J82" i="14"/>
  <c r="I82" i="14"/>
  <c r="T75" i="14"/>
  <c r="S75" i="14"/>
  <c r="R75" i="14"/>
  <c r="Q75" i="14"/>
  <c r="P75" i="14"/>
  <c r="O75" i="14"/>
  <c r="N75" i="14"/>
  <c r="M75" i="14"/>
  <c r="L75" i="14"/>
  <c r="K75" i="14"/>
  <c r="J75" i="14"/>
  <c r="T74" i="14"/>
  <c r="S74" i="14"/>
  <c r="R74" i="14"/>
  <c r="Q74" i="14"/>
  <c r="P74" i="14"/>
  <c r="O74" i="14"/>
  <c r="N74" i="14"/>
  <c r="M74" i="14"/>
  <c r="L74" i="14"/>
  <c r="K74" i="14"/>
  <c r="J74" i="14"/>
  <c r="T79" i="14"/>
  <c r="S79" i="14"/>
  <c r="R79" i="14"/>
  <c r="Q79" i="14"/>
  <c r="P79" i="14"/>
  <c r="O79" i="14"/>
  <c r="N79" i="14"/>
  <c r="M79" i="14"/>
  <c r="L79" i="14"/>
  <c r="K79" i="14"/>
  <c r="J79" i="14"/>
  <c r="T78" i="14"/>
  <c r="S78" i="14"/>
  <c r="R78" i="14"/>
  <c r="Q78" i="14"/>
  <c r="P78" i="14"/>
  <c r="O78" i="14"/>
  <c r="N78" i="14"/>
  <c r="M78" i="14"/>
  <c r="L78" i="14"/>
  <c r="K78" i="14"/>
  <c r="J78" i="14"/>
  <c r="T67" i="14"/>
  <c r="S67" i="14"/>
  <c r="R67" i="14"/>
  <c r="Q67" i="14"/>
  <c r="P67" i="14"/>
  <c r="O67" i="14"/>
  <c r="N67" i="14"/>
  <c r="M67" i="14"/>
  <c r="L67" i="14"/>
  <c r="K67" i="14"/>
  <c r="J67" i="14"/>
  <c r="I67" i="14"/>
  <c r="T66" i="14"/>
  <c r="S66" i="14"/>
  <c r="R66" i="14"/>
  <c r="Q66" i="14"/>
  <c r="P66" i="14"/>
  <c r="O66" i="14"/>
  <c r="N66" i="14"/>
  <c r="M66" i="14"/>
  <c r="L66" i="14"/>
  <c r="K66" i="14"/>
  <c r="J66" i="14"/>
  <c r="I66" i="14"/>
  <c r="I7" i="26"/>
  <c r="J7" i="26" s="1"/>
  <c r="K7" i="26" s="1"/>
  <c r="L7" i="26" s="1"/>
  <c r="P12" i="3" l="1"/>
  <c r="P29" i="3" s="1"/>
  <c r="P46" i="3" s="1"/>
  <c r="P63" i="3" s="1"/>
  <c r="P13" i="3"/>
  <c r="P30" i="3" s="1"/>
  <c r="P47" i="3" s="1"/>
  <c r="P64" i="3" s="1"/>
  <c r="P14" i="3"/>
  <c r="P31" i="3" s="1"/>
  <c r="P48" i="3" s="1"/>
  <c r="P65" i="3" s="1"/>
  <c r="P15" i="3"/>
  <c r="P32" i="3" s="1"/>
  <c r="P49" i="3" s="1"/>
  <c r="P66" i="3" s="1"/>
  <c r="P16" i="3"/>
  <c r="P33" i="3" s="1"/>
  <c r="P50" i="3" s="1"/>
  <c r="P67" i="3" s="1"/>
  <c r="P17" i="3"/>
  <c r="P34" i="3" s="1"/>
  <c r="P51" i="3" s="1"/>
  <c r="P68" i="3" s="1"/>
  <c r="P18" i="3"/>
  <c r="P35" i="3" s="1"/>
  <c r="P52" i="3" s="1"/>
  <c r="P69" i="3" s="1"/>
  <c r="P19" i="3"/>
  <c r="P36" i="3" s="1"/>
  <c r="P53" i="3" s="1"/>
  <c r="P70" i="3" s="1"/>
  <c r="P20" i="3"/>
  <c r="P37" i="3" s="1"/>
  <c r="P54" i="3" s="1"/>
  <c r="P71" i="3" s="1"/>
  <c r="P21" i="3"/>
  <c r="P38" i="3" s="1"/>
  <c r="P55" i="3" s="1"/>
  <c r="P72" i="3" s="1"/>
  <c r="P22" i="3"/>
  <c r="P39" i="3" s="1"/>
  <c r="P56" i="3" s="1"/>
  <c r="P73" i="3" s="1"/>
  <c r="P11" i="3"/>
  <c r="P28" i="3" s="1"/>
  <c r="P45" i="3" s="1"/>
  <c r="P62" i="3" s="1"/>
  <c r="J13" i="3"/>
  <c r="J14" i="3"/>
  <c r="J15" i="3"/>
  <c r="J16" i="3"/>
  <c r="J17" i="3"/>
  <c r="J18" i="3"/>
  <c r="J19" i="3"/>
  <c r="J20" i="3"/>
  <c r="J21" i="3"/>
  <c r="J22" i="3"/>
  <c r="J23" i="3"/>
  <c r="J12" i="3"/>
  <c r="M21" i="26"/>
  <c r="K23" i="26" s="1"/>
  <c r="C23" i="26" l="1"/>
  <c r="E23" i="26"/>
  <c r="G23" i="26"/>
  <c r="D23" i="26"/>
  <c r="H23" i="26"/>
  <c r="I23" i="26"/>
  <c r="D23" i="3"/>
  <c r="L23" i="3" s="1"/>
  <c r="D22" i="3"/>
  <c r="L22" i="3" s="1"/>
  <c r="D21" i="3"/>
  <c r="L21" i="3" s="1"/>
  <c r="D20" i="3"/>
  <c r="L20" i="3" s="1"/>
  <c r="D19" i="3"/>
  <c r="L19" i="3" s="1"/>
  <c r="D18" i="3"/>
  <c r="L18" i="3" s="1"/>
  <c r="D17" i="3"/>
  <c r="L17" i="3" s="1"/>
  <c r="D16" i="3"/>
  <c r="L16" i="3" s="1"/>
  <c r="D15" i="3"/>
  <c r="L15" i="3" s="1"/>
  <c r="D14" i="3"/>
  <c r="L14" i="3" s="1"/>
  <c r="D13" i="3"/>
  <c r="L13" i="3" s="1"/>
  <c r="C23" i="3"/>
  <c r="K23" i="3" s="1"/>
  <c r="C22" i="3"/>
  <c r="K22" i="3" s="1"/>
  <c r="C21" i="3"/>
  <c r="K21" i="3" s="1"/>
  <c r="C20" i="3"/>
  <c r="K20" i="3" s="1"/>
  <c r="C19" i="3"/>
  <c r="K19" i="3" s="1"/>
  <c r="C18" i="3"/>
  <c r="K18" i="3" s="1"/>
  <c r="C17" i="3"/>
  <c r="K17" i="3" s="1"/>
  <c r="C16" i="3"/>
  <c r="K16" i="3" s="1"/>
  <c r="C15" i="3"/>
  <c r="K15" i="3" s="1"/>
  <c r="C14" i="3"/>
  <c r="K14" i="3" s="1"/>
  <c r="C13" i="3"/>
  <c r="K13" i="3" s="1"/>
  <c r="C12" i="3"/>
  <c r="K12" i="3" s="1"/>
  <c r="K24" i="3" l="1"/>
  <c r="T84" i="14"/>
  <c r="S84" i="14"/>
  <c r="R84" i="14"/>
  <c r="Q84" i="14"/>
  <c r="P84" i="14"/>
  <c r="O84" i="14"/>
  <c r="N84" i="14"/>
  <c r="M84" i="14"/>
  <c r="L84" i="14"/>
  <c r="K84" i="14"/>
  <c r="J84" i="14"/>
  <c r="I84" i="14"/>
  <c r="T80" i="14"/>
  <c r="S80" i="14"/>
  <c r="R80" i="14"/>
  <c r="Q80" i="14"/>
  <c r="P80" i="14"/>
  <c r="I8" i="14" s="1"/>
  <c r="O80" i="14"/>
  <c r="H8" i="14" s="1"/>
  <c r="N80" i="14"/>
  <c r="M80" i="14"/>
  <c r="L80" i="14"/>
  <c r="K80" i="14"/>
  <c r="J80" i="14"/>
  <c r="T76" i="14"/>
  <c r="S76" i="14"/>
  <c r="R76" i="14"/>
  <c r="Q76" i="14"/>
  <c r="P76" i="14"/>
  <c r="O76" i="14"/>
  <c r="N76" i="14"/>
  <c r="M76" i="14"/>
  <c r="L76" i="14"/>
  <c r="K76" i="14"/>
  <c r="J76" i="14"/>
  <c r="J68" i="14"/>
  <c r="K68" i="14"/>
  <c r="L68" i="14"/>
  <c r="M68" i="14"/>
  <c r="N68" i="14"/>
  <c r="O68" i="14"/>
  <c r="P68" i="14"/>
  <c r="Q68" i="14"/>
  <c r="R68" i="14"/>
  <c r="K8" i="14" s="1"/>
  <c r="S68" i="14"/>
  <c r="T68" i="14"/>
  <c r="I68" i="14"/>
  <c r="B20" i="14" s="1"/>
  <c r="B12" i="14" l="1"/>
  <c r="B15" i="14"/>
  <c r="B24" i="14"/>
  <c r="B27" i="14"/>
  <c r="B23" i="14"/>
  <c r="B28" i="14"/>
  <c r="B29" i="14"/>
  <c r="B11" i="14"/>
  <c r="B8" i="14"/>
  <c r="B9" i="14" s="1"/>
  <c r="B30" i="14"/>
  <c r="B16" i="14"/>
  <c r="B19" i="14"/>
  <c r="F9" i="14"/>
  <c r="M24" i="14"/>
  <c r="M16" i="14"/>
  <c r="M8" i="14"/>
  <c r="M29" i="14"/>
  <c r="M23" i="14"/>
  <c r="M25" i="14" s="1"/>
  <c r="M15" i="14"/>
  <c r="M30" i="14"/>
  <c r="M28" i="14"/>
  <c r="M20" i="14"/>
  <c r="M12" i="14"/>
  <c r="M27" i="14"/>
  <c r="M19" i="14"/>
  <c r="M11" i="14"/>
  <c r="L29" i="14"/>
  <c r="L27" i="14"/>
  <c r="L23" i="14"/>
  <c r="L15" i="14"/>
  <c r="L11" i="14"/>
  <c r="L20" i="14"/>
  <c r="L30" i="14"/>
  <c r="L28" i="14"/>
  <c r="L24" i="14"/>
  <c r="L16" i="14"/>
  <c r="L12" i="14"/>
  <c r="L8" i="14"/>
  <c r="L9" i="14" s="1"/>
  <c r="L19" i="14"/>
  <c r="K30" i="14"/>
  <c r="K28" i="14"/>
  <c r="K20" i="14"/>
  <c r="K12" i="14"/>
  <c r="K27" i="14"/>
  <c r="K19" i="14"/>
  <c r="K11" i="14"/>
  <c r="K24" i="14"/>
  <c r="K16" i="14"/>
  <c r="K9" i="14"/>
  <c r="K29" i="14"/>
  <c r="K23" i="14"/>
  <c r="K15" i="14"/>
  <c r="J8" i="14"/>
  <c r="J9" i="14" s="1"/>
  <c r="G9" i="14"/>
  <c r="E29" i="14"/>
  <c r="E27" i="14"/>
  <c r="E19" i="14"/>
  <c r="E15" i="14"/>
  <c r="E28" i="14"/>
  <c r="E24" i="14"/>
  <c r="E23" i="14"/>
  <c r="E20" i="14"/>
  <c r="E16" i="14"/>
  <c r="E12" i="14"/>
  <c r="E11" i="14"/>
  <c r="E9" i="14"/>
  <c r="E30" i="14"/>
  <c r="C30" i="14"/>
  <c r="C28" i="14"/>
  <c r="C20" i="14"/>
  <c r="C12" i="14"/>
  <c r="C27" i="14"/>
  <c r="C19" i="14"/>
  <c r="C11" i="14"/>
  <c r="C24" i="14"/>
  <c r="C16" i="14"/>
  <c r="C8" i="14"/>
  <c r="C9" i="14" s="1"/>
  <c r="C29" i="14"/>
  <c r="C23" i="14"/>
  <c r="C15" i="14"/>
  <c r="D30" i="14"/>
  <c r="D29" i="14"/>
  <c r="D28" i="14"/>
  <c r="D27" i="14"/>
  <c r="D24" i="14"/>
  <c r="D20" i="14"/>
  <c r="D19" i="14"/>
  <c r="D16" i="14"/>
  <c r="D15" i="14"/>
  <c r="D12" i="14"/>
  <c r="D8" i="14"/>
  <c r="D9" i="14" s="1"/>
  <c r="D23" i="14"/>
  <c r="D11" i="14"/>
  <c r="G30" i="14"/>
  <c r="G29" i="14"/>
  <c r="G28" i="14"/>
  <c r="G27" i="14"/>
  <c r="G24" i="14"/>
  <c r="G23" i="14"/>
  <c r="G20" i="14"/>
  <c r="G19" i="14"/>
  <c r="G16" i="14"/>
  <c r="G15" i="14"/>
  <c r="G12" i="14"/>
  <c r="G11" i="14"/>
  <c r="I9" i="14"/>
  <c r="I11" i="14"/>
  <c r="I16" i="14"/>
  <c r="I19" i="14"/>
  <c r="I24" i="14"/>
  <c r="I27" i="14"/>
  <c r="I29" i="14"/>
  <c r="I12" i="14"/>
  <c r="I15" i="14"/>
  <c r="I20" i="14"/>
  <c r="I23" i="14"/>
  <c r="I28" i="14"/>
  <c r="I30" i="14"/>
  <c r="H12" i="14"/>
  <c r="H15" i="14"/>
  <c r="H20" i="14"/>
  <c r="H23" i="14"/>
  <c r="H28" i="14"/>
  <c r="H30" i="14"/>
  <c r="H9" i="14"/>
  <c r="H11" i="14"/>
  <c r="H16" i="14"/>
  <c r="H19" i="14"/>
  <c r="H24" i="14"/>
  <c r="H27" i="14"/>
  <c r="H29" i="14"/>
  <c r="J12" i="14"/>
  <c r="J15" i="14"/>
  <c r="J20" i="14"/>
  <c r="J23" i="14"/>
  <c r="J28" i="14"/>
  <c r="J30" i="14"/>
  <c r="J11" i="14"/>
  <c r="J16" i="14"/>
  <c r="J19" i="14"/>
  <c r="J24" i="14"/>
  <c r="J27" i="14"/>
  <c r="J29" i="14"/>
  <c r="M9" i="14"/>
  <c r="M8" i="6"/>
  <c r="M11" i="6"/>
  <c r="M12" i="6"/>
  <c r="M15" i="6"/>
  <c r="M16" i="6"/>
  <c r="M19" i="6"/>
  <c r="M20" i="6"/>
  <c r="M23" i="6"/>
  <c r="M24" i="6"/>
  <c r="M27" i="6"/>
  <c r="M30" i="6"/>
  <c r="B8" i="6"/>
  <c r="C8" i="6"/>
  <c r="D8" i="6"/>
  <c r="E8" i="6"/>
  <c r="F8" i="6"/>
  <c r="G8" i="6"/>
  <c r="H8" i="6"/>
  <c r="I8" i="6"/>
  <c r="J8" i="6"/>
  <c r="K8" i="6"/>
  <c r="K9" i="6" s="1"/>
  <c r="L8" i="6"/>
  <c r="B11" i="6"/>
  <c r="B12" i="6"/>
  <c r="C11" i="6"/>
  <c r="C12" i="6"/>
  <c r="D11" i="6"/>
  <c r="D12" i="6"/>
  <c r="E11" i="6"/>
  <c r="E12" i="6"/>
  <c r="F11" i="6"/>
  <c r="F12" i="6"/>
  <c r="G11" i="6"/>
  <c r="G12" i="6"/>
  <c r="H11" i="6"/>
  <c r="H12" i="6"/>
  <c r="I11" i="6"/>
  <c r="I12" i="6"/>
  <c r="J11" i="6"/>
  <c r="J12" i="6"/>
  <c r="K11" i="6"/>
  <c r="K12" i="6"/>
  <c r="L11" i="6"/>
  <c r="L12" i="6"/>
  <c r="B15" i="6"/>
  <c r="B16" i="6"/>
  <c r="C15" i="6"/>
  <c r="C16" i="6"/>
  <c r="D15" i="6"/>
  <c r="D16" i="6"/>
  <c r="E15" i="6"/>
  <c r="E16" i="6"/>
  <c r="F15" i="6"/>
  <c r="F16" i="6"/>
  <c r="G15" i="6"/>
  <c r="G16" i="6"/>
  <c r="H15" i="6"/>
  <c r="H16" i="6"/>
  <c r="I15" i="6"/>
  <c r="I16" i="6"/>
  <c r="J15" i="6"/>
  <c r="J16" i="6"/>
  <c r="K15" i="6"/>
  <c r="K16" i="6"/>
  <c r="L15" i="6"/>
  <c r="L16" i="6"/>
  <c r="B19" i="6"/>
  <c r="B20" i="6"/>
  <c r="C19" i="6"/>
  <c r="C20" i="6"/>
  <c r="D19" i="6"/>
  <c r="D20" i="6"/>
  <c r="E19" i="6"/>
  <c r="E20" i="6"/>
  <c r="F19" i="6"/>
  <c r="F20" i="6"/>
  <c r="G19" i="6"/>
  <c r="G20" i="6"/>
  <c r="H19" i="6"/>
  <c r="H20" i="6"/>
  <c r="I19" i="6"/>
  <c r="I20" i="6"/>
  <c r="J19" i="6"/>
  <c r="J20" i="6"/>
  <c r="K19" i="6"/>
  <c r="K20" i="6"/>
  <c r="L19" i="6"/>
  <c r="L21" i="6" s="1"/>
  <c r="L20" i="6"/>
  <c r="B23" i="6"/>
  <c r="C23" i="6"/>
  <c r="D23" i="6"/>
  <c r="E23" i="6"/>
  <c r="F23" i="6"/>
  <c r="G23" i="6"/>
  <c r="H23" i="6"/>
  <c r="I23" i="6"/>
  <c r="J23" i="6"/>
  <c r="K23" i="6"/>
  <c r="L23" i="6"/>
  <c r="B24" i="6"/>
  <c r="C24" i="6"/>
  <c r="D24" i="6"/>
  <c r="E24" i="6"/>
  <c r="F24" i="6"/>
  <c r="G24" i="6"/>
  <c r="H24" i="6"/>
  <c r="I24" i="6"/>
  <c r="J24" i="6"/>
  <c r="K24" i="6"/>
  <c r="L24" i="6"/>
  <c r="B27" i="6"/>
  <c r="C27" i="6"/>
  <c r="D27" i="6"/>
  <c r="E27" i="6"/>
  <c r="F27" i="6"/>
  <c r="G27" i="6"/>
  <c r="H27" i="6"/>
  <c r="I27" i="6"/>
  <c r="J27" i="6"/>
  <c r="K27" i="6"/>
  <c r="L27" i="6"/>
  <c r="B30" i="6"/>
  <c r="C30" i="6"/>
  <c r="D30" i="6"/>
  <c r="E30" i="6"/>
  <c r="F30" i="6"/>
  <c r="G30" i="6"/>
  <c r="H30" i="6"/>
  <c r="I30" i="6"/>
  <c r="J30" i="6"/>
  <c r="K30" i="6"/>
  <c r="L30" i="6"/>
  <c r="E20" i="3"/>
  <c r="F20" i="3" s="1"/>
  <c r="E19" i="3"/>
  <c r="E18" i="3"/>
  <c r="E17" i="3"/>
  <c r="E16" i="3"/>
  <c r="E14" i="3"/>
  <c r="E15" i="3"/>
  <c r="C5" i="2"/>
  <c r="C7" i="16" s="1"/>
  <c r="C31" i="16" s="1"/>
  <c r="E23" i="3"/>
  <c r="F23" i="3" s="1"/>
  <c r="E13" i="3"/>
  <c r="E21" i="3"/>
  <c r="F21" i="3" s="1"/>
  <c r="E22" i="3"/>
  <c r="F22" i="3" s="1"/>
  <c r="D5" i="2"/>
  <c r="E5" i="2"/>
  <c r="E7" i="16" s="1"/>
  <c r="E31" i="16" s="1"/>
  <c r="F5" i="2"/>
  <c r="G5" i="2"/>
  <c r="G7" i="16" s="1"/>
  <c r="G31" i="16" s="1"/>
  <c r="H5" i="2"/>
  <c r="I5" i="2"/>
  <c r="I7" i="16" s="1"/>
  <c r="I31" i="16" s="1"/>
  <c r="J5" i="2"/>
  <c r="K5" i="2"/>
  <c r="J7" i="14" s="1"/>
  <c r="J44" i="14" s="1"/>
  <c r="L5" i="2"/>
  <c r="M5" i="2"/>
  <c r="M7" i="16" s="1"/>
  <c r="M31" i="16" s="1"/>
  <c r="N5" i="2"/>
  <c r="C24" i="3"/>
  <c r="I9" i="6"/>
  <c r="A11" i="3"/>
  <c r="A12" i="3" s="1"/>
  <c r="A13" i="3" s="1"/>
  <c r="A14" i="3" s="1"/>
  <c r="A15" i="3" s="1"/>
  <c r="A16" i="3" s="1"/>
  <c r="A17" i="3" s="1"/>
  <c r="A18" i="3" s="1"/>
  <c r="A19" i="3" s="1"/>
  <c r="A20" i="3" s="1"/>
  <c r="A21" i="3" s="1"/>
  <c r="A22" i="3" s="1"/>
  <c r="A23" i="3" s="1"/>
  <c r="A24" i="3" s="1"/>
  <c r="A25" i="3" s="1"/>
  <c r="A26" i="3" s="1"/>
  <c r="A27" i="3" s="1"/>
  <c r="A28" i="3" s="1"/>
  <c r="A29" i="3" s="1"/>
  <c r="A30" i="3" s="1"/>
  <c r="A31" i="3" s="1"/>
  <c r="A32" i="3" s="1"/>
  <c r="A33" i="3" s="1"/>
  <c r="A34" i="3" s="1"/>
  <c r="A35" i="3" s="1"/>
  <c r="O9" i="16"/>
  <c r="O10" i="16"/>
  <c r="O11" i="16"/>
  <c r="O12" i="16"/>
  <c r="O13" i="16"/>
  <c r="O14" i="16"/>
  <c r="O15" i="16"/>
  <c r="O16" i="16"/>
  <c r="O17" i="16"/>
  <c r="O18" i="16"/>
  <c r="O20" i="16"/>
  <c r="O21" i="16"/>
  <c r="O22" i="16"/>
  <c r="O23" i="16"/>
  <c r="C39" i="6"/>
  <c r="D39" i="6"/>
  <c r="E39" i="6"/>
  <c r="E40" i="9" s="1"/>
  <c r="F39" i="6"/>
  <c r="G39" i="6"/>
  <c r="H39" i="6"/>
  <c r="I39" i="6"/>
  <c r="J39" i="6"/>
  <c r="J40" i="9" s="1"/>
  <c r="K39" i="6"/>
  <c r="K40" i="9" s="1"/>
  <c r="L39" i="6"/>
  <c r="L40" i="9" s="1"/>
  <c r="M39" i="6"/>
  <c r="M40" i="9" s="1"/>
  <c r="B39" i="6"/>
  <c r="C38" i="6"/>
  <c r="C39" i="9" s="1"/>
  <c r="D38" i="6"/>
  <c r="D39" i="9" s="1"/>
  <c r="E38" i="6"/>
  <c r="E39" i="9" s="1"/>
  <c r="F38" i="6"/>
  <c r="F39" i="9" s="1"/>
  <c r="G38" i="6"/>
  <c r="G39" i="9" s="1"/>
  <c r="H38" i="6"/>
  <c r="H39" i="9" s="1"/>
  <c r="I38" i="6"/>
  <c r="I39" i="9" s="1"/>
  <c r="J38" i="6"/>
  <c r="J39" i="9" s="1"/>
  <c r="K38" i="6"/>
  <c r="K39" i="9" s="1"/>
  <c r="L38" i="6"/>
  <c r="L39" i="9" s="1"/>
  <c r="M38" i="6"/>
  <c r="M39" i="9" s="1"/>
  <c r="B38" i="6"/>
  <c r="B39" i="9" s="1"/>
  <c r="C37" i="6"/>
  <c r="C38" i="9" s="1"/>
  <c r="D37" i="6"/>
  <c r="D41" i="6" s="1"/>
  <c r="E37" i="6"/>
  <c r="E38" i="9" s="1"/>
  <c r="F37" i="6"/>
  <c r="F41" i="6" s="1"/>
  <c r="G37" i="6"/>
  <c r="G38" i="9" s="1"/>
  <c r="H37" i="6"/>
  <c r="H41" i="6" s="1"/>
  <c r="I37" i="6"/>
  <c r="I38" i="9" s="1"/>
  <c r="J37" i="6"/>
  <c r="J41" i="6" s="1"/>
  <c r="K37" i="6"/>
  <c r="K38" i="9" s="1"/>
  <c r="K42" i="9" s="1"/>
  <c r="L37" i="6"/>
  <c r="L41" i="6" s="1"/>
  <c r="M37" i="6"/>
  <c r="M38" i="9" s="1"/>
  <c r="B37" i="6"/>
  <c r="B41" i="6" s="1"/>
  <c r="D7" i="9"/>
  <c r="D37" i="9" s="1"/>
  <c r="H7" i="14"/>
  <c r="H44" i="14" s="1"/>
  <c r="B7" i="14"/>
  <c r="B44" i="14" s="1"/>
  <c r="A2" i="2"/>
  <c r="A1" i="2"/>
  <c r="A3" i="2"/>
  <c r="K25" i="14" l="1"/>
  <c r="D7" i="14"/>
  <c r="D44" i="14" s="1"/>
  <c r="K13" i="14"/>
  <c r="K17" i="14"/>
  <c r="M21" i="14"/>
  <c r="G17" i="6"/>
  <c r="V45" i="3" a="1"/>
  <c r="J21" i="14"/>
  <c r="K21" i="14"/>
  <c r="H21" i="14"/>
  <c r="J7" i="9"/>
  <c r="J37" i="9" s="1"/>
  <c r="F17" i="14"/>
  <c r="F21" i="14"/>
  <c r="F13" i="14"/>
  <c r="F25" i="14"/>
  <c r="N19" i="6"/>
  <c r="M13" i="3"/>
  <c r="F13" i="3"/>
  <c r="N13" i="3" s="1"/>
  <c r="M14" i="3"/>
  <c r="F14" i="3"/>
  <c r="N14" i="3" s="1"/>
  <c r="M17" i="3"/>
  <c r="F17" i="3"/>
  <c r="N17" i="3" s="1"/>
  <c r="M19" i="3"/>
  <c r="F19" i="3"/>
  <c r="N19" i="3" s="1"/>
  <c r="M21" i="3"/>
  <c r="M15" i="3"/>
  <c r="F15" i="3"/>
  <c r="N15" i="3" s="1"/>
  <c r="M16" i="3"/>
  <c r="F16" i="3"/>
  <c r="N16" i="3" s="1"/>
  <c r="M18" i="3"/>
  <c r="F18" i="3"/>
  <c r="N18" i="3" s="1"/>
  <c r="M20" i="3"/>
  <c r="N20" i="3"/>
  <c r="M23" i="3"/>
  <c r="N23" i="3"/>
  <c r="M22" i="3"/>
  <c r="N22" i="3"/>
  <c r="C25" i="6"/>
  <c r="B40" i="9"/>
  <c r="H40" i="9"/>
  <c r="F40" i="9"/>
  <c r="D40" i="9"/>
  <c r="I40" i="9"/>
  <c r="I42" i="9" s="1"/>
  <c r="G40" i="9"/>
  <c r="G42" i="9" s="1"/>
  <c r="C40" i="9"/>
  <c r="L21" i="14"/>
  <c r="G21" i="14"/>
  <c r="M17" i="14"/>
  <c r="H13" i="14"/>
  <c r="D13" i="14"/>
  <c r="L13" i="14"/>
  <c r="G13" i="14"/>
  <c r="E13" i="14"/>
  <c r="B13" i="14"/>
  <c r="B17" i="14"/>
  <c r="M13" i="14"/>
  <c r="J13" i="14"/>
  <c r="B25" i="14"/>
  <c r="B21" i="14"/>
  <c r="D21" i="14"/>
  <c r="G17" i="14"/>
  <c r="D17" i="14"/>
  <c r="E17" i="14"/>
  <c r="D25" i="14"/>
  <c r="E21" i="14"/>
  <c r="E25" i="14"/>
  <c r="G25" i="14"/>
  <c r="L17" i="14"/>
  <c r="L25" i="14"/>
  <c r="I25" i="14"/>
  <c r="I17" i="14"/>
  <c r="J25" i="14"/>
  <c r="J17" i="14"/>
  <c r="H25" i="14"/>
  <c r="H17" i="14"/>
  <c r="I21" i="14"/>
  <c r="I13" i="14"/>
  <c r="C13" i="14"/>
  <c r="C17" i="14"/>
  <c r="C21" i="14"/>
  <c r="C25" i="14"/>
  <c r="B25" i="6"/>
  <c r="K25" i="6"/>
  <c r="G25" i="6"/>
  <c r="J21" i="6"/>
  <c r="H21" i="6"/>
  <c r="F21" i="6"/>
  <c r="D21" i="6"/>
  <c r="E17" i="6"/>
  <c r="C17" i="6"/>
  <c r="L13" i="6"/>
  <c r="J13" i="6"/>
  <c r="H13" i="6"/>
  <c r="M25" i="6"/>
  <c r="M17" i="6"/>
  <c r="M41" i="6"/>
  <c r="E41" i="6"/>
  <c r="L7" i="14"/>
  <c r="L44" i="14" s="1"/>
  <c r="F7" i="14"/>
  <c r="F44" i="14" s="1"/>
  <c r="L7" i="9"/>
  <c r="L37" i="9" s="1"/>
  <c r="H7" i="9"/>
  <c r="H37" i="9" s="1"/>
  <c r="B7" i="6"/>
  <c r="B36" i="6" s="1"/>
  <c r="K7" i="16"/>
  <c r="K31" i="16" s="1"/>
  <c r="N24" i="6"/>
  <c r="N37" i="6"/>
  <c r="N29" i="6"/>
  <c r="N20" i="6"/>
  <c r="N12" i="6"/>
  <c r="G9" i="6"/>
  <c r="E9" i="6"/>
  <c r="N11" i="6"/>
  <c r="M9" i="6"/>
  <c r="I41" i="6"/>
  <c r="E42" i="9"/>
  <c r="K17" i="6"/>
  <c r="I17" i="6"/>
  <c r="F13" i="6"/>
  <c r="D13" i="6"/>
  <c r="M42" i="9"/>
  <c r="C9" i="6"/>
  <c r="K41" i="6"/>
  <c r="C41" i="6"/>
  <c r="B7" i="9"/>
  <c r="B37" i="9" s="1"/>
  <c r="F7" i="9"/>
  <c r="F37" i="9" s="1"/>
  <c r="G41" i="6"/>
  <c r="Z45" i="3" a="1"/>
  <c r="Z28" i="3" a="1"/>
  <c r="E25" i="6"/>
  <c r="N27" i="6"/>
  <c r="I25" i="6"/>
  <c r="N39" i="6"/>
  <c r="B38" i="9"/>
  <c r="B42" i="9" s="1"/>
  <c r="L38" i="9"/>
  <c r="L42" i="9" s="1"/>
  <c r="J38" i="9"/>
  <c r="J42" i="9" s="1"/>
  <c r="H38" i="9"/>
  <c r="F38" i="9"/>
  <c r="D38" i="9"/>
  <c r="N21" i="3"/>
  <c r="H91" i="14"/>
  <c r="O65" i="14"/>
  <c r="D91" i="14"/>
  <c r="K65" i="14"/>
  <c r="B91" i="14"/>
  <c r="I65" i="14"/>
  <c r="J91" i="14"/>
  <c r="Q65" i="14"/>
  <c r="C42" i="9"/>
  <c r="N39" i="9"/>
  <c r="N16" i="14"/>
  <c r="N38" i="6"/>
  <c r="N8" i="14"/>
  <c r="N7" i="16"/>
  <c r="N31" i="16" s="1"/>
  <c r="M7" i="6"/>
  <c r="M36" i="6" s="1"/>
  <c r="M7" i="9"/>
  <c r="M37" i="9" s="1"/>
  <c r="M7" i="14"/>
  <c r="L7" i="16"/>
  <c r="L31" i="16" s="1"/>
  <c r="K7" i="6"/>
  <c r="K36" i="6" s="1"/>
  <c r="K7" i="9"/>
  <c r="K37" i="9" s="1"/>
  <c r="K7" i="14"/>
  <c r="J7" i="16"/>
  <c r="J31" i="16" s="1"/>
  <c r="I7" i="6"/>
  <c r="I36" i="6" s="1"/>
  <c r="I7" i="9"/>
  <c r="I37" i="9" s="1"/>
  <c r="I7" i="14"/>
  <c r="H7" i="16"/>
  <c r="H31" i="16" s="1"/>
  <c r="G7" i="6"/>
  <c r="G36" i="6" s="1"/>
  <c r="G7" i="9"/>
  <c r="G37" i="9" s="1"/>
  <c r="G7" i="14"/>
  <c r="F7" i="16"/>
  <c r="F31" i="16" s="1"/>
  <c r="E7" i="6"/>
  <c r="E36" i="6" s="1"/>
  <c r="E7" i="9"/>
  <c r="E37" i="9" s="1"/>
  <c r="E7" i="14"/>
  <c r="D7" i="16"/>
  <c r="D31" i="16" s="1"/>
  <c r="C7" i="6"/>
  <c r="C36" i="6" s="1"/>
  <c r="C7" i="9"/>
  <c r="C37" i="9" s="1"/>
  <c r="C7" i="14"/>
  <c r="N23" i="14"/>
  <c r="N15" i="14"/>
  <c r="L7" i="6"/>
  <c r="L36" i="6" s="1"/>
  <c r="J7" i="6"/>
  <c r="J36" i="6" s="1"/>
  <c r="H7" i="6"/>
  <c r="H36" i="6" s="1"/>
  <c r="F7" i="6"/>
  <c r="F36" i="6" s="1"/>
  <c r="D7" i="6"/>
  <c r="D36" i="6" s="1"/>
  <c r="N19" i="14"/>
  <c r="N11" i="14"/>
  <c r="O24" i="16"/>
  <c r="N30" i="14"/>
  <c r="N29" i="14"/>
  <c r="N28" i="14"/>
  <c r="N27" i="14"/>
  <c r="N24" i="14"/>
  <c r="N16" i="6"/>
  <c r="N15" i="6"/>
  <c r="N8" i="6"/>
  <c r="N30" i="6"/>
  <c r="N28" i="6"/>
  <c r="N23" i="6"/>
  <c r="B21" i="6"/>
  <c r="B17" i="6"/>
  <c r="B13" i="6"/>
  <c r="B9" i="6"/>
  <c r="M21" i="6"/>
  <c r="M13" i="6"/>
  <c r="L25" i="6"/>
  <c r="L17" i="6"/>
  <c r="L9" i="6"/>
  <c r="K21" i="6"/>
  <c r="K13" i="6"/>
  <c r="J25" i="6"/>
  <c r="J17" i="6"/>
  <c r="J9" i="6"/>
  <c r="I21" i="6"/>
  <c r="I13" i="6"/>
  <c r="H25" i="6"/>
  <c r="H17" i="6"/>
  <c r="H9" i="6"/>
  <c r="G21" i="6"/>
  <c r="G13" i="6"/>
  <c r="F25" i="6"/>
  <c r="F17" i="6"/>
  <c r="F9" i="6"/>
  <c r="E21" i="6"/>
  <c r="E13" i="6"/>
  <c r="D25" i="6"/>
  <c r="D17" i="6"/>
  <c r="D9" i="6"/>
  <c r="C21" i="6"/>
  <c r="C13" i="6"/>
  <c r="F42" i="9" l="1"/>
  <c r="N40" i="9"/>
  <c r="V47" i="3"/>
  <c r="V46" i="3"/>
  <c r="V56" i="3"/>
  <c r="V51" i="3"/>
  <c r="V53" i="3"/>
  <c r="V52" i="3"/>
  <c r="V54" i="3"/>
  <c r="V49" i="3"/>
  <c r="V48" i="3"/>
  <c r="V50" i="3"/>
  <c r="V45" i="3"/>
  <c r="V55" i="3"/>
  <c r="H42" i="9"/>
  <c r="S65" i="14"/>
  <c r="L91" i="14"/>
  <c r="N41" i="6"/>
  <c r="N25" i="6"/>
  <c r="D42" i="9"/>
  <c r="M32" i="14"/>
  <c r="D32" i="14"/>
  <c r="M65" i="14"/>
  <c r="F91" i="14"/>
  <c r="H32" i="14"/>
  <c r="J32" i="14"/>
  <c r="I32" i="14"/>
  <c r="G32" i="14"/>
  <c r="C32" i="14"/>
  <c r="B32" i="14"/>
  <c r="V28" i="3" a="1"/>
  <c r="V28" i="3" s="1"/>
  <c r="Z28" i="3"/>
  <c r="Z35" i="3"/>
  <c r="Z31" i="3"/>
  <c r="Z37" i="3"/>
  <c r="Z29" i="3"/>
  <c r="Z38" i="3"/>
  <c r="Z34" i="3"/>
  <c r="Z30" i="3"/>
  <c r="Z39" i="3"/>
  <c r="Z33" i="3"/>
  <c r="Z36" i="3"/>
  <c r="Z32" i="3"/>
  <c r="Z45" i="3"/>
  <c r="Z48" i="3"/>
  <c r="Z54" i="3"/>
  <c r="Z46" i="3"/>
  <c r="Z53" i="3"/>
  <c r="Z49" i="3"/>
  <c r="Z52" i="3"/>
  <c r="Z56" i="3"/>
  <c r="Z50" i="3"/>
  <c r="Z55" i="3"/>
  <c r="Z51" i="3"/>
  <c r="Z47" i="3"/>
  <c r="V11" i="3" a="1"/>
  <c r="R28" i="3" a="1"/>
  <c r="R11" i="3" a="1"/>
  <c r="Z11" i="3" a="1"/>
  <c r="N38" i="9"/>
  <c r="E44" i="14"/>
  <c r="L65" i="14"/>
  <c r="E91" i="14"/>
  <c r="I44" i="14"/>
  <c r="P65" i="14"/>
  <c r="I91" i="14"/>
  <c r="M44" i="14"/>
  <c r="M91" i="14"/>
  <c r="T65" i="14"/>
  <c r="C44" i="14"/>
  <c r="J65" i="14"/>
  <c r="C91" i="14"/>
  <c r="G44" i="14"/>
  <c r="N65" i="14"/>
  <c r="G91" i="14"/>
  <c r="K44" i="14"/>
  <c r="R65" i="14"/>
  <c r="K91" i="14"/>
  <c r="E32" i="6"/>
  <c r="I32" i="6"/>
  <c r="M32" i="6"/>
  <c r="N13" i="14"/>
  <c r="N12" i="14"/>
  <c r="N20" i="14"/>
  <c r="C32" i="6"/>
  <c r="C44" i="6" s="1"/>
  <c r="D32" i="6"/>
  <c r="G32" i="6"/>
  <c r="H32" i="6"/>
  <c r="K32" i="6"/>
  <c r="L32" i="6"/>
  <c r="F32" i="14"/>
  <c r="N21" i="14"/>
  <c r="N13" i="6"/>
  <c r="N21" i="6"/>
  <c r="N25" i="14"/>
  <c r="B32" i="6"/>
  <c r="B44" i="6" s="1"/>
  <c r="N9" i="6"/>
  <c r="L32" i="14"/>
  <c r="E32" i="14"/>
  <c r="K32" i="14"/>
  <c r="N17" i="14"/>
  <c r="F32" i="6"/>
  <c r="J32" i="6"/>
  <c r="N17" i="6"/>
  <c r="N42" i="9" l="1"/>
  <c r="M33" i="14"/>
  <c r="J44" i="6"/>
  <c r="J33" i="14"/>
  <c r="K44" i="6"/>
  <c r="K33" i="14"/>
  <c r="L44" i="6"/>
  <c r="L33" i="14"/>
  <c r="H44" i="6"/>
  <c r="H33" i="14"/>
  <c r="I44" i="6"/>
  <c r="I33" i="14"/>
  <c r="G44" i="6"/>
  <c r="G33" i="14"/>
  <c r="F44" i="6"/>
  <c r="F33" i="14"/>
  <c r="E44" i="6"/>
  <c r="E33" i="14"/>
  <c r="D44" i="6"/>
  <c r="D33" i="14"/>
  <c r="B33" i="14"/>
  <c r="C33" i="14"/>
  <c r="M44" i="6"/>
  <c r="V34" i="3"/>
  <c r="V35" i="3"/>
  <c r="V33" i="3"/>
  <c r="V36" i="3"/>
  <c r="V37" i="3"/>
  <c r="V30" i="3"/>
  <c r="V38" i="3"/>
  <c r="V39" i="3"/>
  <c r="V32" i="3"/>
  <c r="V29" i="3"/>
  <c r="V31" i="3"/>
  <c r="R11" i="3"/>
  <c r="R18" i="3"/>
  <c r="R21" i="3"/>
  <c r="R13" i="3"/>
  <c r="R20" i="3"/>
  <c r="R16" i="3"/>
  <c r="R12" i="3"/>
  <c r="R19" i="3"/>
  <c r="R15" i="3"/>
  <c r="R22" i="3"/>
  <c r="R14" i="3"/>
  <c r="R17" i="3"/>
  <c r="V11" i="3"/>
  <c r="V18" i="3"/>
  <c r="V14" i="3"/>
  <c r="V16" i="3"/>
  <c r="V19" i="3"/>
  <c r="V15" i="3"/>
  <c r="V22" i="3"/>
  <c r="V20" i="3"/>
  <c r="V12" i="3"/>
  <c r="V21" i="3"/>
  <c r="V17" i="3"/>
  <c r="V13" i="3"/>
  <c r="R57" i="3"/>
  <c r="V57" i="3"/>
  <c r="Z40" i="3"/>
  <c r="Z11" i="3"/>
  <c r="Z14" i="3"/>
  <c r="Z18" i="3"/>
  <c r="Z22" i="3"/>
  <c r="Z12" i="3"/>
  <c r="Z16" i="3"/>
  <c r="Z20" i="3"/>
  <c r="Z21" i="3"/>
  <c r="Z17" i="3"/>
  <c r="Z13" i="3"/>
  <c r="Z19" i="3"/>
  <c r="Z15" i="3"/>
  <c r="R28" i="3"/>
  <c r="R31" i="3"/>
  <c r="R35" i="3"/>
  <c r="R39" i="3"/>
  <c r="R29" i="3"/>
  <c r="R33" i="3"/>
  <c r="R37" i="3"/>
  <c r="R36" i="3"/>
  <c r="R32" i="3"/>
  <c r="R38" i="3"/>
  <c r="R34" i="3"/>
  <c r="R30" i="3"/>
  <c r="Z57" i="3"/>
  <c r="N9" i="14"/>
  <c r="N32" i="14" s="1"/>
  <c r="N32" i="6"/>
  <c r="N44" i="6" s="1"/>
  <c r="V40" i="3" l="1"/>
  <c r="Z23" i="3"/>
  <c r="V23" i="3"/>
  <c r="R62" i="3"/>
  <c r="R23" i="3"/>
  <c r="R40" i="3"/>
  <c r="R65" i="3"/>
  <c r="R66" i="3"/>
  <c r="R63" i="3"/>
  <c r="R71" i="3"/>
  <c r="R72" i="3"/>
  <c r="R68" i="3"/>
  <c r="R73" i="3"/>
  <c r="R70" i="3"/>
  <c r="R67" i="3"/>
  <c r="R64" i="3"/>
  <c r="R69" i="3"/>
  <c r="O9" i="14"/>
  <c r="O25" i="14"/>
  <c r="O21" i="14"/>
  <c r="O13" i="14"/>
  <c r="O17" i="14"/>
  <c r="N33" i="14"/>
  <c r="O28" i="14"/>
  <c r="O30" i="14"/>
  <c r="O27" i="14"/>
  <c r="O29" i="14"/>
  <c r="R74" i="3" l="1"/>
  <c r="O32" i="14"/>
  <c r="O4" i="25"/>
  <c r="N17" i="25"/>
  <c r="D12" i="3"/>
  <c r="D24" i="3" s="1"/>
  <c r="L12" i="3" l="1"/>
  <c r="L24" i="3" s="1"/>
  <c r="E12" i="3"/>
  <c r="F12" i="3" s="1"/>
  <c r="M12" i="3" l="1"/>
  <c r="M24" i="3" s="1"/>
  <c r="E24" i="3"/>
  <c r="B36" i="14" a="1"/>
  <c r="L36" i="14" l="1"/>
  <c r="L37" i="14" s="1"/>
  <c r="C36" i="14"/>
  <c r="C37" i="14" s="1"/>
  <c r="F36" i="14"/>
  <c r="F37" i="14" s="1"/>
  <c r="H36" i="14"/>
  <c r="H37" i="14" s="1"/>
  <c r="E36" i="14"/>
  <c r="E37" i="14" s="1"/>
  <c r="K36" i="14"/>
  <c r="K37" i="14" s="1"/>
  <c r="J36" i="14"/>
  <c r="J37" i="14" s="1"/>
  <c r="G36" i="14"/>
  <c r="G37" i="14" s="1"/>
  <c r="M36" i="14"/>
  <c r="M37" i="14" s="1"/>
  <c r="I36" i="14"/>
  <c r="I37" i="14" s="1"/>
  <c r="D36" i="14"/>
  <c r="D37" i="14" s="1"/>
  <c r="N12" i="3"/>
  <c r="N24" i="3" s="1"/>
  <c r="B36" i="14"/>
  <c r="B37" i="14" s="1"/>
  <c r="F24" i="3"/>
  <c r="D40" i="14" l="1"/>
  <c r="M40" i="14"/>
  <c r="J40" i="14"/>
  <c r="J45" i="14" s="1"/>
  <c r="E40" i="14"/>
  <c r="F40" i="14"/>
  <c r="L40" i="14"/>
  <c r="I40" i="14"/>
  <c r="G40" i="14"/>
  <c r="K40" i="14"/>
  <c r="H40" i="14"/>
  <c r="C40" i="14"/>
  <c r="N36" i="14"/>
  <c r="B40" i="14"/>
  <c r="M53" i="14" l="1"/>
  <c r="M24" i="9" s="1"/>
  <c r="M49" i="14"/>
  <c r="M16" i="9" s="1"/>
  <c r="M52" i="14"/>
  <c r="M48" i="14"/>
  <c r="M56" i="14"/>
  <c r="M29" i="9" s="1"/>
  <c r="M54" i="14"/>
  <c r="M27" i="9" s="1"/>
  <c r="M51" i="14"/>
  <c r="M20" i="9" s="1"/>
  <c r="M47" i="14"/>
  <c r="M12" i="9" s="1"/>
  <c r="M50" i="14"/>
  <c r="M46" i="14"/>
  <c r="M57" i="14"/>
  <c r="M30" i="9" s="1"/>
  <c r="M55" i="14"/>
  <c r="M28" i="9" s="1"/>
  <c r="M45" i="14"/>
  <c r="M8" i="9" s="1"/>
  <c r="L53" i="14"/>
  <c r="L24" i="9" s="1"/>
  <c r="L47" i="14"/>
  <c r="L12" i="9" s="1"/>
  <c r="L51" i="14"/>
  <c r="L20" i="9" s="1"/>
  <c r="L48" i="14"/>
  <c r="L56" i="14"/>
  <c r="L29" i="9" s="1"/>
  <c r="L54" i="14"/>
  <c r="L27" i="9" s="1"/>
  <c r="L50" i="14"/>
  <c r="L52" i="14"/>
  <c r="L49" i="14"/>
  <c r="L16" i="9" s="1"/>
  <c r="L46" i="14"/>
  <c r="L57" i="14"/>
  <c r="L30" i="9" s="1"/>
  <c r="L55" i="14"/>
  <c r="L28" i="9" s="1"/>
  <c r="L45" i="14"/>
  <c r="L8" i="9" s="1"/>
  <c r="K52" i="14"/>
  <c r="K48" i="14"/>
  <c r="K46" i="14"/>
  <c r="K50" i="14"/>
  <c r="K57" i="14"/>
  <c r="K30" i="9" s="1"/>
  <c r="K55" i="14"/>
  <c r="K28" i="9" s="1"/>
  <c r="K45" i="14"/>
  <c r="K8" i="9" s="1"/>
  <c r="K51" i="14"/>
  <c r="K20" i="9" s="1"/>
  <c r="K47" i="14"/>
  <c r="K12" i="9" s="1"/>
  <c r="K53" i="14"/>
  <c r="K24" i="9" s="1"/>
  <c r="K49" i="14"/>
  <c r="K16" i="9" s="1"/>
  <c r="K56" i="14"/>
  <c r="K29" i="9" s="1"/>
  <c r="K54" i="14"/>
  <c r="K27" i="9" s="1"/>
  <c r="J50" i="14"/>
  <c r="J52" i="14"/>
  <c r="J48" i="14"/>
  <c r="J46" i="14"/>
  <c r="J57" i="14"/>
  <c r="J30" i="9" s="1"/>
  <c r="J55" i="14"/>
  <c r="J28" i="9" s="1"/>
  <c r="J8" i="9"/>
  <c r="J53" i="14"/>
  <c r="J24" i="9" s="1"/>
  <c r="J49" i="14"/>
  <c r="J16" i="9" s="1"/>
  <c r="J51" i="14"/>
  <c r="J20" i="9" s="1"/>
  <c r="J47" i="14"/>
  <c r="J12" i="9" s="1"/>
  <c r="J56" i="14"/>
  <c r="J29" i="9" s="1"/>
  <c r="J54" i="14"/>
  <c r="J27" i="9" s="1"/>
  <c r="I52" i="14"/>
  <c r="I48" i="14"/>
  <c r="I46" i="14"/>
  <c r="I50" i="14"/>
  <c r="I56" i="14"/>
  <c r="I29" i="9" s="1"/>
  <c r="I54" i="14"/>
  <c r="I27" i="9" s="1"/>
  <c r="I51" i="14"/>
  <c r="I20" i="9" s="1"/>
  <c r="I47" i="14"/>
  <c r="I12" i="9" s="1"/>
  <c r="I53" i="14"/>
  <c r="I24" i="9" s="1"/>
  <c r="I49" i="14"/>
  <c r="I16" i="9" s="1"/>
  <c r="I57" i="14"/>
  <c r="I30" i="9" s="1"/>
  <c r="I55" i="14"/>
  <c r="I28" i="9" s="1"/>
  <c r="I45" i="14"/>
  <c r="I8" i="9" s="1"/>
  <c r="H50" i="14"/>
  <c r="H52" i="14"/>
  <c r="H48" i="14"/>
  <c r="H46" i="14"/>
  <c r="H56" i="14"/>
  <c r="H29" i="9" s="1"/>
  <c r="H54" i="14"/>
  <c r="H27" i="9" s="1"/>
  <c r="H53" i="14"/>
  <c r="H24" i="9" s="1"/>
  <c r="H49" i="14"/>
  <c r="H16" i="9" s="1"/>
  <c r="H51" i="14"/>
  <c r="H20" i="9" s="1"/>
  <c r="H47" i="14"/>
  <c r="H12" i="9" s="1"/>
  <c r="H57" i="14"/>
  <c r="H30" i="9" s="1"/>
  <c r="H55" i="14"/>
  <c r="H28" i="9" s="1"/>
  <c r="H45" i="14"/>
  <c r="H8" i="9" s="1"/>
  <c r="G51" i="14"/>
  <c r="G20" i="9" s="1"/>
  <c r="G47" i="14"/>
  <c r="G12" i="9" s="1"/>
  <c r="G53" i="14"/>
  <c r="G24" i="9" s="1"/>
  <c r="G49" i="14"/>
  <c r="G16" i="9" s="1"/>
  <c r="G57" i="14"/>
  <c r="G30" i="9" s="1"/>
  <c r="G55" i="14"/>
  <c r="G28" i="9" s="1"/>
  <c r="G45" i="14"/>
  <c r="G8" i="9" s="1"/>
  <c r="G52" i="14"/>
  <c r="G48" i="14"/>
  <c r="G46" i="14"/>
  <c r="G50" i="14"/>
  <c r="G56" i="14"/>
  <c r="G29" i="9" s="1"/>
  <c r="G54" i="14"/>
  <c r="G27" i="9" s="1"/>
  <c r="F50" i="14"/>
  <c r="F52" i="14"/>
  <c r="F48" i="14"/>
  <c r="F46" i="14"/>
  <c r="F57" i="14"/>
  <c r="F30" i="9" s="1"/>
  <c r="F55" i="14"/>
  <c r="F28" i="9" s="1"/>
  <c r="F45" i="14"/>
  <c r="F8" i="9" s="1"/>
  <c r="F53" i="14"/>
  <c r="F24" i="9" s="1"/>
  <c r="F49" i="14"/>
  <c r="F16" i="9" s="1"/>
  <c r="F51" i="14"/>
  <c r="F20" i="9" s="1"/>
  <c r="F47" i="14"/>
  <c r="F12" i="9" s="1"/>
  <c r="F56" i="14"/>
  <c r="F29" i="9" s="1"/>
  <c r="F54" i="14"/>
  <c r="F27" i="9" s="1"/>
  <c r="E53" i="14"/>
  <c r="E24" i="9" s="1"/>
  <c r="E49" i="14"/>
  <c r="E16" i="9" s="1"/>
  <c r="E52" i="14"/>
  <c r="E48" i="14"/>
  <c r="E56" i="14"/>
  <c r="E29" i="9" s="1"/>
  <c r="E54" i="14"/>
  <c r="E27" i="9" s="1"/>
  <c r="E51" i="14"/>
  <c r="E20" i="9" s="1"/>
  <c r="E47" i="14"/>
  <c r="E12" i="9" s="1"/>
  <c r="E50" i="14"/>
  <c r="E46" i="14"/>
  <c r="E57" i="14"/>
  <c r="E30" i="9" s="1"/>
  <c r="E55" i="14"/>
  <c r="E28" i="9" s="1"/>
  <c r="E45" i="14"/>
  <c r="E8" i="9" s="1"/>
  <c r="D53" i="14"/>
  <c r="D24" i="9" s="1"/>
  <c r="D51" i="14"/>
  <c r="D20" i="9" s="1"/>
  <c r="D48" i="14"/>
  <c r="D46" i="14"/>
  <c r="D57" i="14"/>
  <c r="D30" i="9" s="1"/>
  <c r="D55" i="14"/>
  <c r="D28" i="9" s="1"/>
  <c r="D45" i="14"/>
  <c r="D8" i="9" s="1"/>
  <c r="D52" i="14"/>
  <c r="D50" i="14"/>
  <c r="D47" i="14"/>
  <c r="D12" i="9" s="1"/>
  <c r="D49" i="14"/>
  <c r="D16" i="9" s="1"/>
  <c r="D56" i="14"/>
  <c r="D29" i="9" s="1"/>
  <c r="D54" i="14"/>
  <c r="D27" i="9" s="1"/>
  <c r="C53" i="14"/>
  <c r="C24" i="9" s="1"/>
  <c r="C52" i="14"/>
  <c r="C51" i="14"/>
  <c r="C20" i="9" s="1"/>
  <c r="C50" i="14"/>
  <c r="C49" i="14"/>
  <c r="C16" i="9" s="1"/>
  <c r="C48" i="14"/>
  <c r="C47" i="14"/>
  <c r="C12" i="9" s="1"/>
  <c r="C46" i="14"/>
  <c r="B53" i="14"/>
  <c r="B24" i="9" s="1"/>
  <c r="B52" i="14"/>
  <c r="B51" i="14"/>
  <c r="B20" i="9" s="1"/>
  <c r="B50" i="14"/>
  <c r="B49" i="14"/>
  <c r="B16" i="9" s="1"/>
  <c r="B48" i="14"/>
  <c r="B47" i="14"/>
  <c r="B12" i="9" s="1"/>
  <c r="B46" i="14"/>
  <c r="C57" i="14"/>
  <c r="C30" i="9" s="1"/>
  <c r="C55" i="14"/>
  <c r="C28" i="9" s="1"/>
  <c r="C45" i="14"/>
  <c r="C8" i="9" s="1"/>
  <c r="C56" i="14"/>
  <c r="C29" i="9" s="1"/>
  <c r="C54" i="14"/>
  <c r="C27" i="9" s="1"/>
  <c r="B57" i="14"/>
  <c r="B30" i="9" s="1"/>
  <c r="B55" i="14"/>
  <c r="B28" i="9" s="1"/>
  <c r="B45" i="14"/>
  <c r="B8" i="9" s="1"/>
  <c r="B56" i="14"/>
  <c r="B29" i="9" s="1"/>
  <c r="B54" i="14"/>
  <c r="B27" i="9" s="1"/>
  <c r="M28" i="2"/>
  <c r="M14" i="2" s="1"/>
  <c r="K22" i="2"/>
  <c r="N40" i="14"/>
  <c r="N37" i="14"/>
  <c r="L26" i="2" l="1"/>
  <c r="L12" i="2" s="1"/>
  <c r="L28" i="2"/>
  <c r="L14" i="2" s="1"/>
  <c r="F22" i="2"/>
  <c r="F8" i="2" s="1"/>
  <c r="I29" i="2"/>
  <c r="I15" i="2" s="1"/>
  <c r="S45" i="3" a="1"/>
  <c r="S48" i="3" s="1"/>
  <c r="D26" i="2"/>
  <c r="D12" i="2" s="1"/>
  <c r="W45" i="3" a="1"/>
  <c r="W52" i="3" s="1"/>
  <c r="K29" i="2"/>
  <c r="K15" i="2" s="1"/>
  <c r="E29" i="2"/>
  <c r="E15" i="2" s="1"/>
  <c r="F26" i="2"/>
  <c r="F12" i="2" s="1"/>
  <c r="N26" i="2"/>
  <c r="N12" i="2" s="1"/>
  <c r="N22" i="2"/>
  <c r="N8" i="2" s="1"/>
  <c r="E22" i="2"/>
  <c r="E8" i="2" s="1"/>
  <c r="M30" i="2"/>
  <c r="M16" i="2" s="1"/>
  <c r="J26" i="2"/>
  <c r="J12" i="2" s="1"/>
  <c r="L59" i="14"/>
  <c r="L61" i="14" s="1"/>
  <c r="I30" i="2"/>
  <c r="I16" i="2" s="1"/>
  <c r="J22" i="2"/>
  <c r="J8" i="2" s="1"/>
  <c r="H28" i="2"/>
  <c r="H14" i="2" s="1"/>
  <c r="I28" i="2"/>
  <c r="I14" i="2" s="1"/>
  <c r="H26" i="2"/>
  <c r="H12" i="2" s="1"/>
  <c r="H30" i="2"/>
  <c r="H16" i="2" s="1"/>
  <c r="L30" i="2"/>
  <c r="L16" i="2" s="1"/>
  <c r="G29" i="2"/>
  <c r="G15" i="2" s="1"/>
  <c r="G22" i="2"/>
  <c r="G8" i="2" s="1"/>
  <c r="H22" i="2"/>
  <c r="H8" i="2" s="1"/>
  <c r="K26" i="2"/>
  <c r="K12" i="2" s="1"/>
  <c r="I26" i="2"/>
  <c r="I12" i="2" s="1"/>
  <c r="N29" i="2"/>
  <c r="N15" i="2" s="1"/>
  <c r="G26" i="2"/>
  <c r="G12" i="2" s="1"/>
  <c r="J30" i="2"/>
  <c r="J16" i="2" s="1"/>
  <c r="J28" i="2"/>
  <c r="J14" i="2" s="1"/>
  <c r="D28" i="2"/>
  <c r="D14" i="2" s="1"/>
  <c r="M26" i="2"/>
  <c r="M12" i="2" s="1"/>
  <c r="L29" i="2"/>
  <c r="L15" i="2" s="1"/>
  <c r="M59" i="14"/>
  <c r="M61" i="14" s="1"/>
  <c r="M22" i="2"/>
  <c r="M8" i="2" s="1"/>
  <c r="I22" i="2"/>
  <c r="I8" i="2" s="1"/>
  <c r="K59" i="14"/>
  <c r="K61" i="14" s="1"/>
  <c r="K30" i="2"/>
  <c r="K16" i="2" s="1"/>
  <c r="F30" i="2"/>
  <c r="F16" i="2" s="1"/>
  <c r="H29" i="2"/>
  <c r="H15" i="2" s="1"/>
  <c r="N30" i="2"/>
  <c r="N16" i="2" s="1"/>
  <c r="N28" i="2"/>
  <c r="N14" i="2" s="1"/>
  <c r="K28" i="2"/>
  <c r="K14" i="2" s="1"/>
  <c r="E30" i="2"/>
  <c r="E16" i="2" s="1"/>
  <c r="G28" i="2"/>
  <c r="G14" i="2" s="1"/>
  <c r="L22" i="2"/>
  <c r="L8" i="2" s="1"/>
  <c r="D22" i="2"/>
  <c r="D8" i="2" s="1"/>
  <c r="D29" i="2"/>
  <c r="D15" i="2" s="1"/>
  <c r="N25" i="2"/>
  <c r="N11" i="2" s="1"/>
  <c r="M19" i="9"/>
  <c r="N24" i="2"/>
  <c r="N10" i="2" s="1"/>
  <c r="M15" i="9"/>
  <c r="M17" i="9" s="1"/>
  <c r="N23" i="2"/>
  <c r="N9" i="2" s="1"/>
  <c r="M11" i="9"/>
  <c r="N27" i="2"/>
  <c r="N13" i="2" s="1"/>
  <c r="M23" i="9"/>
  <c r="D30" i="2"/>
  <c r="D16" i="2" s="1"/>
  <c r="M23" i="2"/>
  <c r="M9" i="2" s="1"/>
  <c r="L11" i="9"/>
  <c r="M27" i="2"/>
  <c r="M13" i="2" s="1"/>
  <c r="L23" i="9"/>
  <c r="L25" i="9" s="1"/>
  <c r="M25" i="2"/>
  <c r="M11" i="2" s="1"/>
  <c r="L19" i="9"/>
  <c r="M24" i="2"/>
  <c r="M10" i="2" s="1"/>
  <c r="L15" i="9"/>
  <c r="L17" i="9" s="1"/>
  <c r="M29" i="2"/>
  <c r="M15" i="2" s="1"/>
  <c r="L23" i="2"/>
  <c r="L9" i="2" s="1"/>
  <c r="K11" i="9"/>
  <c r="L27" i="2"/>
  <c r="L13" i="2" s="1"/>
  <c r="K23" i="9"/>
  <c r="L25" i="2"/>
  <c r="L11" i="2" s="1"/>
  <c r="K19" i="9"/>
  <c r="L24" i="2"/>
  <c r="L10" i="2" s="1"/>
  <c r="K15" i="9"/>
  <c r="K24" i="2"/>
  <c r="K10" i="2" s="1"/>
  <c r="J15" i="9"/>
  <c r="K25" i="2"/>
  <c r="K11" i="2" s="1"/>
  <c r="J19" i="9"/>
  <c r="K23" i="2"/>
  <c r="K9" i="2" s="1"/>
  <c r="J11" i="9"/>
  <c r="K27" i="2"/>
  <c r="K13" i="2" s="1"/>
  <c r="J23" i="9"/>
  <c r="J23" i="2"/>
  <c r="J9" i="2" s="1"/>
  <c r="I11" i="9"/>
  <c r="J27" i="2"/>
  <c r="J13" i="2" s="1"/>
  <c r="I23" i="9"/>
  <c r="J25" i="2"/>
  <c r="J11" i="2" s="1"/>
  <c r="I19" i="9"/>
  <c r="J24" i="2"/>
  <c r="J10" i="2" s="1"/>
  <c r="I15" i="9"/>
  <c r="J29" i="2"/>
  <c r="J15" i="2" s="1"/>
  <c r="I23" i="2"/>
  <c r="I9" i="2" s="1"/>
  <c r="H11" i="9"/>
  <c r="I27" i="2"/>
  <c r="I13" i="2" s="1"/>
  <c r="H23" i="9"/>
  <c r="I24" i="2"/>
  <c r="I10" i="2" s="1"/>
  <c r="H15" i="9"/>
  <c r="I25" i="2"/>
  <c r="I11" i="2" s="1"/>
  <c r="H19" i="9"/>
  <c r="H25" i="2"/>
  <c r="H11" i="2" s="1"/>
  <c r="G19" i="9"/>
  <c r="H24" i="2"/>
  <c r="H10" i="2" s="1"/>
  <c r="G15" i="9"/>
  <c r="H23" i="2"/>
  <c r="H9" i="2" s="1"/>
  <c r="G11" i="9"/>
  <c r="H27" i="2"/>
  <c r="H13" i="2" s="1"/>
  <c r="G23" i="9"/>
  <c r="G24" i="2"/>
  <c r="G10" i="2" s="1"/>
  <c r="F15" i="9"/>
  <c r="G25" i="2"/>
  <c r="G11" i="2" s="1"/>
  <c r="F19" i="9"/>
  <c r="G23" i="2"/>
  <c r="G9" i="2" s="1"/>
  <c r="F11" i="9"/>
  <c r="G27" i="2"/>
  <c r="G13" i="2" s="1"/>
  <c r="F23" i="9"/>
  <c r="G30" i="2"/>
  <c r="G16" i="2" s="1"/>
  <c r="E26" i="2"/>
  <c r="E12" i="2" s="1"/>
  <c r="F29" i="2"/>
  <c r="F15" i="2" s="1"/>
  <c r="F28" i="2"/>
  <c r="F14" i="2" s="1"/>
  <c r="E28" i="2"/>
  <c r="E14" i="2" s="1"/>
  <c r="F25" i="2"/>
  <c r="F11" i="2" s="1"/>
  <c r="E19" i="9"/>
  <c r="F24" i="2"/>
  <c r="F10" i="2" s="1"/>
  <c r="E15" i="9"/>
  <c r="F23" i="2"/>
  <c r="F9" i="2" s="1"/>
  <c r="E11" i="9"/>
  <c r="F27" i="2"/>
  <c r="F13" i="2" s="1"/>
  <c r="E23" i="9"/>
  <c r="E27" i="2"/>
  <c r="E13" i="2" s="1"/>
  <c r="D23" i="9"/>
  <c r="E24" i="2"/>
  <c r="E10" i="2" s="1"/>
  <c r="D15" i="9"/>
  <c r="E25" i="2"/>
  <c r="E11" i="2" s="1"/>
  <c r="D19" i="9"/>
  <c r="E23" i="2"/>
  <c r="E9" i="2" s="1"/>
  <c r="D11" i="9"/>
  <c r="C23" i="2"/>
  <c r="B11" i="9"/>
  <c r="N46" i="14"/>
  <c r="C24" i="2"/>
  <c r="B15" i="9"/>
  <c r="N48" i="14"/>
  <c r="C25" i="2"/>
  <c r="B19" i="9"/>
  <c r="N50" i="14"/>
  <c r="C27" i="2"/>
  <c r="B23" i="9"/>
  <c r="N52" i="14"/>
  <c r="D23" i="2"/>
  <c r="D9" i="2" s="1"/>
  <c r="C11" i="9"/>
  <c r="D24" i="2"/>
  <c r="D10" i="2" s="1"/>
  <c r="C15" i="9"/>
  <c r="D25" i="2"/>
  <c r="D11" i="2" s="1"/>
  <c r="C19" i="9"/>
  <c r="D27" i="2"/>
  <c r="D13" i="2" s="1"/>
  <c r="C23" i="9"/>
  <c r="D59" i="14"/>
  <c r="D61" i="14" s="1"/>
  <c r="M9" i="9"/>
  <c r="C59" i="14"/>
  <c r="C61" i="14" s="1"/>
  <c r="G59" i="14"/>
  <c r="H59" i="14"/>
  <c r="E59" i="14"/>
  <c r="J59" i="14"/>
  <c r="F59" i="14"/>
  <c r="F61" i="14" s="1"/>
  <c r="I59" i="14"/>
  <c r="K8" i="2"/>
  <c r="N54" i="14"/>
  <c r="C26" i="2"/>
  <c r="N57" i="14"/>
  <c r="C30" i="2"/>
  <c r="N45" i="14"/>
  <c r="C22" i="2"/>
  <c r="B59" i="14"/>
  <c r="N49" i="14"/>
  <c r="C28" i="2"/>
  <c r="N55" i="14"/>
  <c r="N47" i="14"/>
  <c r="N56" i="14"/>
  <c r="C29" i="2"/>
  <c r="N53" i="14"/>
  <c r="N51" i="14"/>
  <c r="S46" i="3" l="1"/>
  <c r="S45" i="3"/>
  <c r="S52" i="3"/>
  <c r="S55" i="3"/>
  <c r="S47" i="3"/>
  <c r="S54" i="3"/>
  <c r="S53" i="3"/>
  <c r="S51" i="3"/>
  <c r="S49" i="3"/>
  <c r="S56" i="3"/>
  <c r="S50" i="3"/>
  <c r="W46" i="3"/>
  <c r="W49" i="3"/>
  <c r="W55" i="3"/>
  <c r="W54" i="3"/>
  <c r="W45" i="3"/>
  <c r="W53" i="3"/>
  <c r="W51" i="3"/>
  <c r="W48" i="3"/>
  <c r="W47" i="3"/>
  <c r="W56" i="3"/>
  <c r="W50" i="3"/>
  <c r="J18" i="2"/>
  <c r="K32" i="2"/>
  <c r="I32" i="2"/>
  <c r="H18" i="2"/>
  <c r="L18" i="2"/>
  <c r="N18" i="2"/>
  <c r="G32" i="2"/>
  <c r="M32" i="2"/>
  <c r="L32" i="2"/>
  <c r="I18" i="2"/>
  <c r="H32" i="2"/>
  <c r="M18" i="2"/>
  <c r="N32" i="2"/>
  <c r="G18" i="2"/>
  <c r="K18" i="2"/>
  <c r="F32" i="2"/>
  <c r="J32" i="2"/>
  <c r="E18" i="2"/>
  <c r="D18" i="2"/>
  <c r="F18" i="2"/>
  <c r="D32" i="2"/>
  <c r="E32" i="2"/>
  <c r="J61" i="14"/>
  <c r="G21" i="9"/>
  <c r="D21" i="9"/>
  <c r="D13" i="9"/>
  <c r="E25" i="9"/>
  <c r="E61" i="14"/>
  <c r="F21" i="9"/>
  <c r="G61" i="14"/>
  <c r="H61" i="14"/>
  <c r="H21" i="9"/>
  <c r="I61" i="14"/>
  <c r="M21" i="9"/>
  <c r="M13" i="9"/>
  <c r="M25" i="9"/>
  <c r="D17" i="9"/>
  <c r="F17" i="9"/>
  <c r="G25" i="9"/>
  <c r="L21" i="9"/>
  <c r="K25" i="9"/>
  <c r="L9" i="9"/>
  <c r="C25" i="9"/>
  <c r="I9" i="9"/>
  <c r="F9" i="9"/>
  <c r="J9" i="9"/>
  <c r="D25" i="9"/>
  <c r="J25" i="9"/>
  <c r="C9" i="9"/>
  <c r="C17" i="9"/>
  <c r="K21" i="9"/>
  <c r="K17" i="9"/>
  <c r="I25" i="9"/>
  <c r="I13" i="9"/>
  <c r="F25" i="9"/>
  <c r="J17" i="9"/>
  <c r="J21" i="9"/>
  <c r="H9" i="9"/>
  <c r="G9" i="9"/>
  <c r="E13" i="9"/>
  <c r="E9" i="9"/>
  <c r="K13" i="9"/>
  <c r="K9" i="9"/>
  <c r="I17" i="9"/>
  <c r="I21" i="9"/>
  <c r="D9" i="9"/>
  <c r="L13" i="9"/>
  <c r="B25" i="2"/>
  <c r="E29" i="3" s="1"/>
  <c r="C11" i="2"/>
  <c r="B11" i="2" s="1"/>
  <c r="F29" i="3" s="1"/>
  <c r="C8" i="2"/>
  <c r="B22" i="2"/>
  <c r="C32" i="2"/>
  <c r="B26" i="2"/>
  <c r="E30" i="3" s="1"/>
  <c r="C12" i="2"/>
  <c r="B12" i="2" s="1"/>
  <c r="F30" i="3" s="1"/>
  <c r="B27" i="2"/>
  <c r="E31" i="3" s="1"/>
  <c r="C13" i="2"/>
  <c r="B13" i="2" s="1"/>
  <c r="F31" i="3" s="1"/>
  <c r="C15" i="2"/>
  <c r="B15" i="2" s="1"/>
  <c r="B29" i="2"/>
  <c r="B23" i="2"/>
  <c r="E27" i="3" s="1"/>
  <c r="C9" i="2"/>
  <c r="B9" i="2" s="1"/>
  <c r="F27" i="3" s="1"/>
  <c r="B28" i="2"/>
  <c r="E32" i="3" s="1"/>
  <c r="C14" i="2"/>
  <c r="B14" i="2" s="1"/>
  <c r="F32" i="3" s="1"/>
  <c r="B24" i="2"/>
  <c r="E28" i="3" s="1"/>
  <c r="C10" i="2"/>
  <c r="B10" i="2" s="1"/>
  <c r="F28" i="3" s="1"/>
  <c r="B61" i="14"/>
  <c r="N24" i="9"/>
  <c r="P24" i="9" s="1"/>
  <c r="Q24" i="9" s="1"/>
  <c r="N16" i="9"/>
  <c r="P16" i="9" s="1"/>
  <c r="Q16" i="9" s="1"/>
  <c r="N59" i="14"/>
  <c r="N61" i="14" s="1"/>
  <c r="C16" i="2"/>
  <c r="B16" i="2" s="1"/>
  <c r="F34" i="3" s="1"/>
  <c r="B30" i="2"/>
  <c r="E34" i="3" s="1"/>
  <c r="O46" i="14" l="1"/>
  <c r="O48" i="14"/>
  <c r="O50" i="14"/>
  <c r="O52" i="14"/>
  <c r="C21" i="9"/>
  <c r="T49" i="3"/>
  <c r="AA45" i="3" a="1"/>
  <c r="AA53" i="3" s="1"/>
  <c r="AB53" i="3" s="1"/>
  <c r="C13" i="9"/>
  <c r="H17" i="9"/>
  <c r="H25" i="9"/>
  <c r="N12" i="9"/>
  <c r="P12" i="9" s="1"/>
  <c r="Q12" i="9" s="1"/>
  <c r="N20" i="9"/>
  <c r="P20" i="9" s="1"/>
  <c r="Q20" i="9" s="1"/>
  <c r="AA28" i="3" a="1"/>
  <c r="AA38" i="3" s="1"/>
  <c r="AB38" i="3" s="1"/>
  <c r="H13" i="9"/>
  <c r="J13" i="9"/>
  <c r="J32" i="9" s="1"/>
  <c r="F33" i="3"/>
  <c r="E33" i="3"/>
  <c r="E21" i="9"/>
  <c r="G17" i="9"/>
  <c r="L32" i="9"/>
  <c r="E17" i="9"/>
  <c r="G13" i="9"/>
  <c r="F13" i="9"/>
  <c r="D32" i="9"/>
  <c r="D34" i="9" s="1"/>
  <c r="K32" i="9"/>
  <c r="K34" i="9" s="1"/>
  <c r="M32" i="9"/>
  <c r="M34" i="9" s="1"/>
  <c r="I32" i="9"/>
  <c r="O54" i="14"/>
  <c r="O56" i="14"/>
  <c r="O47" i="14"/>
  <c r="O57" i="14"/>
  <c r="O51" i="14"/>
  <c r="O45" i="14"/>
  <c r="X45" i="3"/>
  <c r="N23" i="9"/>
  <c r="B25" i="9"/>
  <c r="N30" i="9"/>
  <c r="P30" i="9" s="1"/>
  <c r="Q30" i="9" s="1"/>
  <c r="N27" i="9"/>
  <c r="P27" i="9" s="1"/>
  <c r="Q27" i="9" s="1"/>
  <c r="C18" i="2"/>
  <c r="B8" i="2"/>
  <c r="O55" i="14"/>
  <c r="N19" i="9"/>
  <c r="P19" i="9" s="1"/>
  <c r="Q19" i="9" s="1"/>
  <c r="B21" i="9"/>
  <c r="N29" i="9"/>
  <c r="P29" i="9" s="1"/>
  <c r="Q29" i="9" s="1"/>
  <c r="N11" i="9"/>
  <c r="P11" i="9" s="1"/>
  <c r="Q11" i="9" s="1"/>
  <c r="B13" i="9"/>
  <c r="N8" i="9"/>
  <c r="B9" i="9"/>
  <c r="N15" i="9"/>
  <c r="P15" i="9" s="1"/>
  <c r="Q15" i="9" s="1"/>
  <c r="B17" i="9"/>
  <c r="N28" i="9"/>
  <c r="P28" i="9" s="1"/>
  <c r="Q28" i="9" s="1"/>
  <c r="B32" i="2"/>
  <c r="E26" i="3"/>
  <c r="O49" i="14"/>
  <c r="O53" i="14"/>
  <c r="C32" i="9" l="1"/>
  <c r="C34" i="9" s="1"/>
  <c r="AA46" i="3"/>
  <c r="AB46" i="3" s="1"/>
  <c r="AA47" i="3"/>
  <c r="AB47" i="3" s="1"/>
  <c r="AA55" i="3"/>
  <c r="AB55" i="3" s="1"/>
  <c r="AA48" i="3"/>
  <c r="AB48" i="3" s="1"/>
  <c r="AA54" i="3"/>
  <c r="AB54" i="3" s="1"/>
  <c r="AA45" i="3"/>
  <c r="AB45" i="3" s="1"/>
  <c r="AA56" i="3"/>
  <c r="AB56" i="3" s="1"/>
  <c r="AA49" i="3"/>
  <c r="AB49" i="3" s="1"/>
  <c r="AA51" i="3"/>
  <c r="AB51" i="3" s="1"/>
  <c r="AA50" i="3"/>
  <c r="AB50" i="3" s="1"/>
  <c r="AA52" i="3"/>
  <c r="AB52" i="3" s="1"/>
  <c r="S11" i="3" a="1"/>
  <c r="S12" i="3" s="1"/>
  <c r="T12" i="3" s="1"/>
  <c r="F32" i="9"/>
  <c r="F34" i="9" s="1"/>
  <c r="T51" i="3"/>
  <c r="S28" i="3" a="1"/>
  <c r="S39" i="3" s="1"/>
  <c r="T39" i="3" s="1"/>
  <c r="T52" i="3"/>
  <c r="T56" i="3"/>
  <c r="L45" i="9"/>
  <c r="L34" i="9"/>
  <c r="N25" i="9"/>
  <c r="P23" i="9"/>
  <c r="Q23" i="9" s="1"/>
  <c r="J45" i="9"/>
  <c r="J34" i="9"/>
  <c r="I45" i="9"/>
  <c r="I34" i="9"/>
  <c r="T45" i="3"/>
  <c r="T48" i="3"/>
  <c r="T46" i="3"/>
  <c r="AA35" i="3"/>
  <c r="AB35" i="3" s="1"/>
  <c r="AA34" i="3"/>
  <c r="AB34" i="3" s="1"/>
  <c r="AA31" i="3"/>
  <c r="AB31" i="3" s="1"/>
  <c r="AA32" i="3"/>
  <c r="AB32" i="3" s="1"/>
  <c r="H32" i="9"/>
  <c r="H34" i="9" s="1"/>
  <c r="AA33" i="3"/>
  <c r="AB33" i="3" s="1"/>
  <c r="AA37" i="3"/>
  <c r="AB37" i="3" s="1"/>
  <c r="T54" i="3"/>
  <c r="T50" i="3"/>
  <c r="T55" i="3"/>
  <c r="T53" i="3"/>
  <c r="T47" i="3"/>
  <c r="E32" i="9"/>
  <c r="AA28" i="3"/>
  <c r="AB28" i="3" s="1"/>
  <c r="AA30" i="3"/>
  <c r="AB30" i="3" s="1"/>
  <c r="AA29" i="3"/>
  <c r="AB29" i="3" s="1"/>
  <c r="AA39" i="3"/>
  <c r="AB39" i="3" s="1"/>
  <c r="AA36" i="3"/>
  <c r="AB36" i="3" s="1"/>
  <c r="E35" i="3"/>
  <c r="G32" i="9"/>
  <c r="G34" i="9" s="1"/>
  <c r="AA11" i="3" a="1"/>
  <c r="AA17" i="3" s="1"/>
  <c r="AB17" i="3" s="1"/>
  <c r="W11" i="3" a="1"/>
  <c r="W12" i="3" s="1"/>
  <c r="X12" i="3" s="1"/>
  <c r="M45" i="9"/>
  <c r="D45" i="9"/>
  <c r="K45" i="9"/>
  <c r="O59" i="14"/>
  <c r="W28" i="3" a="1"/>
  <c r="X51" i="3"/>
  <c r="X56" i="3"/>
  <c r="X50" i="3"/>
  <c r="X55" i="3"/>
  <c r="X52" i="3"/>
  <c r="X46" i="3"/>
  <c r="X49" i="3"/>
  <c r="X48" i="3"/>
  <c r="X47" i="3"/>
  <c r="X53" i="3"/>
  <c r="X54" i="3"/>
  <c r="B32" i="9"/>
  <c r="B34" i="9" s="1"/>
  <c r="N9" i="9"/>
  <c r="N13" i="9"/>
  <c r="N21" i="9"/>
  <c r="N17" i="9"/>
  <c r="F26" i="3"/>
  <c r="F35" i="3" s="1"/>
  <c r="B18" i="2"/>
  <c r="S13" i="3" l="1"/>
  <c r="T13" i="3" s="1"/>
  <c r="H45" i="9"/>
  <c r="S18" i="3"/>
  <c r="T18" i="3" s="1"/>
  <c r="S17" i="3"/>
  <c r="T17" i="3" s="1"/>
  <c r="C45" i="9"/>
  <c r="S36" i="3"/>
  <c r="T36" i="3" s="1"/>
  <c r="S11" i="3"/>
  <c r="T11" i="3" s="1"/>
  <c r="S20" i="3"/>
  <c r="T20" i="3" s="1"/>
  <c r="S15" i="3"/>
  <c r="T15" i="3" s="1"/>
  <c r="F45" i="9"/>
  <c r="S32" i="3"/>
  <c r="T32" i="3" s="1"/>
  <c r="S35" i="3"/>
  <c r="T35" i="3" s="1"/>
  <c r="S28" i="3"/>
  <c r="T28" i="3" s="1"/>
  <c r="S37" i="3"/>
  <c r="T37" i="3" s="1"/>
  <c r="S34" i="3"/>
  <c r="T34" i="3" s="1"/>
  <c r="S33" i="3"/>
  <c r="T33" i="3" s="1"/>
  <c r="AB57" i="3"/>
  <c r="S38" i="3"/>
  <c r="T38" i="3" s="1"/>
  <c r="S31" i="3"/>
  <c r="T31" i="3" s="1"/>
  <c r="S29" i="3"/>
  <c r="T29" i="3" s="1"/>
  <c r="S30" i="3"/>
  <c r="T30" i="3" s="1"/>
  <c r="S57" i="3"/>
  <c r="S21" i="3"/>
  <c r="T21" i="3" s="1"/>
  <c r="S19" i="3"/>
  <c r="T19" i="3" s="1"/>
  <c r="S22" i="3"/>
  <c r="T22" i="3" s="1"/>
  <c r="S14" i="3"/>
  <c r="T14" i="3" s="1"/>
  <c r="S16" i="3"/>
  <c r="T16" i="3" s="1"/>
  <c r="AA57" i="3"/>
  <c r="E45" i="9"/>
  <c r="E34" i="9"/>
  <c r="X57" i="3"/>
  <c r="AB40" i="3"/>
  <c r="T57" i="3"/>
  <c r="AA40" i="3"/>
  <c r="G45" i="9"/>
  <c r="AA11" i="3"/>
  <c r="AB11" i="3" s="1"/>
  <c r="AA14" i="3"/>
  <c r="AB14" i="3" s="1"/>
  <c r="AA21" i="3"/>
  <c r="AB21" i="3" s="1"/>
  <c r="AA18" i="3"/>
  <c r="AB18" i="3" s="1"/>
  <c r="AA16" i="3"/>
  <c r="AB16" i="3" s="1"/>
  <c r="AA13" i="3"/>
  <c r="AB13" i="3" s="1"/>
  <c r="AA15" i="3"/>
  <c r="AB15" i="3" s="1"/>
  <c r="AA22" i="3"/>
  <c r="AB22" i="3" s="1"/>
  <c r="AA20" i="3"/>
  <c r="AB20" i="3" s="1"/>
  <c r="AA12" i="3"/>
  <c r="AB12" i="3" s="1"/>
  <c r="W16" i="3"/>
  <c r="X16" i="3" s="1"/>
  <c r="W11" i="3"/>
  <c r="X11" i="3" s="1"/>
  <c r="W13" i="3"/>
  <c r="X13" i="3" s="1"/>
  <c r="W18" i="3"/>
  <c r="X18" i="3" s="1"/>
  <c r="W20" i="3"/>
  <c r="X20" i="3" s="1"/>
  <c r="W22" i="3"/>
  <c r="X22" i="3" s="1"/>
  <c r="AA19" i="3"/>
  <c r="AB19" i="3" s="1"/>
  <c r="W19" i="3"/>
  <c r="X19" i="3" s="1"/>
  <c r="W15" i="3"/>
  <c r="X15" i="3" s="1"/>
  <c r="W17" i="3"/>
  <c r="X17" i="3" s="1"/>
  <c r="W14" i="3"/>
  <c r="X14" i="3" s="1"/>
  <c r="W21" i="3"/>
  <c r="X21" i="3" s="1"/>
  <c r="W57" i="3"/>
  <c r="W29" i="3"/>
  <c r="X29" i="3" s="1"/>
  <c r="W39" i="3"/>
  <c r="W38" i="3"/>
  <c r="X38" i="3" s="1"/>
  <c r="W32" i="3"/>
  <c r="X32" i="3" s="1"/>
  <c r="W36" i="3"/>
  <c r="X36" i="3" s="1"/>
  <c r="W37" i="3"/>
  <c r="X37" i="3" s="1"/>
  <c r="W34" i="3"/>
  <c r="X34" i="3" s="1"/>
  <c r="W33" i="3"/>
  <c r="X33" i="3" s="1"/>
  <c r="W30" i="3"/>
  <c r="X30" i="3" s="1"/>
  <c r="W35" i="3"/>
  <c r="X35" i="3" s="1"/>
  <c r="W31" i="3"/>
  <c r="X31" i="3" s="1"/>
  <c r="W28" i="3"/>
  <c r="X28" i="3" s="1"/>
  <c r="N32" i="9"/>
  <c r="P9" i="9"/>
  <c r="Q9" i="9" s="1"/>
  <c r="Q32" i="9" s="1"/>
  <c r="B45" i="9"/>
  <c r="S69" i="3" l="1"/>
  <c r="T40" i="3"/>
  <c r="S40" i="3"/>
  <c r="T23" i="3"/>
  <c r="S23" i="3"/>
  <c r="T72" i="3"/>
  <c r="T68" i="3"/>
  <c r="T70" i="3"/>
  <c r="T69" i="3"/>
  <c r="T63" i="3"/>
  <c r="T65" i="3"/>
  <c r="T66" i="3"/>
  <c r="T71" i="3"/>
  <c r="T64" i="3"/>
  <c r="T67" i="3"/>
  <c r="AB23" i="3"/>
  <c r="S73" i="3"/>
  <c r="X39" i="3"/>
  <c r="T73" i="3" s="1"/>
  <c r="X23" i="3"/>
  <c r="T62" i="3"/>
  <c r="S72" i="3"/>
  <c r="S67" i="3"/>
  <c r="S71" i="3"/>
  <c r="AA23" i="3"/>
  <c r="S65" i="3"/>
  <c r="S63" i="3"/>
  <c r="S64" i="3"/>
  <c r="S62" i="3"/>
  <c r="W23" i="3"/>
  <c r="S68" i="3"/>
  <c r="S70" i="3"/>
  <c r="S66" i="3"/>
  <c r="W40" i="3"/>
  <c r="P32" i="9"/>
  <c r="P34" i="9" s="1"/>
  <c r="N34" i="9"/>
  <c r="N45" i="9"/>
  <c r="X40" i="3" l="1"/>
  <c r="T74" i="3"/>
  <c r="S74" i="3"/>
</calcChain>
</file>

<file path=xl/comments1.xml><?xml version="1.0" encoding="utf-8"?>
<comments xmlns="http://schemas.openxmlformats.org/spreadsheetml/2006/main">
  <authors>
    <author>KXu</author>
  </authors>
  <commentList>
    <comment ref="F7" authorId="0">
      <text>
        <r>
          <rPr>
            <b/>
            <sz val="9"/>
            <color indexed="81"/>
            <rFont val="Tahoma"/>
            <family val="2"/>
          </rPr>
          <t>KXu:</t>
        </r>
        <r>
          <rPr>
            <sz val="9"/>
            <color indexed="81"/>
            <rFont val="Tahoma"/>
            <family val="2"/>
          </rPr>
          <t xml:space="preserve">
shoulder months: check the consistency between schedule level and system level. Change the formula depending on the hdd and cdd coefficients combination </t>
        </r>
      </text>
    </comment>
    <comment ref="K7" authorId="0">
      <text>
        <r>
          <rPr>
            <b/>
            <sz val="9"/>
            <color indexed="81"/>
            <rFont val="Tahoma"/>
            <family val="2"/>
          </rPr>
          <t>KXu:</t>
        </r>
        <r>
          <rPr>
            <sz val="9"/>
            <color indexed="81"/>
            <rFont val="Tahoma"/>
            <family val="2"/>
          </rPr>
          <t xml:space="preserve">
shoulder months: check the consistency between schedule level and system level. Change the formula depending on the hdd and cdd coefficients combination  </t>
        </r>
      </text>
    </comment>
  </commentList>
</comments>
</file>

<file path=xl/sharedStrings.xml><?xml version="1.0" encoding="utf-8"?>
<sst xmlns="http://schemas.openxmlformats.org/spreadsheetml/2006/main" count="417" uniqueCount="192">
  <si>
    <t>Revenue Adj</t>
  </si>
  <si>
    <t>Schedule 7</t>
  </si>
  <si>
    <t>Schedule 24</t>
  </si>
  <si>
    <t>Schedule 25</t>
  </si>
  <si>
    <t>Schedule 26</t>
  </si>
  <si>
    <t>Schedule 29</t>
  </si>
  <si>
    <t>Schedule 31</t>
  </si>
  <si>
    <t>Schedule 35</t>
  </si>
  <si>
    <t>Schedule 43</t>
  </si>
  <si>
    <t>Firm Resale</t>
  </si>
  <si>
    <t>Total Temp Adj</t>
  </si>
  <si>
    <t>kWh - Commission Basis</t>
  </si>
  <si>
    <t xml:space="preserve">TEMPERATURE NORMALIZATION </t>
  </si>
  <si>
    <t>LINE</t>
  </si>
  <si>
    <t>NO.</t>
  </si>
  <si>
    <t>DESCRIPTION</t>
  </si>
  <si>
    <t>ACTUAL</t>
  </si>
  <si>
    <t>TEMP ADJ</t>
  </si>
  <si>
    <t>ADJ FOR LOSSES</t>
  </si>
  <si>
    <t>CHANGE</t>
  </si>
  <si>
    <t>TY_Total</t>
  </si>
  <si>
    <t>Total</t>
  </si>
  <si>
    <t>Lighting</t>
  </si>
  <si>
    <t>Grand Total</t>
  </si>
  <si>
    <t>Schedule 40</t>
  </si>
  <si>
    <t>Temperature Sensitive Rate Schedules</t>
  </si>
  <si>
    <t>Class</t>
  </si>
  <si>
    <t>Resale</t>
  </si>
  <si>
    <t xml:space="preserve">Total kWh Usage by Rate Schedule </t>
  </si>
  <si>
    <t>Test Year ACTUAL</t>
  </si>
  <si>
    <t>Total Residential</t>
  </si>
  <si>
    <t>Total Schedule 24</t>
  </si>
  <si>
    <t>Total Schedule 25</t>
  </si>
  <si>
    <t>Total Schedule 26</t>
  </si>
  <si>
    <t>Total Schedule 31</t>
  </si>
  <si>
    <t>Rate Schedules Not Sensitive to Temperature</t>
  </si>
  <si>
    <t>Schedule 8</t>
  </si>
  <si>
    <t>Schedule 11</t>
  </si>
  <si>
    <t>Schedule 12</t>
  </si>
  <si>
    <t>Schedule 10</t>
  </si>
  <si>
    <t>High Voltage (46/49)</t>
  </si>
  <si>
    <t>Test Year NORMAL</t>
  </si>
  <si>
    <t>Difference Between Normal and Actual Usage (Normal - Actual)</t>
  </si>
  <si>
    <t xml:space="preserve">kWh Temperature Adjustment by Rate Schedule </t>
  </si>
  <si>
    <t>Total kWh</t>
  </si>
  <si>
    <t>System Temperature Adjustment (from Summary Sheet)</t>
  </si>
  <si>
    <t>% Diff from Actual (Total)</t>
  </si>
  <si>
    <t>Reconcile Schedule Adjustment to System Adjustment Monthly Totals</t>
  </si>
  <si>
    <t>System - Rate Model</t>
  </si>
  <si>
    <t>Check</t>
  </si>
  <si>
    <t xml:space="preserve">% of </t>
  </si>
  <si>
    <t>TY Total</t>
  </si>
  <si>
    <t xml:space="preserve">Difference Between System Model and Rate Schedule Model </t>
  </si>
  <si>
    <t>Allocate System kWh Adjustment to Rate Schedules</t>
  </si>
  <si>
    <t>Total Residential 7</t>
  </si>
  <si>
    <t>Resale (5)</t>
  </si>
  <si>
    <t>LTG</t>
  </si>
  <si>
    <t>HV</t>
  </si>
  <si>
    <t>Schedule</t>
  </si>
  <si>
    <t>Resale 5</t>
  </si>
  <si>
    <t>(This sheet is calculations only - no modifications required)</t>
  </si>
  <si>
    <t>INPUT DATA IN YELLOW AREA</t>
  </si>
  <si>
    <t>Weather Variables</t>
  </si>
  <si>
    <t>Year</t>
  </si>
  <si>
    <t>Month</t>
  </si>
  <si>
    <t>HDD65N (A)</t>
  </si>
  <si>
    <t>CDD65N (B)</t>
  </si>
  <si>
    <t>CDD65 (D)</t>
  </si>
  <si>
    <t>HDD45N (E)</t>
  </si>
  <si>
    <t>HDD45 (F)</t>
  </si>
  <si>
    <t>CDD60N (G)</t>
  </si>
  <si>
    <t>CDD60 (H)</t>
  </si>
  <si>
    <t>Actual GPI (I)</t>
  </si>
  <si>
    <t>Actual UPC (J) = (I)/(K)*1000</t>
  </si>
  <si>
    <t>Customers (K)</t>
  </si>
  <si>
    <t>Normalized GPI (See note)</t>
  </si>
  <si>
    <t>HDD65Coeff</t>
  </si>
  <si>
    <t>HDD45Coef</t>
  </si>
  <si>
    <t>CDD65Coef</t>
  </si>
  <si>
    <t>CDD60Coeff</t>
  </si>
  <si>
    <t xml:space="preserve">Note: </t>
  </si>
  <si>
    <t>Normalized GPI = ( J + (A-C)*HDD65Coe + (E-F)*HDD45Coe + (B-D)*CDD65Coe + (G-H)*CDD60Coe ) * K / 1000</t>
  </si>
  <si>
    <t>(Normalized GPI per customer = actual UPC + the relevant co-efficients x the difference between normal HDD and HDD at 65, 45 and normal CDD and CDD at 65, 60)</t>
  </si>
  <si>
    <t>(Normalized GPI for all customers =Normalized GPI per customer x Customers / 1000)</t>
  </si>
  <si>
    <t>%</t>
  </si>
  <si>
    <t>Rate Schedules</t>
  </si>
  <si>
    <t>GPI Adjustment</t>
  </si>
  <si>
    <t>WeatherAdjustment, MWHs</t>
  </si>
  <si>
    <t>leap year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</si>
  <si>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</si>
  <si>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</si>
  <si>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</si>
  <si>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</si>
  <si>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</si>
  <si>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</si>
  <si>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</si>
  <si>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</si>
  <si>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</si>
  <si>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</si>
  <si>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</si>
  <si>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</si>
  <si>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% Diff. from Normal</t>
  </si>
  <si>
    <t>HDD65 (C)</t>
  </si>
  <si>
    <t>Rate Schedule</t>
  </si>
  <si>
    <t>Actual and Normal HDDs and CDDs</t>
  </si>
  <si>
    <t>Difference</t>
  </si>
  <si>
    <t>Normal HDD65</t>
  </si>
  <si>
    <t>Actual HDD65</t>
  </si>
  <si>
    <t>Normal HDD45</t>
  </si>
  <si>
    <t>Actual HDD45</t>
  </si>
  <si>
    <t>Normal CDD65</t>
  </si>
  <si>
    <t>Actual CDD65</t>
  </si>
  <si>
    <t>Normal CDD60</t>
  </si>
  <si>
    <t>Actual CDD60</t>
  </si>
  <si>
    <t>GPI KWH</t>
  </si>
  <si>
    <t>HDD45Coeff</t>
  </si>
  <si>
    <t>CDD65Coeff</t>
  </si>
  <si>
    <t xml:space="preserve"> 30-Year Normal* </t>
  </si>
  <si>
    <t xml:space="preserve">Table 2 </t>
  </si>
  <si>
    <t xml:space="preserve">Temperature Adjustment of Test Year Electric GPI </t>
  </si>
  <si>
    <t>GPI (MWH)</t>
  </si>
  <si>
    <t>Actual</t>
  </si>
  <si>
    <t>Temp. Adj.</t>
  </si>
  <si>
    <t>Adj. (MWH)</t>
  </si>
  <si>
    <t>(4)=(3)-(2)</t>
  </si>
  <si>
    <t>(1)</t>
  </si>
  <si>
    <t>(2)</t>
  </si>
  <si>
    <t>(3)</t>
  </si>
  <si>
    <t>net of Losses</t>
  </si>
  <si>
    <t>Table 3</t>
  </si>
  <si>
    <t>Normalized</t>
  </si>
  <si>
    <t>Adj.</t>
  </si>
  <si>
    <t>Residential</t>
  </si>
  <si>
    <t>(Sch. 7, 17, 27, 37 &amp; 47)</t>
  </si>
  <si>
    <t>(Sch. 8 &amp; 24)</t>
  </si>
  <si>
    <t>(Sch. 7A, 11 &amp; 25)</t>
  </si>
  <si>
    <t>Temperature Adjustment of Test Year Electric Sales by Rate Schedule (MWH)</t>
  </si>
  <si>
    <t>(Sch. 10 &amp; 31)</t>
  </si>
  <si>
    <t>Seasonal Irrigation</t>
  </si>
  <si>
    <t>(Sch. 29)</t>
  </si>
  <si>
    <t>Interrupt. Primary GS for Schools</t>
  </si>
  <si>
    <t>(Sch. 43)</t>
  </si>
  <si>
    <t>General Service (GS)</t>
  </si>
  <si>
    <t>(Sch. 40)</t>
  </si>
  <si>
    <t>(Sch. 5)</t>
  </si>
  <si>
    <t>Large Demand GS</t>
  </si>
  <si>
    <t>Small Demand GS</t>
  </si>
  <si>
    <t>Primary GS</t>
  </si>
  <si>
    <t xml:space="preserve">Customer Counts by Rate Schedule </t>
  </si>
  <si>
    <t>Schedule 449</t>
  </si>
  <si>
    <t>Schedule 459</t>
  </si>
  <si>
    <t>PUGET SOUND ENERGY-ELECTRIC SYSTEM</t>
  </si>
  <si>
    <t>KWH</t>
  </si>
  <si>
    <t>Schedule 24 &amp; 24L</t>
  </si>
  <si>
    <t>Schedule 25, 25L &amp; 7A</t>
  </si>
  <si>
    <t>Schedule 26 &amp; 26L</t>
  </si>
  <si>
    <t>Schedule 7, 17, 27, 37 &amp; 47</t>
  </si>
  <si>
    <t>Lighting (STLT &amp; ARLT)</t>
  </si>
  <si>
    <t>High Voltage (46 &amp; 49)</t>
  </si>
  <si>
    <t xml:space="preserve">Schedule 24 </t>
  </si>
  <si>
    <t>(Sch. 12 &amp; 26)</t>
  </si>
  <si>
    <t>Schedule 24 &amp;24L</t>
  </si>
  <si>
    <t>Source: SAP BW customer counts</t>
  </si>
  <si>
    <t>YTD SALES &amp; REVENUE ADJUSTMENT:</t>
  </si>
  <si>
    <t>(by Rate Schedule)</t>
  </si>
  <si>
    <t>HDD55Coeff</t>
  </si>
  <si>
    <t>Normal HDD55</t>
  </si>
  <si>
    <t>Actual HDD55</t>
  </si>
  <si>
    <t>HDD55N</t>
  </si>
  <si>
    <t>HDD55</t>
  </si>
  <si>
    <t>Source: Booked kWh Sales from SAP BW Billing Data</t>
  </si>
  <si>
    <t>Note: 1)  The actual monthly GPI's are the final figures provided by Energy Accounting.</t>
  </si>
  <si>
    <t>*February normal value is shown for a non-leap year.  Percent differences from normal for 2008, 2012 and 2016 are based on the leap-year normal value of 4,809 HDD's.</t>
  </si>
  <si>
    <t>Campus Service</t>
  </si>
  <si>
    <t>Schedule 8, 24</t>
  </si>
  <si>
    <t>Schedule 12, 26</t>
  </si>
  <si>
    <t>Schedule 10, 31</t>
  </si>
  <si>
    <t>Schedule 7A, 11, 25</t>
  </si>
  <si>
    <t>or</t>
  </si>
  <si>
    <t>1/2018 - 12/2018</t>
  </si>
  <si>
    <t>2018 System Temperature-Sensitivity Model Coefficients - Modeling Data Sample Period: 1/1/2014 - 12/31/2017</t>
  </si>
  <si>
    <t>2018 System Model Coefficients:</t>
  </si>
  <si>
    <t>Normal weather values are 30-year average values for 1988-2017.</t>
  </si>
  <si>
    <t>(5)=(4)*(1-0.071)</t>
  </si>
  <si>
    <t>FOR THE TWELVE MONTHS ENDED DECEMBER, 2018</t>
  </si>
  <si>
    <t>2018 Rate schedule Temperature-Sensitivity Model Coefficients</t>
  </si>
  <si>
    <t>Based on 2018 Rate Schedule Model % Schedules to Total</t>
  </si>
  <si>
    <t>2018 Monthly Number of Customers by Rate Schedule</t>
  </si>
  <si>
    <t>% Diff from Normal (1/2018-12/2018)</t>
  </si>
  <si>
    <t>Monthly History of HDD65, Jan. 2008 - Dec. 2018</t>
  </si>
  <si>
    <t xml:space="preserve">          2)  Line loss factor was estimated to be 7.1% from September 2017 and no updates in September 2018</t>
  </si>
  <si>
    <t>Effective December 19, 2017 &amp; May 1, 2019 (they are identical)
Variable PCA Rates Only
(Decoupling Covers Fixed Production &amp; Margin Revenue)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</si>
</sst>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6">
    <numFmt numFmtId="5" formatCode="&quot;$&quot;#,##0_);\(&quot;$&quot;#,##0\)"/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0.0000000"/>
    <numFmt numFmtId="166" formatCode="0.000000"/>
    <numFmt numFmtId="167" formatCode="0.0%"/>
    <numFmt numFmtId="168" formatCode="_(&quot;$&quot;* #,##0_);_(&quot;$&quot;* \(#,##0\);_(&quot;$&quot;* &quot;-&quot;??_);_(@_)"/>
    <numFmt numFmtId="169" formatCode="_(&quot;$&quot;* #,##0.000000_);_(&quot;$&quot;* \(#,##0.000000\);_(&quot;$&quot;* &quot;-&quot;??_);_(@_)"/>
    <numFmt numFmtId="170" formatCode="[Blue]#,##0_);[Magenta]\(#,##0\)"/>
    <numFmt numFmtId="171" formatCode="0.00_)"/>
    <numFmt numFmtId="172" formatCode="#,##0.0"/>
    <numFmt numFmtId="173" formatCode="_(* #,##0.00000_);_(* \(#,##0.00000\);_(* &quot;-&quot;??_);_(@_)"/>
    <numFmt numFmtId="174" formatCode="0000"/>
    <numFmt numFmtId="175" formatCode="000000"/>
    <numFmt numFmtId="176" formatCode="d\.mmm\.yy"/>
    <numFmt numFmtId="177" formatCode="_-* #,##0.00\ _D_M_-;\-* #,##0.00\ _D_M_-;_-* &quot;-&quot;??\ _D_M_-;_-@_-"/>
    <numFmt numFmtId="178" formatCode="_(* #,##0.000_);_(* \(#,##0.000\);_(* &quot;-&quot;??_);_(@_)"/>
    <numFmt numFmtId="179" formatCode="[$-409]mmm\-yy;@"/>
    <numFmt numFmtId="180" formatCode="#."/>
    <numFmt numFmtId="181" formatCode="_-* #,##0.00\ &quot;DM&quot;_-;\-* #,##0.00\ &quot;DM&quot;_-;_-* &quot;-&quot;??\ &quot;DM&quot;_-;_-@_-"/>
    <numFmt numFmtId="182" formatCode="_(* ###0_);_(* \(###0\);_(* &quot;-&quot;_);_(@_)"/>
    <numFmt numFmtId="183" formatCode="&quot;$&quot;#,##0\ ;\(&quot;$&quot;#,##0\)"/>
    <numFmt numFmtId="184" formatCode="mmmm\ d\,\ yyyy"/>
    <numFmt numFmtId="185" formatCode="_([$€-2]* #,##0.00_);_([$€-2]* \(#,##0.00\);_([$€-2]* &quot;-&quot;??_)"/>
    <numFmt numFmtId="186" formatCode="_(&quot;$&quot;* #,##0.0_);_(&quot;$&quot;* \(#,##0.0\);_(&quot;$&quot;* &quot;-&quot;??_);_(@_)"/>
    <numFmt numFmtId="187" formatCode="0.0000_);\(0.0000\)"/>
    <numFmt numFmtId="188" formatCode="&quot;$&quot;#,##0;\-&quot;$&quot;#,##0"/>
    <numFmt numFmtId="189" formatCode="_(&quot;$&quot;* #,##0.000000_);_(&quot;$&quot;* \(#,##0.000000\);_(&quot;$&quot;* &quot;-&quot;??????_);_(@_)"/>
    <numFmt numFmtId="190" formatCode="#,##0.00\ ;\(#,##0.00\)"/>
    <numFmt numFmtId="191" formatCode="0\ &quot; HR&quot;"/>
    <numFmt numFmtId="192" formatCode="0000000"/>
    <numFmt numFmtId="193" formatCode="0.0000%"/>
    <numFmt numFmtId="194" formatCode="0.00000%"/>
    <numFmt numFmtId="195" formatCode="mmm\-yyyy"/>
    <numFmt numFmtId="196" formatCode="_(&quot;$&quot;* #,##0.000_);_(&quot;$&quot;* \(#,##0.000\);_(&quot;$&quot;* &quot;-&quot;??_);_(@_)"/>
    <numFmt numFmtId="197" formatCode="m/yy"/>
    <numFmt numFmtId="198" formatCode="_(&quot;$&quot;* #,##0.0000_);_(&quot;$&quot;* \(#,##0.0000\);_(&quot;$&quot;* &quot;-&quot;????_);_(@_)"/>
    <numFmt numFmtId="199" formatCode="_(* #,##0.0_);_(* \(#,##0.0\);_(* &quot;-&quot;_);_(@_)"/>
    <numFmt numFmtId="200" formatCode="0.000%"/>
    <numFmt numFmtId="201" formatCode="&quot;$&quot;#,##0.00"/>
    <numFmt numFmtId="202" formatCode="_-* ###0_-;\(###0\);_-* &quot;–&quot;_-;_-@_-"/>
    <numFmt numFmtId="203" formatCode="_-* #,###_-;\(#,###\);_-* &quot;–&quot;_-;_-@_-"/>
    <numFmt numFmtId="204" formatCode="_-\ #,##0.0_-;\(#,##0.0\);_-* &quot;–&quot;_-;_-@_-"/>
    <numFmt numFmtId="205" formatCode="0.0"/>
    <numFmt numFmtId="206" formatCode="0.000_)"/>
    <numFmt numFmtId="207" formatCode="#,##0.0_);[Red]\(#,##0.0\)"/>
    <numFmt numFmtId="208" formatCode="m/d/yy\ h:mm\ AM/PM"/>
    <numFmt numFmtId="209" formatCode="m/d/yy\ h:mm"/>
    <numFmt numFmtId="210" formatCode="&quot;$&quot;#,"/>
    <numFmt numFmtId="211" formatCode="0.00_);\(0.00\)"/>
    <numFmt numFmtId="212" formatCode="#,##0_);\-#,##0_);\-_)"/>
    <numFmt numFmtId="213" formatCode="#,##0.00_);\-#,##0.00_);\-_)"/>
    <numFmt numFmtId="214" formatCode="#,##0.000_);[Red]\(#,##0.000\)"/>
    <numFmt numFmtId="215" formatCode="&quot;$&quot;#,##0.000_);[Red]\(&quot;$&quot;#,##0.000\)"/>
    <numFmt numFmtId="216" formatCode="_(* #,##0.0_);_(* \(#,##0.0\);_(* &quot;-&quot;??_);_(@_)"/>
    <numFmt numFmtId="217" formatCode="0.00\ ;\-0.00\ ;&quot;- &quot;"/>
    <numFmt numFmtId="218" formatCode="#,##0.0_);\-#,##0.0_);\-_)"/>
    <numFmt numFmtId="219" formatCode="mmm\ dd\,\ yyyy"/>
    <numFmt numFmtId="220" formatCode="yyyy"/>
    <numFmt numFmtId="221" formatCode="0.0000"/>
    <numFmt numFmtId="222" formatCode="0.00\ "/>
    <numFmt numFmtId="223" formatCode="#,##0.00000"/>
  </numFmts>
  <fonts count="187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color indexed="12"/>
      <name val="Arial"/>
      <family val="2"/>
    </font>
    <font>
      <sz val="8"/>
      <name val="Arial"/>
      <family val="2"/>
    </font>
    <font>
      <b/>
      <i/>
      <sz val="16"/>
      <name val="Helv"/>
    </font>
    <font>
      <b/>
      <sz val="10"/>
      <name val="Arial"/>
      <family val="2"/>
    </font>
    <font>
      <sz val="10"/>
      <name val="Times New Roman"/>
      <family val="1"/>
    </font>
    <font>
      <u/>
      <sz val="10"/>
      <name val="Times New Roman"/>
      <family val="1"/>
    </font>
    <font>
      <b/>
      <sz val="9"/>
      <name val="Arial"/>
      <family val="2"/>
    </font>
    <font>
      <b/>
      <u/>
      <sz val="9"/>
      <name val="Arial"/>
      <family val="2"/>
    </font>
    <font>
      <b/>
      <u/>
      <sz val="10"/>
      <name val="Arial"/>
      <family val="2"/>
    </font>
    <font>
      <u/>
      <sz val="10"/>
      <name val="Arial"/>
      <family val="2"/>
    </font>
    <font>
      <u val="doubleAccounting"/>
      <sz val="10"/>
      <name val="Arial"/>
      <family val="2"/>
    </font>
    <font>
      <sz val="10"/>
      <name val="MS Sans Serif"/>
      <family val="2"/>
    </font>
    <font>
      <b/>
      <i/>
      <sz val="10"/>
      <name val="Arial"/>
      <family val="2"/>
    </font>
    <font>
      <i/>
      <sz val="10"/>
      <name val="Arial"/>
      <family val="2"/>
    </font>
    <font>
      <b/>
      <sz val="8"/>
      <name val="Arial"/>
      <family val="2"/>
    </font>
    <font>
      <b/>
      <sz val="10"/>
      <name val="Arial"/>
      <family val="2"/>
    </font>
    <font>
      <b/>
      <sz val="1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8"/>
      <name val="MS Sans Serif"/>
      <family val="2"/>
    </font>
    <font>
      <b/>
      <sz val="10"/>
      <name val="MS Sans Serif"/>
      <family val="2"/>
    </font>
    <font>
      <u/>
      <sz val="10"/>
      <name val="MS Sans Serif"/>
      <family val="2"/>
    </font>
    <font>
      <sz val="8.5"/>
      <name val="MS Sans Serif"/>
      <family val="2"/>
    </font>
    <font>
      <i/>
      <sz val="10"/>
      <name val="MS Sans Serif"/>
      <family val="2"/>
    </font>
    <font>
      <sz val="11"/>
      <color rgb="FF000000"/>
      <name val="Calibri"/>
      <family val="2"/>
      <scheme val="minor"/>
    </font>
    <font>
      <u/>
      <sz val="8"/>
      <name val="MS Sans Serif"/>
      <family val="2"/>
    </font>
    <font>
      <sz val="12"/>
      <name val="Times New Roman"/>
      <family val="1"/>
    </font>
    <font>
      <sz val="8"/>
      <name val="Helv"/>
    </font>
    <font>
      <sz val="8"/>
      <name val="Antique Olive"/>
      <family val="2"/>
    </font>
    <font>
      <sz val="8"/>
      <name val="Geneva"/>
      <family val="2"/>
    </font>
    <font>
      <b/>
      <u val="double"/>
      <sz val="14"/>
      <name val="Arial MT"/>
    </font>
    <font>
      <b/>
      <sz val="14"/>
      <name val="Arial MT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sz val="10"/>
      <color indexed="8"/>
      <name val="MS Sans Serif"/>
      <family val="2"/>
    </font>
    <font>
      <b/>
      <sz val="11"/>
      <color rgb="FFFA7D00"/>
      <name val="Calibri"/>
      <family val="2"/>
      <scheme val="minor"/>
    </font>
    <font>
      <b/>
      <sz val="11"/>
      <color indexed="1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name val="univers (E1)"/>
    </font>
    <font>
      <sz val="10"/>
      <color theme="1"/>
      <name val="Calibri"/>
      <family val="2"/>
    </font>
    <font>
      <sz val="10"/>
      <name val="Geneva"/>
    </font>
    <font>
      <sz val="12"/>
      <name val="Arial"/>
      <family val="2"/>
    </font>
    <font>
      <sz val="10"/>
      <name val="Helv"/>
    </font>
    <font>
      <sz val="12"/>
      <name val="Helv"/>
    </font>
    <font>
      <sz val="12"/>
      <name val="TIMES"/>
    </font>
    <font>
      <sz val="12"/>
      <name val="Times"/>
      <family val="1"/>
    </font>
    <font>
      <sz val="12"/>
      <color indexed="24"/>
      <name val="Arial"/>
      <family val="2"/>
    </font>
    <font>
      <sz val="10"/>
      <color indexed="24"/>
      <name val="Arial"/>
      <family val="2"/>
    </font>
    <font>
      <sz val="1"/>
      <color indexed="16"/>
      <name val="Courier"/>
      <family val="3"/>
    </font>
    <font>
      <sz val="10"/>
      <name val="MS Serif"/>
      <family val="1"/>
    </font>
    <font>
      <sz val="10"/>
      <name val="Courier"/>
      <family val="3"/>
    </font>
    <font>
      <sz val="8"/>
      <color theme="1"/>
      <name val="Arial"/>
      <family val="2"/>
    </font>
    <font>
      <sz val="8"/>
      <color indexed="8"/>
      <name val="Arial"/>
      <family val="2"/>
    </font>
    <font>
      <sz val="10"/>
      <color indexed="22"/>
      <name val="Arial"/>
      <family val="2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sz val="12"/>
      <name val="Arial MT"/>
    </font>
    <font>
      <b/>
      <sz val="11"/>
      <name val="Arial"/>
      <family val="2"/>
    </font>
    <font>
      <b/>
      <sz val="15"/>
      <color theme="3"/>
      <name val="Calibri"/>
      <family val="2"/>
      <scheme val="minor"/>
    </font>
    <font>
      <b/>
      <sz val="15"/>
      <color indexed="62"/>
      <name val="Calibri"/>
      <family val="2"/>
    </font>
    <font>
      <sz val="18"/>
      <name val="Arial"/>
      <family val="2"/>
    </font>
    <font>
      <b/>
      <sz val="18"/>
      <name val="Arial"/>
      <family val="2"/>
    </font>
    <font>
      <b/>
      <sz val="13"/>
      <color theme="3"/>
      <name val="Calibri"/>
      <family val="2"/>
      <scheme val="minor"/>
    </font>
    <font>
      <b/>
      <sz val="13"/>
      <color indexed="62"/>
      <name val="Calibri"/>
      <family val="2"/>
    </font>
    <font>
      <b/>
      <sz val="11"/>
      <color theme="3"/>
      <name val="Calibri"/>
      <family val="2"/>
      <scheme val="minor"/>
    </font>
    <font>
      <b/>
      <sz val="11"/>
      <color indexed="62"/>
      <name val="Calibri"/>
      <family val="2"/>
    </font>
    <font>
      <u/>
      <sz val="10"/>
      <color indexed="12"/>
      <name val="Arial"/>
      <family val="2"/>
    </font>
    <font>
      <sz val="11"/>
      <color rgb="FF3F3F76"/>
      <name val="Calibri"/>
      <family val="2"/>
      <scheme val="minor"/>
    </font>
    <font>
      <sz val="10"/>
      <color indexed="12"/>
      <name val="Arial"/>
      <family val="2"/>
    </font>
    <font>
      <b/>
      <sz val="12"/>
      <color indexed="20"/>
      <name val="Arial"/>
      <family val="2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indexed="19"/>
      <name val="Calibri"/>
      <family val="2"/>
      <scheme val="minor"/>
    </font>
    <font>
      <sz val="11"/>
      <color indexed="19"/>
      <name val="Calibri"/>
      <family val="2"/>
    </font>
    <font>
      <sz val="7"/>
      <name val="Small Fonts"/>
      <family val="2"/>
    </font>
    <font>
      <sz val="11"/>
      <color theme="1"/>
      <name val="Calibri"/>
      <family val="2"/>
    </font>
    <font>
      <b/>
      <sz val="11"/>
      <color rgb="FF3F3F3F"/>
      <name val="Calibri"/>
      <family val="2"/>
      <scheme val="minor"/>
    </font>
    <font>
      <sz val="12"/>
      <color indexed="10"/>
      <name val="Arial"/>
      <family val="2"/>
    </font>
    <font>
      <sz val="12"/>
      <color indexed="10"/>
      <name val="TIMES"/>
    </font>
    <font>
      <sz val="12"/>
      <color indexed="10"/>
      <name val="Times"/>
      <family val="1"/>
    </font>
    <font>
      <b/>
      <sz val="10"/>
      <name val="Helv"/>
    </font>
    <font>
      <b/>
      <i/>
      <sz val="10"/>
      <name val="Helv"/>
    </font>
    <font>
      <i/>
      <sz val="10"/>
      <name val="Helv"/>
    </font>
    <font>
      <sz val="10"/>
      <color indexed="8"/>
      <name val="Arial"/>
      <family val="2"/>
    </font>
    <font>
      <sz val="10"/>
      <color indexed="39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</font>
    <font>
      <b/>
      <sz val="8"/>
      <color indexed="62"/>
      <name val="Arial"/>
      <family val="2"/>
    </font>
    <font>
      <b/>
      <sz val="16"/>
      <color indexed="23"/>
      <name val="Arial"/>
      <family val="2"/>
    </font>
    <font>
      <b/>
      <sz val="18"/>
      <color indexed="62"/>
      <name val="Arial"/>
      <family val="2"/>
    </font>
    <font>
      <sz val="10"/>
      <color indexed="10"/>
      <name val="Arial"/>
      <family val="2"/>
    </font>
    <font>
      <b/>
      <sz val="18"/>
      <color indexed="62"/>
      <name val="Cambria"/>
      <family val="2"/>
    </font>
    <font>
      <b/>
      <i/>
      <sz val="12"/>
      <color indexed="12"/>
      <name val="Arial"/>
      <family val="2"/>
    </font>
    <font>
      <b/>
      <u val="double"/>
      <sz val="12"/>
      <name val="Arial MT"/>
    </font>
    <font>
      <b/>
      <sz val="8"/>
      <color indexed="8"/>
      <name val="Helv"/>
    </font>
    <font>
      <b/>
      <sz val="8"/>
      <name val="Times New Roman"/>
      <family val="1"/>
    </font>
    <font>
      <b/>
      <sz val="10"/>
      <color indexed="10"/>
      <name val="Arial"/>
      <family val="2"/>
    </font>
    <font>
      <b/>
      <sz val="18"/>
      <color theme="3"/>
      <name val="Cambria"/>
      <family val="2"/>
      <scheme val="major"/>
    </font>
    <font>
      <b/>
      <sz val="12"/>
      <color indexed="56"/>
      <name val="Arial"/>
      <family val="2"/>
    </font>
    <font>
      <b/>
      <sz val="12"/>
      <color indexed="60"/>
      <name val="Arial"/>
      <family val="2"/>
    </font>
    <font>
      <b/>
      <sz val="14"/>
      <color indexed="56"/>
      <name val="Arial"/>
      <family val="2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  <scheme val="minor"/>
    </font>
    <font>
      <sz val="11"/>
      <color indexed="63"/>
      <name val="Calibri"/>
      <family val="2"/>
      <scheme val="minor"/>
    </font>
    <font>
      <sz val="11"/>
      <color theme="0"/>
      <name val="Calibri"/>
      <family val="2"/>
    </font>
    <font>
      <sz val="11"/>
      <color indexed="51"/>
      <name val="Calibri"/>
      <family val="2"/>
    </font>
    <font>
      <sz val="11"/>
      <color rgb="FF9C0006"/>
      <name val="Calibri"/>
      <family val="2"/>
    </font>
    <font>
      <sz val="8"/>
      <color indexed="13"/>
      <name val="Arial"/>
      <family val="2"/>
    </font>
    <font>
      <b/>
      <sz val="8"/>
      <color indexed="57"/>
      <name val="Arial"/>
      <family val="2"/>
    </font>
    <font>
      <sz val="6.5"/>
      <name val="Arial"/>
      <family val="2"/>
    </font>
    <font>
      <b/>
      <sz val="11"/>
      <color indexed="10"/>
      <name val="Calibri"/>
      <family val="2"/>
    </font>
    <font>
      <b/>
      <sz val="11"/>
      <color theme="0"/>
      <name val="Calibri"/>
      <family val="2"/>
    </font>
    <font>
      <b/>
      <sz val="9"/>
      <color indexed="18"/>
      <name val="Arial"/>
      <family val="2"/>
    </font>
    <font>
      <sz val="11"/>
      <name val="Tms Rmn"/>
    </font>
    <font>
      <sz val="10"/>
      <name val="Calibri"/>
      <family val="2"/>
    </font>
    <font>
      <b/>
      <sz val="10"/>
      <name val="Arial Unicode MS"/>
      <family val="2"/>
    </font>
    <font>
      <sz val="12"/>
      <color indexed="8"/>
      <name val="Arial"/>
      <family val="2"/>
    </font>
    <font>
      <i/>
      <sz val="9"/>
      <name val="MS Sans Serif"/>
      <family val="2"/>
    </font>
    <font>
      <b/>
      <sz val="14"/>
      <color indexed="8"/>
      <name val="Arial"/>
      <family val="2"/>
    </font>
    <font>
      <sz val="10"/>
      <name val="Arial Unicode MS"/>
      <family val="2"/>
    </font>
    <font>
      <i/>
      <sz val="11"/>
      <color indexed="63"/>
      <name val="Calibri"/>
      <family val="2"/>
    </font>
    <font>
      <i/>
      <sz val="11"/>
      <color rgb="FF7F7F7F"/>
      <name val="Calibri"/>
      <family val="2"/>
    </font>
    <font>
      <sz val="14"/>
      <color indexed="32"/>
      <name val="Times New Roman"/>
      <family val="1"/>
    </font>
    <font>
      <sz val="11"/>
      <color rgb="FF0000FF"/>
      <name val="Calibri"/>
      <family val="2"/>
    </font>
    <font>
      <sz val="8"/>
      <color indexed="50"/>
      <name val="Arial"/>
      <family val="2"/>
    </font>
    <font>
      <sz val="8"/>
      <color indexed="57"/>
      <name val="Arial"/>
      <family val="2"/>
    </font>
    <font>
      <vertAlign val="superscript"/>
      <sz val="8"/>
      <color indexed="57"/>
      <name val="Arial"/>
      <family val="2"/>
    </font>
    <font>
      <b/>
      <sz val="7.5"/>
      <color indexed="57"/>
      <name val="Arial"/>
      <family val="2"/>
    </font>
    <font>
      <sz val="11"/>
      <color indexed="24"/>
      <name val="Calibri"/>
      <family val="2"/>
    </font>
    <font>
      <sz val="11"/>
      <color rgb="FF006100"/>
      <name val="Calibri"/>
      <family val="2"/>
    </font>
    <font>
      <b/>
      <sz val="15"/>
      <color indexed="62"/>
      <name val="Calibri"/>
      <family val="2"/>
      <scheme val="minor"/>
    </font>
    <font>
      <b/>
      <sz val="13"/>
      <color indexed="62"/>
      <name val="Calibri"/>
      <family val="2"/>
      <scheme val="minor"/>
    </font>
    <font>
      <b/>
      <sz val="11"/>
      <color indexed="62"/>
      <name val="Calibri"/>
      <family val="2"/>
      <scheme val="minor"/>
    </font>
    <font>
      <b/>
      <sz val="11"/>
      <color indexed="43"/>
      <name val="Calibri"/>
      <family val="2"/>
    </font>
    <font>
      <b/>
      <sz val="11"/>
      <color theme="3"/>
      <name val="Calibri"/>
      <family val="2"/>
    </font>
    <font>
      <sz val="9"/>
      <color indexed="13"/>
      <name val="Arial"/>
      <family val="2"/>
    </font>
    <font>
      <u/>
      <sz val="8"/>
      <color indexed="12"/>
      <name val="Arial"/>
      <family val="2"/>
    </font>
    <font>
      <sz val="11"/>
      <color rgb="FF3F3F76"/>
      <name val="Calibri"/>
      <family val="2"/>
    </font>
    <font>
      <sz val="11"/>
      <color indexed="10"/>
      <name val="Calibri"/>
      <family val="2"/>
      <scheme val="minor"/>
    </font>
    <font>
      <sz val="11"/>
      <color indexed="11"/>
      <name val="Calibri"/>
      <family val="2"/>
    </font>
    <font>
      <sz val="11"/>
      <color rgb="FFFA7D00"/>
      <name val="Calibri"/>
      <family val="2"/>
    </font>
    <font>
      <sz val="11"/>
      <color rgb="FF9C6500"/>
      <name val="Calibri"/>
      <family val="2"/>
    </font>
    <font>
      <sz val="11"/>
      <color indexed="63"/>
      <name val="Calibri"/>
      <family val="2"/>
    </font>
    <font>
      <sz val="12"/>
      <color theme="1"/>
      <name val="Arial"/>
      <family val="2"/>
    </font>
    <font>
      <b/>
      <sz val="11"/>
      <color indexed="60"/>
      <name val="Calibri"/>
      <family val="2"/>
    </font>
    <font>
      <b/>
      <sz val="11"/>
      <color rgb="FF3F3F3F"/>
      <name val="Calibri"/>
      <family val="2"/>
    </font>
    <font>
      <sz val="8"/>
      <color indexed="32"/>
      <name val="Arial"/>
      <family val="2"/>
    </font>
    <font>
      <b/>
      <sz val="8"/>
      <color indexed="18"/>
      <name val="Arial"/>
      <family val="2"/>
    </font>
    <font>
      <b/>
      <sz val="14"/>
      <color indexed="9"/>
      <name val="Arial"/>
      <family val="2"/>
    </font>
    <font>
      <b/>
      <sz val="14"/>
      <name val="Arial"/>
      <family val="2"/>
    </font>
    <font>
      <b/>
      <sz val="12"/>
      <color indexed="9"/>
      <name val="Arial"/>
      <family val="2"/>
    </font>
    <font>
      <b/>
      <sz val="10"/>
      <color indexed="9"/>
      <name val="Arial"/>
      <family val="2"/>
    </font>
    <font>
      <b/>
      <i/>
      <sz val="8"/>
      <color indexed="9"/>
      <name val="Arial"/>
      <family val="2"/>
    </font>
    <font>
      <b/>
      <sz val="12"/>
      <color indexed="18"/>
      <name val="Arial"/>
      <family val="2"/>
    </font>
    <font>
      <sz val="9"/>
      <color indexed="29"/>
      <name val="Arial"/>
      <family val="2"/>
    </font>
    <font>
      <b/>
      <sz val="9"/>
      <color indexed="29"/>
      <name val="Arial"/>
      <family val="2"/>
    </font>
    <font>
      <b/>
      <sz val="18"/>
      <color indexed="62"/>
      <name val="Cambria"/>
      <family val="2"/>
      <scheme val="major"/>
    </font>
    <font>
      <b/>
      <sz val="18"/>
      <color indexed="43"/>
      <name val="Cambria"/>
      <family val="2"/>
    </font>
    <font>
      <sz val="11"/>
      <color indexed="25"/>
      <name val="Calibri"/>
      <family val="2"/>
    </font>
    <font>
      <sz val="11"/>
      <color rgb="FFFF0000"/>
      <name val="Calibri"/>
      <family val="2"/>
    </font>
    <font>
      <sz val="10"/>
      <color rgb="FF00000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</fonts>
  <fills count="113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3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4"/>
        <bgColor indexed="24"/>
      </patternFill>
    </fill>
    <fill>
      <patternFill patternType="solid">
        <fgColor theme="4"/>
      </patternFill>
    </fill>
    <fill>
      <patternFill patternType="solid">
        <fgColor indexed="56"/>
      </patternFill>
    </fill>
    <fill>
      <patternFill patternType="solid">
        <fgColor indexed="15"/>
        <bgColor indexed="15"/>
      </patternFill>
    </fill>
    <fill>
      <patternFill patternType="solid">
        <fgColor indexed="45"/>
        <bgColor indexed="45"/>
      </patternFill>
    </fill>
    <fill>
      <patternFill patternType="solid">
        <fgColor indexed="55"/>
        <bgColor indexed="55"/>
      </patternFill>
    </fill>
    <fill>
      <patternFill patternType="solid">
        <fgColor theme="5"/>
      </patternFill>
    </fill>
    <fill>
      <patternFill patternType="solid">
        <fgColor indexed="41"/>
        <bgColor indexed="41"/>
      </patternFill>
    </fill>
    <fill>
      <patternFill patternType="solid">
        <fgColor indexed="40"/>
        <bgColor indexed="40"/>
      </patternFill>
    </fill>
    <fill>
      <patternFill patternType="solid">
        <fgColor indexed="22"/>
        <bgColor indexed="22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indexed="54"/>
      </patternFill>
    </fill>
    <fill>
      <patternFill patternType="solid">
        <fgColor theme="8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indexed="9"/>
      </patternFill>
    </fill>
    <fill>
      <patternFill patternType="solid">
        <fgColor rgb="FFA5A5A5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57"/>
      </patternFill>
    </fill>
    <fill>
      <patternFill patternType="solid">
        <fgColor rgb="FFC6EFCE"/>
      </patternFill>
    </fill>
    <fill>
      <patternFill patternType="solid">
        <fgColor indexed="27"/>
        <bgColor indexed="64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indexed="41"/>
        <bgColor indexed="64"/>
      </patternFill>
    </fill>
    <fill>
      <patternFill patternType="mediumGray">
        <fgColor indexed="22"/>
      </patternFill>
    </fill>
    <fill>
      <patternFill patternType="solid">
        <fgColor indexed="8"/>
      </patternFill>
    </fill>
    <fill>
      <patternFill patternType="lightGray">
        <fgColor indexed="8"/>
        <bgColor indexed="8"/>
      </patternFill>
    </fill>
    <fill>
      <patternFill patternType="solid">
        <fgColor indexed="31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lightDown">
        <fgColor indexed="22"/>
        <bgColor indexed="23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0"/>
      </patternFill>
    </fill>
    <fill>
      <patternFill patternType="gray0625">
        <fgColor indexed="8"/>
      </patternFill>
    </fill>
    <fill>
      <patternFill patternType="gray125">
        <fgColor indexed="8"/>
      </patternFill>
    </fill>
    <fill>
      <patternFill patternType="solid">
        <fgColor indexed="18"/>
      </patternFill>
    </fill>
    <fill>
      <patternFill patternType="solid">
        <fgColor indexed="28"/>
      </patternFill>
    </fill>
    <fill>
      <patternFill patternType="solid">
        <fgColor indexed="13"/>
      </patternFill>
    </fill>
    <fill>
      <patternFill patternType="solid">
        <fgColor indexed="39"/>
      </patternFill>
    </fill>
    <fill>
      <patternFill patternType="solid">
        <fgColor indexed="32"/>
        <bgColor indexed="64"/>
      </patternFill>
    </fill>
    <fill>
      <patternFill patternType="solid">
        <fgColor indexed="63"/>
        <bgColor indexed="64"/>
      </patternFill>
    </fill>
    <fill>
      <patternFill patternType="solid">
        <fgColor indexed="31"/>
        <bgColor indexed="8"/>
      </patternFill>
    </fill>
    <fill>
      <patternFill patternType="solid">
        <fgColor indexed="43"/>
        <bgColor indexed="8"/>
      </patternFill>
    </fill>
    <fill>
      <patternFill patternType="solid">
        <fgColor indexed="63"/>
        <bgColor indexed="8"/>
      </patternFill>
    </fill>
    <fill>
      <patternFill patternType="solid">
        <fgColor indexed="8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25"/>
        <bgColor indexed="64"/>
      </patternFill>
    </fill>
  </fills>
  <borders count="7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52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64"/>
      </right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hair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8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medium">
        <color indexed="27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thin">
        <color indexed="8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double">
        <color indexed="10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double">
        <color indexed="64"/>
      </top>
      <bottom/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 style="double">
        <color indexed="8"/>
      </top>
      <bottom/>
      <diagonal/>
    </border>
    <border>
      <left/>
      <right/>
      <top/>
      <bottom style="hair">
        <color indexed="64"/>
      </bottom>
      <diagonal/>
    </border>
    <border>
      <left style="double">
        <color indexed="60"/>
      </left>
      <right style="double">
        <color indexed="60"/>
      </right>
      <top style="double">
        <color indexed="60"/>
      </top>
      <bottom style="double">
        <color indexed="60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medium">
        <color indexed="28"/>
      </bottom>
      <diagonal/>
    </border>
    <border>
      <left/>
      <right/>
      <top/>
      <bottom style="double">
        <color indexed="11"/>
      </bottom>
      <diagonal/>
    </border>
    <border>
      <left style="thin">
        <color indexed="62"/>
      </left>
      <right style="thin">
        <color indexed="62"/>
      </right>
      <top style="thin">
        <color indexed="62"/>
      </top>
      <bottom style="thin">
        <color indexed="62"/>
      </bottom>
      <diagonal/>
    </border>
    <border>
      <left style="thin">
        <color indexed="60"/>
      </left>
      <right style="thin">
        <color indexed="60"/>
      </right>
      <top style="thin">
        <color indexed="60"/>
      </top>
      <bottom style="thin">
        <color indexed="60"/>
      </bottom>
      <diagonal/>
    </border>
    <border>
      <left/>
      <right/>
      <top style="medium">
        <color indexed="39"/>
      </top>
      <bottom/>
      <diagonal/>
    </border>
    <border>
      <left style="medium">
        <color indexed="39"/>
      </left>
      <right/>
      <top style="medium">
        <color indexed="39"/>
      </top>
      <bottom/>
      <diagonal/>
    </border>
    <border>
      <left/>
      <right/>
      <top/>
      <bottom style="medium">
        <color indexed="39"/>
      </bottom>
      <diagonal/>
    </border>
    <border>
      <left style="thin">
        <color indexed="28"/>
      </left>
      <right/>
      <top/>
      <bottom style="thin">
        <color indexed="28"/>
      </bottom>
      <diagonal/>
    </border>
    <border>
      <left/>
      <right/>
      <top style="thin">
        <color indexed="64"/>
      </top>
      <bottom style="medium">
        <color indexed="64"/>
      </bottom>
      <diagonal/>
    </border>
  </borders>
  <cellStyleXfs count="42571">
    <xf numFmtId="0" fontId="0" fillId="0" borderId="0"/>
    <xf numFmtId="166" fontId="6" fillId="0" borderId="0">
      <alignment horizontal="left" wrapText="1"/>
    </xf>
    <xf numFmtId="0" fontId="24" fillId="2" borderId="0" applyNumberFormat="0" applyBorder="0" applyAlignment="0" applyProtection="0"/>
    <xf numFmtId="0" fontId="24" fillId="3" borderId="0" applyNumberFormat="0" applyBorder="0" applyAlignment="0" applyProtection="0"/>
    <xf numFmtId="0" fontId="24" fillId="4" borderId="0" applyNumberFormat="0" applyBorder="0" applyAlignment="0" applyProtection="0"/>
    <xf numFmtId="0" fontId="24" fillId="5" borderId="0" applyNumberFormat="0" applyBorder="0" applyAlignment="0" applyProtection="0"/>
    <xf numFmtId="0" fontId="24" fillId="6" borderId="0" applyNumberFormat="0" applyBorder="0" applyAlignment="0" applyProtection="0"/>
    <xf numFmtId="0" fontId="24" fillId="7" borderId="0" applyNumberFormat="0" applyBorder="0" applyAlignment="0" applyProtection="0"/>
    <xf numFmtId="0" fontId="24" fillId="8" borderId="0" applyNumberFormat="0" applyBorder="0" applyAlignment="0" applyProtection="0"/>
    <xf numFmtId="0" fontId="24" fillId="9" borderId="0" applyNumberFormat="0" applyBorder="0" applyAlignment="0" applyProtection="0"/>
    <xf numFmtId="0" fontId="24" fillId="10" borderId="0" applyNumberFormat="0" applyBorder="0" applyAlignment="0" applyProtection="0"/>
    <xf numFmtId="0" fontId="24" fillId="5" borderId="0" applyNumberFormat="0" applyBorder="0" applyAlignment="0" applyProtection="0"/>
    <xf numFmtId="0" fontId="24" fillId="8" borderId="0" applyNumberFormat="0" applyBorder="0" applyAlignment="0" applyProtection="0"/>
    <xf numFmtId="0" fontId="24" fillId="11" borderId="0" applyNumberFormat="0" applyBorder="0" applyAlignment="0" applyProtection="0"/>
    <xf numFmtId="0" fontId="25" fillId="12" borderId="0" applyNumberFormat="0" applyBorder="0" applyAlignment="0" applyProtection="0"/>
    <xf numFmtId="0" fontId="25" fillId="9" borderId="0" applyNumberFormat="0" applyBorder="0" applyAlignment="0" applyProtection="0"/>
    <xf numFmtId="0" fontId="25" fillId="10" borderId="0" applyNumberFormat="0" applyBorder="0" applyAlignment="0" applyProtection="0"/>
    <xf numFmtId="0" fontId="25" fillId="13" borderId="0" applyNumberFormat="0" applyBorder="0" applyAlignment="0" applyProtection="0"/>
    <xf numFmtId="0" fontId="25" fillId="14" borderId="0" applyNumberFormat="0" applyBorder="0" applyAlignment="0" applyProtection="0"/>
    <xf numFmtId="0" fontId="25" fillId="15" borderId="0" applyNumberFormat="0" applyBorder="0" applyAlignment="0" applyProtection="0"/>
    <xf numFmtId="0" fontId="25" fillId="16" borderId="0" applyNumberFormat="0" applyBorder="0" applyAlignment="0" applyProtection="0"/>
    <xf numFmtId="0" fontId="25" fillId="17" borderId="0" applyNumberFormat="0" applyBorder="0" applyAlignment="0" applyProtection="0"/>
    <xf numFmtId="0" fontId="25" fillId="18" borderId="0" applyNumberFormat="0" applyBorder="0" applyAlignment="0" applyProtection="0"/>
    <xf numFmtId="0" fontId="25" fillId="13" borderId="0" applyNumberFormat="0" applyBorder="0" applyAlignment="0" applyProtection="0"/>
    <xf numFmtId="0" fontId="25" fillId="14" borderId="0" applyNumberFormat="0" applyBorder="0" applyAlignment="0" applyProtection="0"/>
    <xf numFmtId="0" fontId="25" fillId="19" borderId="0" applyNumberFormat="0" applyBorder="0" applyAlignment="0" applyProtection="0"/>
    <xf numFmtId="0" fontId="26" fillId="3" borderId="0" applyNumberFormat="0" applyBorder="0" applyAlignment="0" applyProtection="0"/>
    <xf numFmtId="0" fontId="27" fillId="20" borderId="1" applyNumberFormat="0" applyAlignment="0" applyProtection="0"/>
    <xf numFmtId="0" fontId="28" fillId="21" borderId="2" applyNumberFormat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70" fontId="7" fillId="0" borderId="0"/>
    <xf numFmtId="0" fontId="29" fillId="0" borderId="0" applyNumberFormat="0" applyFill="0" applyBorder="0" applyAlignment="0" applyProtection="0"/>
    <xf numFmtId="0" fontId="30" fillId="4" borderId="0" applyNumberFormat="0" applyBorder="0" applyAlignment="0" applyProtection="0"/>
    <xf numFmtId="38" fontId="8" fillId="22" borderId="0" applyNumberFormat="0" applyBorder="0" applyAlignment="0" applyProtection="0"/>
    <xf numFmtId="0" fontId="31" fillId="0" borderId="3" applyNumberFormat="0" applyFill="0" applyAlignment="0" applyProtection="0"/>
    <xf numFmtId="0" fontId="32" fillId="0" borderId="4" applyNumberFormat="0" applyFill="0" applyAlignment="0" applyProtection="0"/>
    <xf numFmtId="0" fontId="33" fillId="0" borderId="5" applyNumberFormat="0" applyFill="0" applyAlignment="0" applyProtection="0"/>
    <xf numFmtId="0" fontId="33" fillId="0" borderId="0" applyNumberFormat="0" applyFill="0" applyBorder="0" applyAlignment="0" applyProtection="0"/>
    <xf numFmtId="38" fontId="21" fillId="0" borderId="0"/>
    <xf numFmtId="40" fontId="21" fillId="0" borderId="0"/>
    <xf numFmtId="0" fontId="34" fillId="7" borderId="1" applyNumberFormat="0" applyAlignment="0" applyProtection="0"/>
    <xf numFmtId="10" fontId="8" fillId="23" borderId="6" applyNumberFormat="0" applyBorder="0" applyAlignment="0" applyProtection="0"/>
    <xf numFmtId="0" fontId="35" fillId="0" borderId="7" applyNumberFormat="0" applyFill="0" applyAlignment="0" applyProtection="0"/>
    <xf numFmtId="44" fontId="22" fillId="0" borderId="8" applyNumberFormat="0" applyFont="0" applyAlignment="0">
      <alignment horizontal="center"/>
    </xf>
    <xf numFmtId="44" fontId="22" fillId="0" borderId="9" applyNumberFormat="0" applyFont="0" applyAlignment="0">
      <alignment horizontal="center"/>
    </xf>
    <xf numFmtId="0" fontId="36" fillId="24" borderId="0" applyNumberFormat="0" applyBorder="0" applyAlignment="0" applyProtection="0"/>
    <xf numFmtId="171" fontId="9" fillId="0" borderId="0"/>
    <xf numFmtId="0" fontId="18" fillId="0" borderId="0"/>
    <xf numFmtId="0" fontId="6" fillId="0" borderId="0"/>
    <xf numFmtId="166" fontId="6" fillId="0" borderId="0">
      <alignment horizontal="left" wrapText="1"/>
    </xf>
    <xf numFmtId="0" fontId="6" fillId="25" borderId="10" applyNumberFormat="0" applyFont="0" applyAlignment="0" applyProtection="0"/>
    <xf numFmtId="0" fontId="37" fillId="20" borderId="11" applyNumberFormat="0" applyAlignment="0" applyProtection="0"/>
    <xf numFmtId="9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38" fontId="8" fillId="0" borderId="12"/>
    <xf numFmtId="38" fontId="21" fillId="0" borderId="13"/>
    <xf numFmtId="0" fontId="38" fillId="0" borderId="0" applyNumberFormat="0" applyFill="0" applyBorder="0" applyAlignment="0" applyProtection="0"/>
    <xf numFmtId="0" fontId="39" fillId="0" borderId="14" applyNumberFormat="0" applyFill="0" applyAlignment="0" applyProtection="0"/>
    <xf numFmtId="0" fontId="40" fillId="0" borderId="0" applyNumberFormat="0" applyFill="0" applyBorder="0" applyAlignment="0" applyProtection="0"/>
    <xf numFmtId="0" fontId="4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73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>
      <alignment horizontal="left" wrapText="1"/>
    </xf>
    <xf numFmtId="165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48" fillId="0" borderId="0"/>
    <xf numFmtId="0" fontId="48" fillId="0" borderId="0"/>
    <xf numFmtId="166" fontId="6" fillId="0" borderId="0">
      <alignment horizontal="left" wrapText="1"/>
    </xf>
    <xf numFmtId="0" fontId="48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0" fontId="48" fillId="0" borderId="0"/>
    <xf numFmtId="0" fontId="48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48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48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0" fontId="48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48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48" fillId="0" borderId="0"/>
    <xf numFmtId="0" fontId="48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49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49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0" fontId="6" fillId="0" borderId="0"/>
    <xf numFmtId="166" fontId="49" fillId="0" borderId="0">
      <alignment horizontal="left" wrapText="1"/>
    </xf>
    <xf numFmtId="166" fontId="49" fillId="0" borderId="0">
      <alignment horizontal="left" wrapText="1"/>
    </xf>
    <xf numFmtId="0" fontId="6" fillId="0" borderId="0"/>
    <xf numFmtId="0" fontId="6" fillId="0" borderId="0"/>
    <xf numFmtId="0" fontId="6" fillId="0" borderId="0"/>
    <xf numFmtId="166" fontId="49" fillId="0" borderId="0">
      <alignment horizontal="left" wrapText="1"/>
    </xf>
    <xf numFmtId="166" fontId="49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49" fillId="0" borderId="0">
      <alignment horizontal="left" wrapText="1"/>
    </xf>
    <xf numFmtId="166" fontId="49" fillId="0" borderId="0">
      <alignment horizontal="left" wrapText="1"/>
    </xf>
    <xf numFmtId="0" fontId="6" fillId="0" borderId="0"/>
    <xf numFmtId="0" fontId="6" fillId="0" borderId="0"/>
    <xf numFmtId="0" fontId="6" fillId="0" borderId="0"/>
    <xf numFmtId="166" fontId="49" fillId="0" borderId="0">
      <alignment horizontal="left" wrapText="1"/>
    </xf>
    <xf numFmtId="166" fontId="49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166" fontId="49" fillId="0" borderId="0">
      <alignment horizontal="left" wrapText="1"/>
    </xf>
    <xf numFmtId="166" fontId="49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166" fontId="49" fillId="0" borderId="0">
      <alignment horizontal="left" wrapText="1"/>
    </xf>
    <xf numFmtId="166" fontId="49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49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49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49" fillId="0" borderId="0">
      <alignment horizontal="left" wrapText="1"/>
    </xf>
    <xf numFmtId="166" fontId="6" fillId="0" borderId="0">
      <alignment horizontal="left" wrapText="1"/>
    </xf>
    <xf numFmtId="166" fontId="49" fillId="0" borderId="0">
      <alignment horizontal="left" wrapText="1"/>
    </xf>
    <xf numFmtId="166" fontId="6" fillId="0" borderId="0">
      <alignment horizontal="left" wrapText="1"/>
    </xf>
    <xf numFmtId="166" fontId="49" fillId="0" borderId="0">
      <alignment horizontal="left" wrapText="1"/>
    </xf>
    <xf numFmtId="166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0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49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49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49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49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49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49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49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49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49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49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49" fillId="0" borderId="0">
      <alignment horizontal="left" wrapText="1"/>
    </xf>
    <xf numFmtId="166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49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49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49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49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49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49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49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0" fontId="48" fillId="0" borderId="0"/>
    <xf numFmtId="0" fontId="48" fillId="0" borderId="0"/>
    <xf numFmtId="0" fontId="48" fillId="0" borderId="0"/>
    <xf numFmtId="0" fontId="48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66" fontId="6" fillId="0" borderId="0">
      <alignment horizontal="left" wrapText="1"/>
    </xf>
    <xf numFmtId="166" fontId="49" fillId="0" borderId="0">
      <alignment horizontal="left" wrapText="1"/>
    </xf>
    <xf numFmtId="166" fontId="6" fillId="0" borderId="0">
      <alignment horizontal="left" wrapText="1"/>
    </xf>
    <xf numFmtId="166" fontId="49" fillId="0" borderId="0">
      <alignment horizontal="left" wrapText="1"/>
    </xf>
    <xf numFmtId="166" fontId="6" fillId="0" borderId="0">
      <alignment horizontal="left" wrapText="1"/>
    </xf>
    <xf numFmtId="0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49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49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49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49" fillId="0" borderId="0">
      <alignment horizontal="left" wrapText="1"/>
    </xf>
    <xf numFmtId="166" fontId="6" fillId="0" borderId="0">
      <alignment horizontal="left" wrapText="1"/>
    </xf>
    <xf numFmtId="166" fontId="49" fillId="0" borderId="0">
      <alignment horizontal="left" wrapText="1"/>
    </xf>
    <xf numFmtId="166" fontId="6" fillId="0" borderId="0">
      <alignment horizontal="left" wrapText="1"/>
    </xf>
    <xf numFmtId="166" fontId="49" fillId="0" borderId="0">
      <alignment horizontal="left" wrapText="1"/>
    </xf>
    <xf numFmtId="166" fontId="6" fillId="0" borderId="0">
      <alignment horizontal="left" wrapText="1"/>
    </xf>
    <xf numFmtId="166" fontId="49" fillId="0" borderId="0">
      <alignment horizontal="left" wrapText="1"/>
    </xf>
    <xf numFmtId="166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49" fillId="0" borderId="0">
      <alignment horizontal="left" wrapText="1"/>
    </xf>
    <xf numFmtId="166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49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49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49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49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49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49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0" fontId="6" fillId="0" borderId="0"/>
    <xf numFmtId="166" fontId="49" fillId="0" borderId="0">
      <alignment horizontal="left" wrapText="1"/>
    </xf>
    <xf numFmtId="166" fontId="49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49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49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49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49" fillId="0" borderId="0">
      <alignment horizontal="left" wrapText="1"/>
    </xf>
    <xf numFmtId="166" fontId="6" fillId="0" borderId="0">
      <alignment horizontal="left" wrapText="1"/>
    </xf>
    <xf numFmtId="0" fontId="48" fillId="0" borderId="0"/>
    <xf numFmtId="0" fontId="48" fillId="0" borderId="0"/>
    <xf numFmtId="174" fontId="50" fillId="0" borderId="0">
      <alignment horizontal="left"/>
    </xf>
    <xf numFmtId="175" fontId="51" fillId="0" borderId="0">
      <alignment horizontal="left"/>
    </xf>
    <xf numFmtId="0" fontId="52" fillId="0" borderId="38"/>
    <xf numFmtId="0" fontId="53" fillId="0" borderId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166" fontId="49" fillId="0" borderId="0">
      <alignment horizontal="left" wrapText="1"/>
    </xf>
    <xf numFmtId="0" fontId="24" fillId="2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166" fontId="49" fillId="0" borderId="0">
      <alignment horizontal="left" wrapText="1"/>
    </xf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24" fillId="2" borderId="0" applyNumberFormat="0" applyBorder="0" applyAlignment="0" applyProtection="0"/>
    <xf numFmtId="166" fontId="49" fillId="0" borderId="0">
      <alignment horizontal="left" wrapText="1"/>
    </xf>
    <xf numFmtId="0" fontId="24" fillId="2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8" borderId="0" applyNumberFormat="0" applyBorder="0" applyAlignment="0" applyProtection="0"/>
    <xf numFmtId="0" fontId="24" fillId="2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166" fontId="49" fillId="0" borderId="0">
      <alignment horizontal="left" wrapText="1"/>
    </xf>
    <xf numFmtId="0" fontId="24" fillId="3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166" fontId="49" fillId="0" borderId="0">
      <alignment horizontal="left" wrapText="1"/>
    </xf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24" fillId="3" borderId="0" applyNumberFormat="0" applyBorder="0" applyAlignment="0" applyProtection="0"/>
    <xf numFmtId="166" fontId="49" fillId="0" borderId="0">
      <alignment horizontal="left" wrapText="1"/>
    </xf>
    <xf numFmtId="0" fontId="24" fillId="3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9" borderId="0" applyNumberFormat="0" applyBorder="0" applyAlignment="0" applyProtection="0"/>
    <xf numFmtId="0" fontId="24" fillId="3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166" fontId="49" fillId="0" borderId="0">
      <alignment horizontal="left" wrapText="1"/>
    </xf>
    <xf numFmtId="0" fontId="24" fillId="4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166" fontId="49" fillId="0" borderId="0">
      <alignment horizontal="left" wrapText="1"/>
    </xf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24" fillId="4" borderId="0" applyNumberFormat="0" applyBorder="0" applyAlignment="0" applyProtection="0"/>
    <xf numFmtId="166" fontId="49" fillId="0" borderId="0">
      <alignment horizontal="left" wrapText="1"/>
    </xf>
    <xf numFmtId="0" fontId="24" fillId="4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5" borderId="0" applyNumberFormat="0" applyBorder="0" applyAlignment="0" applyProtection="0"/>
    <xf numFmtId="0" fontId="24" fillId="4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166" fontId="49" fillId="0" borderId="0">
      <alignment horizontal="left" wrapText="1"/>
    </xf>
    <xf numFmtId="0" fontId="24" fillId="5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166" fontId="49" fillId="0" borderId="0">
      <alignment horizontal="left" wrapText="1"/>
    </xf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24" fillId="5" borderId="0" applyNumberFormat="0" applyBorder="0" applyAlignment="0" applyProtection="0"/>
    <xf numFmtId="166" fontId="49" fillId="0" borderId="0">
      <alignment horizontal="left" wrapText="1"/>
    </xf>
    <xf numFmtId="0" fontId="24" fillId="5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7" borderId="0" applyNumberFormat="0" applyBorder="0" applyAlignment="0" applyProtection="0"/>
    <xf numFmtId="0" fontId="24" fillId="5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166" fontId="49" fillId="0" borderId="0">
      <alignment horizontal="left" wrapText="1"/>
    </xf>
    <xf numFmtId="0" fontId="24" fillId="6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24" fillId="6" borderId="0" applyNumberFormat="0" applyBorder="0" applyAlignment="0" applyProtection="0"/>
    <xf numFmtId="0" fontId="5" fillId="31" borderId="0" applyNumberFormat="0" applyBorder="0" applyAlignment="0" applyProtection="0"/>
    <xf numFmtId="0" fontId="24" fillId="6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166" fontId="49" fillId="0" borderId="0">
      <alignment horizontal="left" wrapText="1"/>
    </xf>
    <xf numFmtId="0" fontId="24" fillId="7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166" fontId="49" fillId="0" borderId="0">
      <alignment horizontal="left" wrapText="1"/>
    </xf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24" fillId="7" borderId="0" applyNumberFormat="0" applyBorder="0" applyAlignment="0" applyProtection="0"/>
    <xf numFmtId="166" fontId="49" fillId="0" borderId="0">
      <alignment horizontal="left" wrapText="1"/>
    </xf>
    <xf numFmtId="0" fontId="24" fillId="7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25" borderId="0" applyNumberFormat="0" applyBorder="0" applyAlignment="0" applyProtection="0"/>
    <xf numFmtId="0" fontId="24" fillId="7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166" fontId="49" fillId="0" borderId="0">
      <alignment horizontal="left" wrapText="1"/>
    </xf>
    <xf numFmtId="0" fontId="24" fillId="8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166" fontId="49" fillId="0" borderId="0">
      <alignment horizontal="left" wrapText="1"/>
    </xf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24" fillId="8" borderId="0" applyNumberFormat="0" applyBorder="0" applyAlignment="0" applyProtection="0"/>
    <xf numFmtId="166" fontId="49" fillId="0" borderId="0">
      <alignment horizontal="left" wrapText="1"/>
    </xf>
    <xf numFmtId="0" fontId="24" fillId="8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6" borderId="0" applyNumberFormat="0" applyBorder="0" applyAlignment="0" applyProtection="0"/>
    <xf numFmtId="0" fontId="24" fillId="8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166" fontId="49" fillId="0" borderId="0">
      <alignment horizontal="left" wrapText="1"/>
    </xf>
    <xf numFmtId="0" fontId="24" fillId="9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24" fillId="9" borderId="0" applyNumberFormat="0" applyBorder="0" applyAlignment="0" applyProtection="0"/>
    <xf numFmtId="0" fontId="5" fillId="34" borderId="0" applyNumberFormat="0" applyBorder="0" applyAlignment="0" applyProtection="0"/>
    <xf numFmtId="0" fontId="24" fillId="9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166" fontId="49" fillId="0" borderId="0">
      <alignment horizontal="left" wrapText="1"/>
    </xf>
    <xf numFmtId="0" fontId="24" fillId="10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166" fontId="49" fillId="0" borderId="0">
      <alignment horizontal="left" wrapText="1"/>
    </xf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24" fillId="10" borderId="0" applyNumberFormat="0" applyBorder="0" applyAlignment="0" applyProtection="0"/>
    <xf numFmtId="166" fontId="49" fillId="0" borderId="0">
      <alignment horizontal="left" wrapText="1"/>
    </xf>
    <xf numFmtId="0" fontId="24" fillId="10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24" borderId="0" applyNumberFormat="0" applyBorder="0" applyAlignment="0" applyProtection="0"/>
    <xf numFmtId="0" fontId="24" fillId="10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166" fontId="49" fillId="0" borderId="0">
      <alignment horizontal="left" wrapText="1"/>
    </xf>
    <xf numFmtId="0" fontId="24" fillId="5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166" fontId="49" fillId="0" borderId="0">
      <alignment horizontal="left" wrapText="1"/>
    </xf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24" fillId="5" borderId="0" applyNumberFormat="0" applyBorder="0" applyAlignment="0" applyProtection="0"/>
    <xf numFmtId="166" fontId="49" fillId="0" borderId="0">
      <alignment horizontal="left" wrapText="1"/>
    </xf>
    <xf numFmtId="0" fontId="24" fillId="5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" borderId="0" applyNumberFormat="0" applyBorder="0" applyAlignment="0" applyProtection="0"/>
    <xf numFmtId="0" fontId="24" fillId="5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166" fontId="49" fillId="0" borderId="0">
      <alignment horizontal="left" wrapText="1"/>
    </xf>
    <xf numFmtId="0" fontId="24" fillId="8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166" fontId="49" fillId="0" borderId="0">
      <alignment horizontal="left" wrapText="1"/>
    </xf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24" fillId="8" borderId="0" applyNumberFormat="0" applyBorder="0" applyAlignment="0" applyProtection="0"/>
    <xf numFmtId="166" fontId="49" fillId="0" borderId="0">
      <alignment horizontal="left" wrapText="1"/>
    </xf>
    <xf numFmtId="0" fontId="24" fillId="8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6" borderId="0" applyNumberFormat="0" applyBorder="0" applyAlignment="0" applyProtection="0"/>
    <xf numFmtId="0" fontId="24" fillId="8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166" fontId="49" fillId="0" borderId="0">
      <alignment horizontal="left" wrapText="1"/>
    </xf>
    <xf numFmtId="0" fontId="24" fillId="11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166" fontId="49" fillId="0" borderId="0">
      <alignment horizontal="left" wrapText="1"/>
    </xf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24" fillId="11" borderId="0" applyNumberFormat="0" applyBorder="0" applyAlignment="0" applyProtection="0"/>
    <xf numFmtId="166" fontId="49" fillId="0" borderId="0">
      <alignment horizontal="left" wrapText="1"/>
    </xf>
    <xf numFmtId="0" fontId="24" fillId="11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25" borderId="0" applyNumberFormat="0" applyBorder="0" applyAlignment="0" applyProtection="0"/>
    <xf numFmtId="0" fontId="24" fillId="11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6" borderId="0" applyNumberFormat="0" applyBorder="0" applyAlignment="0" applyProtection="0"/>
    <xf numFmtId="166" fontId="49" fillId="0" borderId="0">
      <alignment horizontal="left" wrapText="1"/>
    </xf>
    <xf numFmtId="166" fontId="49" fillId="0" borderId="0">
      <alignment horizontal="left" wrapText="1"/>
    </xf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25" fillId="6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6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6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19" borderId="0" applyNumberFormat="0" applyBorder="0" applyAlignment="0" applyProtection="0"/>
    <xf numFmtId="166" fontId="49" fillId="0" borderId="0">
      <alignment horizontal="left" wrapText="1"/>
    </xf>
    <xf numFmtId="166" fontId="49" fillId="0" borderId="0">
      <alignment horizontal="left" wrapText="1"/>
    </xf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25" fillId="19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19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19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11" borderId="0" applyNumberFormat="0" applyBorder="0" applyAlignment="0" applyProtection="0"/>
    <xf numFmtId="166" fontId="49" fillId="0" borderId="0">
      <alignment horizontal="left" wrapText="1"/>
    </xf>
    <xf numFmtId="166" fontId="49" fillId="0" borderId="0">
      <alignment horizontal="left" wrapText="1"/>
    </xf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25" fillId="1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1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1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3" borderId="0" applyNumberFormat="0" applyBorder="0" applyAlignment="0" applyProtection="0"/>
    <xf numFmtId="166" fontId="49" fillId="0" borderId="0">
      <alignment horizontal="left" wrapText="1"/>
    </xf>
    <xf numFmtId="166" fontId="49" fillId="0" borderId="0">
      <alignment horizontal="left" wrapText="1"/>
    </xf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25" fillId="3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3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3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6" borderId="0" applyNumberFormat="0" applyBorder="0" applyAlignment="0" applyProtection="0"/>
    <xf numFmtId="166" fontId="49" fillId="0" borderId="0">
      <alignment horizontal="left" wrapText="1"/>
    </xf>
    <xf numFmtId="166" fontId="49" fillId="0" borderId="0">
      <alignment horizontal="left" wrapText="1"/>
    </xf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25" fillId="6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6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6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9" borderId="0" applyNumberFormat="0" applyBorder="0" applyAlignment="0" applyProtection="0"/>
    <xf numFmtId="166" fontId="49" fillId="0" borderId="0">
      <alignment horizontal="left" wrapText="1"/>
    </xf>
    <xf numFmtId="166" fontId="49" fillId="0" borderId="0">
      <alignment horizontal="left" wrapText="1"/>
    </xf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25" fillId="9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9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9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6" borderId="0" applyNumberFormat="0" applyBorder="0" applyAlignment="0" applyProtection="0"/>
    <xf numFmtId="0" fontId="24" fillId="46" borderId="0" applyNumberFormat="0" applyBorder="0" applyAlignment="0" applyProtection="0"/>
    <xf numFmtId="0" fontId="25" fillId="47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9" borderId="0" applyNumberFormat="0" applyBorder="0" applyAlignment="0" applyProtection="0"/>
    <xf numFmtId="166" fontId="49" fillId="0" borderId="0">
      <alignment horizontal="left" wrapText="1"/>
    </xf>
    <xf numFmtId="166" fontId="49" fillId="0" borderId="0">
      <alignment horizontal="left" wrapText="1"/>
    </xf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9" borderId="0" applyNumberFormat="0" applyBorder="0" applyAlignment="0" applyProtection="0"/>
    <xf numFmtId="166" fontId="49" fillId="0" borderId="0">
      <alignment horizontal="left" wrapText="1"/>
    </xf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25" fillId="16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25" fillId="16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4" fillId="50" borderId="0" applyNumberFormat="0" applyBorder="0" applyAlignment="0" applyProtection="0"/>
    <xf numFmtId="0" fontId="24" fillId="50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25" fillId="52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54" fillId="53" borderId="0" applyNumberFormat="0" applyBorder="0" applyAlignment="0" applyProtection="0"/>
    <xf numFmtId="0" fontId="54" fillId="53" borderId="0" applyNumberFormat="0" applyBorder="0" applyAlignment="0" applyProtection="0"/>
    <xf numFmtId="0" fontId="54" fillId="53" borderId="0" applyNumberFormat="0" applyBorder="0" applyAlignment="0" applyProtection="0"/>
    <xf numFmtId="0" fontId="54" fillId="53" borderId="0" applyNumberFormat="0" applyBorder="0" applyAlignment="0" applyProtection="0"/>
    <xf numFmtId="0" fontId="54" fillId="53" borderId="0" applyNumberFormat="0" applyBorder="0" applyAlignment="0" applyProtection="0"/>
    <xf numFmtId="0" fontId="54" fillId="53" borderId="0" applyNumberFormat="0" applyBorder="0" applyAlignment="0" applyProtection="0"/>
    <xf numFmtId="0" fontId="54" fillId="53" borderId="0" applyNumberFormat="0" applyBorder="0" applyAlignment="0" applyProtection="0"/>
    <xf numFmtId="0" fontId="54" fillId="53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54" fillId="53" borderId="0" applyNumberFormat="0" applyBorder="0" applyAlignment="0" applyProtection="0"/>
    <xf numFmtId="0" fontId="54" fillId="53" borderId="0" applyNumberFormat="0" applyBorder="0" applyAlignment="0" applyProtection="0"/>
    <xf numFmtId="0" fontId="54" fillId="53" borderId="0" applyNumberFormat="0" applyBorder="0" applyAlignment="0" applyProtection="0"/>
    <xf numFmtId="0" fontId="54" fillId="53" borderId="0" applyNumberFormat="0" applyBorder="0" applyAlignment="0" applyProtection="0"/>
    <xf numFmtId="0" fontId="54" fillId="53" borderId="0" applyNumberFormat="0" applyBorder="0" applyAlignment="0" applyProtection="0"/>
    <xf numFmtId="0" fontId="54" fillId="53" borderId="0" applyNumberFormat="0" applyBorder="0" applyAlignment="0" applyProtection="0"/>
    <xf numFmtId="0" fontId="54" fillId="53" borderId="0" applyNumberFormat="0" applyBorder="0" applyAlignment="0" applyProtection="0"/>
    <xf numFmtId="0" fontId="54" fillId="53" borderId="0" applyNumberFormat="0" applyBorder="0" applyAlignment="0" applyProtection="0"/>
    <xf numFmtId="0" fontId="54" fillId="53" borderId="0" applyNumberFormat="0" applyBorder="0" applyAlignment="0" applyProtection="0"/>
    <xf numFmtId="0" fontId="54" fillId="53" borderId="0" applyNumberFormat="0" applyBorder="0" applyAlignment="0" applyProtection="0"/>
    <xf numFmtId="0" fontId="54" fillId="53" borderId="0" applyNumberFormat="0" applyBorder="0" applyAlignment="0" applyProtection="0"/>
    <xf numFmtId="0" fontId="54" fillId="19" borderId="0" applyNumberFormat="0" applyBorder="0" applyAlignment="0" applyProtection="0"/>
    <xf numFmtId="166" fontId="49" fillId="0" borderId="0">
      <alignment horizontal="left" wrapText="1"/>
    </xf>
    <xf numFmtId="166" fontId="49" fillId="0" borderId="0">
      <alignment horizontal="left" wrapText="1"/>
    </xf>
    <xf numFmtId="0" fontId="54" fillId="53" borderId="0" applyNumberFormat="0" applyBorder="0" applyAlignment="0" applyProtection="0"/>
    <xf numFmtId="0" fontId="54" fillId="53" borderId="0" applyNumberFormat="0" applyBorder="0" applyAlignment="0" applyProtection="0"/>
    <xf numFmtId="0" fontId="54" fillId="53" borderId="0" applyNumberFormat="0" applyBorder="0" applyAlignment="0" applyProtection="0"/>
    <xf numFmtId="0" fontId="54" fillId="53" borderId="0" applyNumberFormat="0" applyBorder="0" applyAlignment="0" applyProtection="0"/>
    <xf numFmtId="0" fontId="54" fillId="53" borderId="0" applyNumberFormat="0" applyBorder="0" applyAlignment="0" applyProtection="0"/>
    <xf numFmtId="0" fontId="54" fillId="53" borderId="0" applyNumberFormat="0" applyBorder="0" applyAlignment="0" applyProtection="0"/>
    <xf numFmtId="0" fontId="54" fillId="53" borderId="0" applyNumberFormat="0" applyBorder="0" applyAlignment="0" applyProtection="0"/>
    <xf numFmtId="0" fontId="54" fillId="53" borderId="0" applyNumberFormat="0" applyBorder="0" applyAlignment="0" applyProtection="0"/>
    <xf numFmtId="0" fontId="54" fillId="53" borderId="0" applyNumberFormat="0" applyBorder="0" applyAlignment="0" applyProtection="0"/>
    <xf numFmtId="0" fontId="54" fillId="53" borderId="0" applyNumberFormat="0" applyBorder="0" applyAlignment="0" applyProtection="0"/>
    <xf numFmtId="0" fontId="54" fillId="53" borderId="0" applyNumberFormat="0" applyBorder="0" applyAlignment="0" applyProtection="0"/>
    <xf numFmtId="0" fontId="54" fillId="19" borderId="0" applyNumberFormat="0" applyBorder="0" applyAlignment="0" applyProtection="0"/>
    <xf numFmtId="166" fontId="49" fillId="0" borderId="0">
      <alignment horizontal="left" wrapText="1"/>
    </xf>
    <xf numFmtId="0" fontId="54" fillId="53" borderId="0" applyNumberFormat="0" applyBorder="0" applyAlignment="0" applyProtection="0"/>
    <xf numFmtId="0" fontId="54" fillId="53" borderId="0" applyNumberFormat="0" applyBorder="0" applyAlignment="0" applyProtection="0"/>
    <xf numFmtId="0" fontId="54" fillId="53" borderId="0" applyNumberFormat="0" applyBorder="0" applyAlignment="0" applyProtection="0"/>
    <xf numFmtId="0" fontId="54" fillId="53" borderId="0" applyNumberFormat="0" applyBorder="0" applyAlignment="0" applyProtection="0"/>
    <xf numFmtId="0" fontId="54" fillId="53" borderId="0" applyNumberFormat="0" applyBorder="0" applyAlignment="0" applyProtection="0"/>
    <xf numFmtId="0" fontId="54" fillId="53" borderId="0" applyNumberFormat="0" applyBorder="0" applyAlignment="0" applyProtection="0"/>
    <xf numFmtId="0" fontId="54" fillId="53" borderId="0" applyNumberFormat="0" applyBorder="0" applyAlignment="0" applyProtection="0"/>
    <xf numFmtId="0" fontId="54" fillId="53" borderId="0" applyNumberFormat="0" applyBorder="0" applyAlignment="0" applyProtection="0"/>
    <xf numFmtId="0" fontId="54" fillId="53" borderId="0" applyNumberFormat="0" applyBorder="0" applyAlignment="0" applyProtection="0"/>
    <xf numFmtId="0" fontId="54" fillId="53" borderId="0" applyNumberFormat="0" applyBorder="0" applyAlignment="0" applyProtection="0"/>
    <xf numFmtId="0" fontId="25" fillId="17" borderId="0" applyNumberFormat="0" applyBorder="0" applyAlignment="0" applyProtection="0"/>
    <xf numFmtId="0" fontId="54" fillId="53" borderId="0" applyNumberFormat="0" applyBorder="0" applyAlignment="0" applyProtection="0"/>
    <xf numFmtId="0" fontId="54" fillId="53" borderId="0" applyNumberFormat="0" applyBorder="0" applyAlignment="0" applyProtection="0"/>
    <xf numFmtId="0" fontId="54" fillId="53" borderId="0" applyNumberFormat="0" applyBorder="0" applyAlignment="0" applyProtection="0"/>
    <xf numFmtId="0" fontId="54" fillId="53" borderId="0" applyNumberFormat="0" applyBorder="0" applyAlignment="0" applyProtection="0"/>
    <xf numFmtId="0" fontId="54" fillId="53" borderId="0" applyNumberFormat="0" applyBorder="0" applyAlignment="0" applyProtection="0"/>
    <xf numFmtId="0" fontId="54" fillId="53" borderId="0" applyNumberFormat="0" applyBorder="0" applyAlignment="0" applyProtection="0"/>
    <xf numFmtId="0" fontId="54" fillId="53" borderId="0" applyNumberFormat="0" applyBorder="0" applyAlignment="0" applyProtection="0"/>
    <xf numFmtId="0" fontId="54" fillId="53" borderId="0" applyNumberFormat="0" applyBorder="0" applyAlignment="0" applyProtection="0"/>
    <xf numFmtId="0" fontId="54" fillId="53" borderId="0" applyNumberFormat="0" applyBorder="0" applyAlignment="0" applyProtection="0"/>
    <xf numFmtId="0" fontId="54" fillId="53" borderId="0" applyNumberFormat="0" applyBorder="0" applyAlignment="0" applyProtection="0"/>
    <xf numFmtId="0" fontId="25" fillId="17" borderId="0" applyNumberFormat="0" applyBorder="0" applyAlignment="0" applyProtection="0"/>
    <xf numFmtId="0" fontId="54" fillId="53" borderId="0" applyNumberFormat="0" applyBorder="0" applyAlignment="0" applyProtection="0"/>
    <xf numFmtId="0" fontId="54" fillId="53" borderId="0" applyNumberFormat="0" applyBorder="0" applyAlignment="0" applyProtection="0"/>
    <xf numFmtId="0" fontId="54" fillId="53" borderId="0" applyNumberFormat="0" applyBorder="0" applyAlignment="0" applyProtection="0"/>
    <xf numFmtId="0" fontId="54" fillId="53" borderId="0" applyNumberFormat="0" applyBorder="0" applyAlignment="0" applyProtection="0"/>
    <xf numFmtId="0" fontId="54" fillId="53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5" fillId="56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54" fillId="57" borderId="0" applyNumberFormat="0" applyBorder="0" applyAlignment="0" applyProtection="0"/>
    <xf numFmtId="0" fontId="54" fillId="57" borderId="0" applyNumberFormat="0" applyBorder="0" applyAlignment="0" applyProtection="0"/>
    <xf numFmtId="0" fontId="54" fillId="57" borderId="0" applyNumberFormat="0" applyBorder="0" applyAlignment="0" applyProtection="0"/>
    <xf numFmtId="0" fontId="54" fillId="57" borderId="0" applyNumberFormat="0" applyBorder="0" applyAlignment="0" applyProtection="0"/>
    <xf numFmtId="0" fontId="54" fillId="57" borderId="0" applyNumberFormat="0" applyBorder="0" applyAlignment="0" applyProtection="0"/>
    <xf numFmtId="0" fontId="54" fillId="57" borderId="0" applyNumberFormat="0" applyBorder="0" applyAlignment="0" applyProtection="0"/>
    <xf numFmtId="0" fontId="54" fillId="57" borderId="0" applyNumberFormat="0" applyBorder="0" applyAlignment="0" applyProtection="0"/>
    <xf numFmtId="0" fontId="54" fillId="57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54" fillId="57" borderId="0" applyNumberFormat="0" applyBorder="0" applyAlignment="0" applyProtection="0"/>
    <xf numFmtId="0" fontId="54" fillId="57" borderId="0" applyNumberFormat="0" applyBorder="0" applyAlignment="0" applyProtection="0"/>
    <xf numFmtId="0" fontId="54" fillId="57" borderId="0" applyNumberFormat="0" applyBorder="0" applyAlignment="0" applyProtection="0"/>
    <xf numFmtId="0" fontId="54" fillId="57" borderId="0" applyNumberFormat="0" applyBorder="0" applyAlignment="0" applyProtection="0"/>
    <xf numFmtId="0" fontId="54" fillId="57" borderId="0" applyNumberFormat="0" applyBorder="0" applyAlignment="0" applyProtection="0"/>
    <xf numFmtId="0" fontId="54" fillId="57" borderId="0" applyNumberFormat="0" applyBorder="0" applyAlignment="0" applyProtection="0"/>
    <xf numFmtId="0" fontId="54" fillId="57" borderId="0" applyNumberFormat="0" applyBorder="0" applyAlignment="0" applyProtection="0"/>
    <xf numFmtId="0" fontId="54" fillId="57" borderId="0" applyNumberFormat="0" applyBorder="0" applyAlignment="0" applyProtection="0"/>
    <xf numFmtId="0" fontId="54" fillId="57" borderId="0" applyNumberFormat="0" applyBorder="0" applyAlignment="0" applyProtection="0"/>
    <xf numFmtId="0" fontId="54" fillId="57" borderId="0" applyNumberFormat="0" applyBorder="0" applyAlignment="0" applyProtection="0"/>
    <xf numFmtId="0" fontId="54" fillId="57" borderId="0" applyNumberFormat="0" applyBorder="0" applyAlignment="0" applyProtection="0"/>
    <xf numFmtId="0" fontId="54" fillId="11" borderId="0" applyNumberFormat="0" applyBorder="0" applyAlignment="0" applyProtection="0"/>
    <xf numFmtId="166" fontId="49" fillId="0" borderId="0">
      <alignment horizontal="left" wrapText="1"/>
    </xf>
    <xf numFmtId="166" fontId="49" fillId="0" borderId="0">
      <alignment horizontal="left" wrapText="1"/>
    </xf>
    <xf numFmtId="0" fontId="54" fillId="57" borderId="0" applyNumberFormat="0" applyBorder="0" applyAlignment="0" applyProtection="0"/>
    <xf numFmtId="0" fontId="54" fillId="57" borderId="0" applyNumberFormat="0" applyBorder="0" applyAlignment="0" applyProtection="0"/>
    <xf numFmtId="0" fontId="54" fillId="57" borderId="0" applyNumberFormat="0" applyBorder="0" applyAlignment="0" applyProtection="0"/>
    <xf numFmtId="0" fontId="54" fillId="57" borderId="0" applyNumberFormat="0" applyBorder="0" applyAlignment="0" applyProtection="0"/>
    <xf numFmtId="0" fontId="54" fillId="57" borderId="0" applyNumberFormat="0" applyBorder="0" applyAlignment="0" applyProtection="0"/>
    <xf numFmtId="0" fontId="54" fillId="57" borderId="0" applyNumberFormat="0" applyBorder="0" applyAlignment="0" applyProtection="0"/>
    <xf numFmtId="0" fontId="54" fillId="57" borderId="0" applyNumberFormat="0" applyBorder="0" applyAlignment="0" applyProtection="0"/>
    <xf numFmtId="0" fontId="54" fillId="57" borderId="0" applyNumberFormat="0" applyBorder="0" applyAlignment="0" applyProtection="0"/>
    <xf numFmtId="0" fontId="54" fillId="57" borderId="0" applyNumberFormat="0" applyBorder="0" applyAlignment="0" applyProtection="0"/>
    <xf numFmtId="0" fontId="54" fillId="57" borderId="0" applyNumberFormat="0" applyBorder="0" applyAlignment="0" applyProtection="0"/>
    <xf numFmtId="0" fontId="54" fillId="57" borderId="0" applyNumberFormat="0" applyBorder="0" applyAlignment="0" applyProtection="0"/>
    <xf numFmtId="0" fontId="54" fillId="11" borderId="0" applyNumberFormat="0" applyBorder="0" applyAlignment="0" applyProtection="0"/>
    <xf numFmtId="166" fontId="49" fillId="0" borderId="0">
      <alignment horizontal="left" wrapText="1"/>
    </xf>
    <xf numFmtId="0" fontId="54" fillId="57" borderId="0" applyNumberFormat="0" applyBorder="0" applyAlignment="0" applyProtection="0"/>
    <xf numFmtId="0" fontId="54" fillId="57" borderId="0" applyNumberFormat="0" applyBorder="0" applyAlignment="0" applyProtection="0"/>
    <xf numFmtId="0" fontId="54" fillId="57" borderId="0" applyNumberFormat="0" applyBorder="0" applyAlignment="0" applyProtection="0"/>
    <xf numFmtId="0" fontId="54" fillId="57" borderId="0" applyNumberFormat="0" applyBorder="0" applyAlignment="0" applyProtection="0"/>
    <xf numFmtId="0" fontId="54" fillId="57" borderId="0" applyNumberFormat="0" applyBorder="0" applyAlignment="0" applyProtection="0"/>
    <xf numFmtId="0" fontId="54" fillId="57" borderId="0" applyNumberFormat="0" applyBorder="0" applyAlignment="0" applyProtection="0"/>
    <xf numFmtId="0" fontId="54" fillId="57" borderId="0" applyNumberFormat="0" applyBorder="0" applyAlignment="0" applyProtection="0"/>
    <xf numFmtId="0" fontId="54" fillId="57" borderId="0" applyNumberFormat="0" applyBorder="0" applyAlignment="0" applyProtection="0"/>
    <xf numFmtId="0" fontId="54" fillId="57" borderId="0" applyNumberFormat="0" applyBorder="0" applyAlignment="0" applyProtection="0"/>
    <xf numFmtId="0" fontId="54" fillId="57" borderId="0" applyNumberFormat="0" applyBorder="0" applyAlignment="0" applyProtection="0"/>
    <xf numFmtId="0" fontId="25" fillId="18" borderId="0" applyNumberFormat="0" applyBorder="0" applyAlignment="0" applyProtection="0"/>
    <xf numFmtId="0" fontId="54" fillId="57" borderId="0" applyNumberFormat="0" applyBorder="0" applyAlignment="0" applyProtection="0"/>
    <xf numFmtId="0" fontId="54" fillId="57" borderId="0" applyNumberFormat="0" applyBorder="0" applyAlignment="0" applyProtection="0"/>
    <xf numFmtId="0" fontId="54" fillId="57" borderId="0" applyNumberFormat="0" applyBorder="0" applyAlignment="0" applyProtection="0"/>
    <xf numFmtId="0" fontId="54" fillId="57" borderId="0" applyNumberFormat="0" applyBorder="0" applyAlignment="0" applyProtection="0"/>
    <xf numFmtId="0" fontId="54" fillId="57" borderId="0" applyNumberFormat="0" applyBorder="0" applyAlignment="0" applyProtection="0"/>
    <xf numFmtId="0" fontId="54" fillId="57" borderId="0" applyNumberFormat="0" applyBorder="0" applyAlignment="0" applyProtection="0"/>
    <xf numFmtId="0" fontId="54" fillId="57" borderId="0" applyNumberFormat="0" applyBorder="0" applyAlignment="0" applyProtection="0"/>
    <xf numFmtId="0" fontId="54" fillId="57" borderId="0" applyNumberFormat="0" applyBorder="0" applyAlignment="0" applyProtection="0"/>
    <xf numFmtId="0" fontId="54" fillId="57" borderId="0" applyNumberFormat="0" applyBorder="0" applyAlignment="0" applyProtection="0"/>
    <xf numFmtId="0" fontId="54" fillId="57" borderId="0" applyNumberFormat="0" applyBorder="0" applyAlignment="0" applyProtection="0"/>
    <xf numFmtId="0" fontId="25" fillId="18" borderId="0" applyNumberFormat="0" applyBorder="0" applyAlignment="0" applyProtection="0"/>
    <xf numFmtId="0" fontId="54" fillId="57" borderId="0" applyNumberFormat="0" applyBorder="0" applyAlignment="0" applyProtection="0"/>
    <xf numFmtId="0" fontId="54" fillId="57" borderId="0" applyNumberFormat="0" applyBorder="0" applyAlignment="0" applyProtection="0"/>
    <xf numFmtId="0" fontId="54" fillId="57" borderId="0" applyNumberFormat="0" applyBorder="0" applyAlignment="0" applyProtection="0"/>
    <xf numFmtId="0" fontId="54" fillId="57" borderId="0" applyNumberFormat="0" applyBorder="0" applyAlignment="0" applyProtection="0"/>
    <xf numFmtId="0" fontId="54" fillId="57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25" fillId="56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54" fillId="58" borderId="0" applyNumberFormat="0" applyBorder="0" applyAlignment="0" applyProtection="0"/>
    <xf numFmtId="0" fontId="54" fillId="58" borderId="0" applyNumberFormat="0" applyBorder="0" applyAlignment="0" applyProtection="0"/>
    <xf numFmtId="0" fontId="54" fillId="58" borderId="0" applyNumberFormat="0" applyBorder="0" applyAlignment="0" applyProtection="0"/>
    <xf numFmtId="0" fontId="54" fillId="58" borderId="0" applyNumberFormat="0" applyBorder="0" applyAlignment="0" applyProtection="0"/>
    <xf numFmtId="0" fontId="54" fillId="58" borderId="0" applyNumberFormat="0" applyBorder="0" applyAlignment="0" applyProtection="0"/>
    <xf numFmtId="0" fontId="54" fillId="58" borderId="0" applyNumberFormat="0" applyBorder="0" applyAlignment="0" applyProtection="0"/>
    <xf numFmtId="0" fontId="54" fillId="58" borderId="0" applyNumberFormat="0" applyBorder="0" applyAlignment="0" applyProtection="0"/>
    <xf numFmtId="0" fontId="54" fillId="58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54" fillId="58" borderId="0" applyNumberFormat="0" applyBorder="0" applyAlignment="0" applyProtection="0"/>
    <xf numFmtId="0" fontId="54" fillId="58" borderId="0" applyNumberFormat="0" applyBorder="0" applyAlignment="0" applyProtection="0"/>
    <xf numFmtId="0" fontId="54" fillId="58" borderId="0" applyNumberFormat="0" applyBorder="0" applyAlignment="0" applyProtection="0"/>
    <xf numFmtId="0" fontId="54" fillId="58" borderId="0" applyNumberFormat="0" applyBorder="0" applyAlignment="0" applyProtection="0"/>
    <xf numFmtId="0" fontId="54" fillId="58" borderId="0" applyNumberFormat="0" applyBorder="0" applyAlignment="0" applyProtection="0"/>
    <xf numFmtId="0" fontId="54" fillId="58" borderId="0" applyNumberFormat="0" applyBorder="0" applyAlignment="0" applyProtection="0"/>
    <xf numFmtId="0" fontId="54" fillId="58" borderId="0" applyNumberFormat="0" applyBorder="0" applyAlignment="0" applyProtection="0"/>
    <xf numFmtId="0" fontId="54" fillId="58" borderId="0" applyNumberFormat="0" applyBorder="0" applyAlignment="0" applyProtection="0"/>
    <xf numFmtId="0" fontId="54" fillId="58" borderId="0" applyNumberFormat="0" applyBorder="0" applyAlignment="0" applyProtection="0"/>
    <xf numFmtId="0" fontId="54" fillId="58" borderId="0" applyNumberFormat="0" applyBorder="0" applyAlignment="0" applyProtection="0"/>
    <xf numFmtId="0" fontId="54" fillId="58" borderId="0" applyNumberFormat="0" applyBorder="0" applyAlignment="0" applyProtection="0"/>
    <xf numFmtId="0" fontId="54" fillId="59" borderId="0" applyNumberFormat="0" applyBorder="0" applyAlignment="0" applyProtection="0"/>
    <xf numFmtId="166" fontId="49" fillId="0" borderId="0">
      <alignment horizontal="left" wrapText="1"/>
    </xf>
    <xf numFmtId="166" fontId="49" fillId="0" borderId="0">
      <alignment horizontal="left" wrapText="1"/>
    </xf>
    <xf numFmtId="0" fontId="54" fillId="58" borderId="0" applyNumberFormat="0" applyBorder="0" applyAlignment="0" applyProtection="0"/>
    <xf numFmtId="0" fontId="54" fillId="58" borderId="0" applyNumberFormat="0" applyBorder="0" applyAlignment="0" applyProtection="0"/>
    <xf numFmtId="0" fontId="54" fillId="58" borderId="0" applyNumberFormat="0" applyBorder="0" applyAlignment="0" applyProtection="0"/>
    <xf numFmtId="0" fontId="54" fillId="58" borderId="0" applyNumberFormat="0" applyBorder="0" applyAlignment="0" applyProtection="0"/>
    <xf numFmtId="0" fontId="54" fillId="58" borderId="0" applyNumberFormat="0" applyBorder="0" applyAlignment="0" applyProtection="0"/>
    <xf numFmtId="0" fontId="54" fillId="58" borderId="0" applyNumberFormat="0" applyBorder="0" applyAlignment="0" applyProtection="0"/>
    <xf numFmtId="0" fontId="54" fillId="58" borderId="0" applyNumberFormat="0" applyBorder="0" applyAlignment="0" applyProtection="0"/>
    <xf numFmtId="0" fontId="54" fillId="58" borderId="0" applyNumberFormat="0" applyBorder="0" applyAlignment="0" applyProtection="0"/>
    <xf numFmtId="0" fontId="54" fillId="58" borderId="0" applyNumberFormat="0" applyBorder="0" applyAlignment="0" applyProtection="0"/>
    <xf numFmtId="0" fontId="54" fillId="58" borderId="0" applyNumberFormat="0" applyBorder="0" applyAlignment="0" applyProtection="0"/>
    <xf numFmtId="0" fontId="54" fillId="58" borderId="0" applyNumberFormat="0" applyBorder="0" applyAlignment="0" applyProtection="0"/>
    <xf numFmtId="0" fontId="54" fillId="59" borderId="0" applyNumberFormat="0" applyBorder="0" applyAlignment="0" applyProtection="0"/>
    <xf numFmtId="166" fontId="49" fillId="0" borderId="0">
      <alignment horizontal="left" wrapText="1"/>
    </xf>
    <xf numFmtId="0" fontId="54" fillId="58" borderId="0" applyNumberFormat="0" applyBorder="0" applyAlignment="0" applyProtection="0"/>
    <xf numFmtId="0" fontId="54" fillId="58" borderId="0" applyNumberFormat="0" applyBorder="0" applyAlignment="0" applyProtection="0"/>
    <xf numFmtId="0" fontId="54" fillId="58" borderId="0" applyNumberFormat="0" applyBorder="0" applyAlignment="0" applyProtection="0"/>
    <xf numFmtId="0" fontId="54" fillId="58" borderId="0" applyNumberFormat="0" applyBorder="0" applyAlignment="0" applyProtection="0"/>
    <xf numFmtId="0" fontId="54" fillId="58" borderId="0" applyNumberFormat="0" applyBorder="0" applyAlignment="0" applyProtection="0"/>
    <xf numFmtId="0" fontId="54" fillId="58" borderId="0" applyNumberFormat="0" applyBorder="0" applyAlignment="0" applyProtection="0"/>
    <xf numFmtId="0" fontId="54" fillId="58" borderId="0" applyNumberFormat="0" applyBorder="0" applyAlignment="0" applyProtection="0"/>
    <xf numFmtId="0" fontId="54" fillId="58" borderId="0" applyNumberFormat="0" applyBorder="0" applyAlignment="0" applyProtection="0"/>
    <xf numFmtId="0" fontId="54" fillId="58" borderId="0" applyNumberFormat="0" applyBorder="0" applyAlignment="0" applyProtection="0"/>
    <xf numFmtId="0" fontId="54" fillId="58" borderId="0" applyNumberFormat="0" applyBorder="0" applyAlignment="0" applyProtection="0"/>
    <xf numFmtId="0" fontId="25" fillId="13" borderId="0" applyNumberFormat="0" applyBorder="0" applyAlignment="0" applyProtection="0"/>
    <xf numFmtId="0" fontId="54" fillId="58" borderId="0" applyNumberFormat="0" applyBorder="0" applyAlignment="0" applyProtection="0"/>
    <xf numFmtId="0" fontId="54" fillId="58" borderId="0" applyNumberFormat="0" applyBorder="0" applyAlignment="0" applyProtection="0"/>
    <xf numFmtId="0" fontId="54" fillId="58" borderId="0" applyNumberFormat="0" applyBorder="0" applyAlignment="0" applyProtection="0"/>
    <xf numFmtId="0" fontId="54" fillId="58" borderId="0" applyNumberFormat="0" applyBorder="0" applyAlignment="0" applyProtection="0"/>
    <xf numFmtId="0" fontId="54" fillId="58" borderId="0" applyNumberFormat="0" applyBorder="0" applyAlignment="0" applyProtection="0"/>
    <xf numFmtId="0" fontId="54" fillId="58" borderId="0" applyNumberFormat="0" applyBorder="0" applyAlignment="0" applyProtection="0"/>
    <xf numFmtId="0" fontId="54" fillId="58" borderId="0" applyNumberFormat="0" applyBorder="0" applyAlignment="0" applyProtection="0"/>
    <xf numFmtId="0" fontId="54" fillId="58" borderId="0" applyNumberFormat="0" applyBorder="0" applyAlignment="0" applyProtection="0"/>
    <xf numFmtId="0" fontId="54" fillId="58" borderId="0" applyNumberFormat="0" applyBorder="0" applyAlignment="0" applyProtection="0"/>
    <xf numFmtId="0" fontId="54" fillId="58" borderId="0" applyNumberFormat="0" applyBorder="0" applyAlignment="0" applyProtection="0"/>
    <xf numFmtId="0" fontId="25" fillId="13" borderId="0" applyNumberFormat="0" applyBorder="0" applyAlignment="0" applyProtection="0"/>
    <xf numFmtId="0" fontId="54" fillId="58" borderId="0" applyNumberFormat="0" applyBorder="0" applyAlignment="0" applyProtection="0"/>
    <xf numFmtId="0" fontId="54" fillId="58" borderId="0" applyNumberFormat="0" applyBorder="0" applyAlignment="0" applyProtection="0"/>
    <xf numFmtId="0" fontId="54" fillId="58" borderId="0" applyNumberFormat="0" applyBorder="0" applyAlignment="0" applyProtection="0"/>
    <xf numFmtId="0" fontId="54" fillId="58" borderId="0" applyNumberFormat="0" applyBorder="0" applyAlignment="0" applyProtection="0"/>
    <xf numFmtId="0" fontId="54" fillId="58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6" borderId="0" applyNumberFormat="0" applyBorder="0" applyAlignment="0" applyProtection="0"/>
    <xf numFmtId="0" fontId="24" fillId="46" borderId="0" applyNumberFormat="0" applyBorder="0" applyAlignment="0" applyProtection="0"/>
    <xf numFmtId="0" fontId="25" fillId="46" borderId="0" applyNumberFormat="0" applyBorder="0" applyAlignment="0" applyProtection="0"/>
    <xf numFmtId="0" fontId="54" fillId="60" borderId="0" applyNumberFormat="0" applyBorder="0" applyAlignment="0" applyProtection="0"/>
    <xf numFmtId="0" fontId="54" fillId="60" borderId="0" applyNumberFormat="0" applyBorder="0" applyAlignment="0" applyProtection="0"/>
    <xf numFmtId="0" fontId="54" fillId="60" borderId="0" applyNumberFormat="0" applyBorder="0" applyAlignment="0" applyProtection="0"/>
    <xf numFmtId="0" fontId="54" fillId="60" borderId="0" applyNumberFormat="0" applyBorder="0" applyAlignment="0" applyProtection="0"/>
    <xf numFmtId="0" fontId="54" fillId="60" borderId="0" applyNumberFormat="0" applyBorder="0" applyAlignment="0" applyProtection="0"/>
    <xf numFmtId="0" fontId="54" fillId="60" borderId="0" applyNumberFormat="0" applyBorder="0" applyAlignment="0" applyProtection="0"/>
    <xf numFmtId="0" fontId="54" fillId="60" borderId="0" applyNumberFormat="0" applyBorder="0" applyAlignment="0" applyProtection="0"/>
    <xf numFmtId="0" fontId="54" fillId="60" borderId="0" applyNumberFormat="0" applyBorder="0" applyAlignment="0" applyProtection="0"/>
    <xf numFmtId="0" fontId="54" fillId="60" borderId="0" applyNumberFormat="0" applyBorder="0" applyAlignment="0" applyProtection="0"/>
    <xf numFmtId="0" fontId="54" fillId="60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166" fontId="49" fillId="0" borderId="0">
      <alignment horizontal="left" wrapText="1"/>
    </xf>
    <xf numFmtId="0" fontId="25" fillId="14" borderId="0" applyNumberFormat="0" applyBorder="0" applyAlignment="0" applyProtection="0"/>
    <xf numFmtId="0" fontId="54" fillId="60" borderId="0" applyNumberFormat="0" applyBorder="0" applyAlignment="0" applyProtection="0"/>
    <xf numFmtId="0" fontId="54" fillId="60" borderId="0" applyNumberFormat="0" applyBorder="0" applyAlignment="0" applyProtection="0"/>
    <xf numFmtId="0" fontId="54" fillId="60" borderId="0" applyNumberFormat="0" applyBorder="0" applyAlignment="0" applyProtection="0"/>
    <xf numFmtId="0" fontId="54" fillId="60" borderId="0" applyNumberFormat="0" applyBorder="0" applyAlignment="0" applyProtection="0"/>
    <xf numFmtId="0" fontId="54" fillId="60" borderId="0" applyNumberFormat="0" applyBorder="0" applyAlignment="0" applyProtection="0"/>
    <xf numFmtId="0" fontId="54" fillId="60" borderId="0" applyNumberFormat="0" applyBorder="0" applyAlignment="0" applyProtection="0"/>
    <xf numFmtId="0" fontId="54" fillId="60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54" fillId="60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54" fillId="60" borderId="0" applyNumberFormat="0" applyBorder="0" applyAlignment="0" applyProtection="0"/>
    <xf numFmtId="0" fontId="54" fillId="60" borderId="0" applyNumberFormat="0" applyBorder="0" applyAlignment="0" applyProtection="0"/>
    <xf numFmtId="0" fontId="54" fillId="60" borderId="0" applyNumberFormat="0" applyBorder="0" applyAlignment="0" applyProtection="0"/>
    <xf numFmtId="0" fontId="54" fillId="60" borderId="0" applyNumberFormat="0" applyBorder="0" applyAlignment="0" applyProtection="0"/>
    <xf numFmtId="0" fontId="54" fillId="60" borderId="0" applyNumberFormat="0" applyBorder="0" applyAlignment="0" applyProtection="0"/>
    <xf numFmtId="0" fontId="54" fillId="60" borderId="0" applyNumberFormat="0" applyBorder="0" applyAlignment="0" applyProtection="0"/>
    <xf numFmtId="0" fontId="54" fillId="60" borderId="0" applyNumberFormat="0" applyBorder="0" applyAlignment="0" applyProtection="0"/>
    <xf numFmtId="0" fontId="54" fillId="60" borderId="0" applyNumberFormat="0" applyBorder="0" applyAlignment="0" applyProtection="0"/>
    <xf numFmtId="0" fontId="54" fillId="60" borderId="0" applyNumberFormat="0" applyBorder="0" applyAlignment="0" applyProtection="0"/>
    <xf numFmtId="0" fontId="54" fillId="60" borderId="0" applyNumberFormat="0" applyBorder="0" applyAlignment="0" applyProtection="0"/>
    <xf numFmtId="0" fontId="54" fillId="60" borderId="0" applyNumberFormat="0" applyBorder="0" applyAlignment="0" applyProtection="0"/>
    <xf numFmtId="0" fontId="54" fillId="60" borderId="0" applyNumberFormat="0" applyBorder="0" applyAlignment="0" applyProtection="0"/>
    <xf numFmtId="0" fontId="54" fillId="60" borderId="0" applyNumberFormat="0" applyBorder="0" applyAlignment="0" applyProtection="0"/>
    <xf numFmtId="0" fontId="54" fillId="60" borderId="0" applyNumberFormat="0" applyBorder="0" applyAlignment="0" applyProtection="0"/>
    <xf numFmtId="0" fontId="54" fillId="60" borderId="0" applyNumberFormat="0" applyBorder="0" applyAlignment="0" applyProtection="0"/>
    <xf numFmtId="0" fontId="54" fillId="60" borderId="0" applyNumberFormat="0" applyBorder="0" applyAlignment="0" applyProtection="0"/>
    <xf numFmtId="0" fontId="54" fillId="60" borderId="0" applyNumberFormat="0" applyBorder="0" applyAlignment="0" applyProtection="0"/>
    <xf numFmtId="0" fontId="54" fillId="60" borderId="0" applyNumberFormat="0" applyBorder="0" applyAlignment="0" applyProtection="0"/>
    <xf numFmtId="0" fontId="54" fillId="60" borderId="0" applyNumberFormat="0" applyBorder="0" applyAlignment="0" applyProtection="0"/>
    <xf numFmtId="0" fontId="54" fillId="60" borderId="0" applyNumberFormat="0" applyBorder="0" applyAlignment="0" applyProtection="0"/>
    <xf numFmtId="0" fontId="54" fillId="60" borderId="0" applyNumberFormat="0" applyBorder="0" applyAlignment="0" applyProtection="0"/>
    <xf numFmtId="0" fontId="54" fillId="60" borderId="0" applyNumberFormat="0" applyBorder="0" applyAlignment="0" applyProtection="0"/>
    <xf numFmtId="0" fontId="54" fillId="60" borderId="0" applyNumberFormat="0" applyBorder="0" applyAlignment="0" applyProtection="0"/>
    <xf numFmtId="0" fontId="54" fillId="60" borderId="0" applyNumberFormat="0" applyBorder="0" applyAlignment="0" applyProtection="0"/>
    <xf numFmtId="0" fontId="54" fillId="60" borderId="0" applyNumberFormat="0" applyBorder="0" applyAlignment="0" applyProtection="0"/>
    <xf numFmtId="0" fontId="54" fillId="60" borderId="0" applyNumberFormat="0" applyBorder="0" applyAlignment="0" applyProtection="0"/>
    <xf numFmtId="0" fontId="54" fillId="60" borderId="0" applyNumberFormat="0" applyBorder="0" applyAlignment="0" applyProtection="0"/>
    <xf numFmtId="0" fontId="54" fillId="60" borderId="0" applyNumberFormat="0" applyBorder="0" applyAlignment="0" applyProtection="0"/>
    <xf numFmtId="0" fontId="54" fillId="60" borderId="0" applyNumberFormat="0" applyBorder="0" applyAlignment="0" applyProtection="0"/>
    <xf numFmtId="0" fontId="54" fillId="60" borderId="0" applyNumberFormat="0" applyBorder="0" applyAlignment="0" applyProtection="0"/>
    <xf numFmtId="0" fontId="54" fillId="60" borderId="0" applyNumberFormat="0" applyBorder="0" applyAlignment="0" applyProtection="0"/>
    <xf numFmtId="0" fontId="54" fillId="60" borderId="0" applyNumberFormat="0" applyBorder="0" applyAlignment="0" applyProtection="0"/>
    <xf numFmtId="0" fontId="54" fillId="60" borderId="0" applyNumberFormat="0" applyBorder="0" applyAlignment="0" applyProtection="0"/>
    <xf numFmtId="0" fontId="54" fillId="60" borderId="0" applyNumberFormat="0" applyBorder="0" applyAlignment="0" applyProtection="0"/>
    <xf numFmtId="0" fontId="54" fillId="60" borderId="0" applyNumberFormat="0" applyBorder="0" applyAlignment="0" applyProtection="0"/>
    <xf numFmtId="0" fontId="54" fillId="60" borderId="0" applyNumberFormat="0" applyBorder="0" applyAlignment="0" applyProtection="0"/>
    <xf numFmtId="0" fontId="54" fillId="60" borderId="0" applyNumberFormat="0" applyBorder="0" applyAlignment="0" applyProtection="0"/>
    <xf numFmtId="0" fontId="54" fillId="60" borderId="0" applyNumberFormat="0" applyBorder="0" applyAlignment="0" applyProtection="0"/>
    <xf numFmtId="0" fontId="24" fillId="61" borderId="0" applyNumberFormat="0" applyBorder="0" applyAlignment="0" applyProtection="0"/>
    <xf numFmtId="0" fontId="24" fillId="61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25" fillId="62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54" fillId="63" borderId="0" applyNumberFormat="0" applyBorder="0" applyAlignment="0" applyProtection="0"/>
    <xf numFmtId="0" fontId="54" fillId="63" borderId="0" applyNumberFormat="0" applyBorder="0" applyAlignment="0" applyProtection="0"/>
    <xf numFmtId="0" fontId="54" fillId="63" borderId="0" applyNumberFormat="0" applyBorder="0" applyAlignment="0" applyProtection="0"/>
    <xf numFmtId="0" fontId="54" fillId="63" borderId="0" applyNumberFormat="0" applyBorder="0" applyAlignment="0" applyProtection="0"/>
    <xf numFmtId="0" fontId="54" fillId="63" borderId="0" applyNumberFormat="0" applyBorder="0" applyAlignment="0" applyProtection="0"/>
    <xf numFmtId="0" fontId="54" fillId="63" borderId="0" applyNumberFormat="0" applyBorder="0" applyAlignment="0" applyProtection="0"/>
    <xf numFmtId="0" fontId="54" fillId="63" borderId="0" applyNumberFormat="0" applyBorder="0" applyAlignment="0" applyProtection="0"/>
    <xf numFmtId="0" fontId="54" fillId="63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54" fillId="63" borderId="0" applyNumberFormat="0" applyBorder="0" applyAlignment="0" applyProtection="0"/>
    <xf numFmtId="0" fontId="54" fillId="63" borderId="0" applyNumberFormat="0" applyBorder="0" applyAlignment="0" applyProtection="0"/>
    <xf numFmtId="0" fontId="54" fillId="63" borderId="0" applyNumberFormat="0" applyBorder="0" applyAlignment="0" applyProtection="0"/>
    <xf numFmtId="0" fontId="54" fillId="63" borderId="0" applyNumberFormat="0" applyBorder="0" applyAlignment="0" applyProtection="0"/>
    <xf numFmtId="0" fontId="54" fillId="63" borderId="0" applyNumberFormat="0" applyBorder="0" applyAlignment="0" applyProtection="0"/>
    <xf numFmtId="0" fontId="54" fillId="63" borderId="0" applyNumberFormat="0" applyBorder="0" applyAlignment="0" applyProtection="0"/>
    <xf numFmtId="0" fontId="54" fillId="63" borderId="0" applyNumberFormat="0" applyBorder="0" applyAlignment="0" applyProtection="0"/>
    <xf numFmtId="0" fontId="54" fillId="63" borderId="0" applyNumberFormat="0" applyBorder="0" applyAlignment="0" applyProtection="0"/>
    <xf numFmtId="0" fontId="54" fillId="63" borderId="0" applyNumberFormat="0" applyBorder="0" applyAlignment="0" applyProtection="0"/>
    <xf numFmtId="0" fontId="54" fillId="63" borderId="0" applyNumberFormat="0" applyBorder="0" applyAlignment="0" applyProtection="0"/>
    <xf numFmtId="0" fontId="54" fillId="63" borderId="0" applyNumberFormat="0" applyBorder="0" applyAlignment="0" applyProtection="0"/>
    <xf numFmtId="0" fontId="54" fillId="17" borderId="0" applyNumberFormat="0" applyBorder="0" applyAlignment="0" applyProtection="0"/>
    <xf numFmtId="166" fontId="49" fillId="0" borderId="0">
      <alignment horizontal="left" wrapText="1"/>
    </xf>
    <xf numFmtId="166" fontId="49" fillId="0" borderId="0">
      <alignment horizontal="left" wrapText="1"/>
    </xf>
    <xf numFmtId="0" fontId="54" fillId="63" borderId="0" applyNumberFormat="0" applyBorder="0" applyAlignment="0" applyProtection="0"/>
    <xf numFmtId="0" fontId="54" fillId="63" borderId="0" applyNumberFormat="0" applyBorder="0" applyAlignment="0" applyProtection="0"/>
    <xf numFmtId="0" fontId="54" fillId="63" borderId="0" applyNumberFormat="0" applyBorder="0" applyAlignment="0" applyProtection="0"/>
    <xf numFmtId="0" fontId="54" fillId="63" borderId="0" applyNumberFormat="0" applyBorder="0" applyAlignment="0" applyProtection="0"/>
    <xf numFmtId="0" fontId="54" fillId="63" borderId="0" applyNumberFormat="0" applyBorder="0" applyAlignment="0" applyProtection="0"/>
    <xf numFmtId="0" fontId="54" fillId="63" borderId="0" applyNumberFormat="0" applyBorder="0" applyAlignment="0" applyProtection="0"/>
    <xf numFmtId="0" fontId="54" fillId="63" borderId="0" applyNumberFormat="0" applyBorder="0" applyAlignment="0" applyProtection="0"/>
    <xf numFmtId="0" fontId="54" fillId="63" borderId="0" applyNumberFormat="0" applyBorder="0" applyAlignment="0" applyProtection="0"/>
    <xf numFmtId="0" fontId="54" fillId="63" borderId="0" applyNumberFormat="0" applyBorder="0" applyAlignment="0" applyProtection="0"/>
    <xf numFmtId="0" fontId="54" fillId="63" borderId="0" applyNumberFormat="0" applyBorder="0" applyAlignment="0" applyProtection="0"/>
    <xf numFmtId="0" fontId="54" fillId="63" borderId="0" applyNumberFormat="0" applyBorder="0" applyAlignment="0" applyProtection="0"/>
    <xf numFmtId="0" fontId="54" fillId="17" borderId="0" applyNumberFormat="0" applyBorder="0" applyAlignment="0" applyProtection="0"/>
    <xf numFmtId="166" fontId="49" fillId="0" borderId="0">
      <alignment horizontal="left" wrapText="1"/>
    </xf>
    <xf numFmtId="0" fontId="54" fillId="63" borderId="0" applyNumberFormat="0" applyBorder="0" applyAlignment="0" applyProtection="0"/>
    <xf numFmtId="0" fontId="54" fillId="63" borderId="0" applyNumberFormat="0" applyBorder="0" applyAlignment="0" applyProtection="0"/>
    <xf numFmtId="0" fontId="54" fillId="63" borderId="0" applyNumberFormat="0" applyBorder="0" applyAlignment="0" applyProtection="0"/>
    <xf numFmtId="0" fontId="54" fillId="63" borderId="0" applyNumberFormat="0" applyBorder="0" applyAlignment="0" applyProtection="0"/>
    <xf numFmtId="0" fontId="54" fillId="63" borderId="0" applyNumberFormat="0" applyBorder="0" applyAlignment="0" applyProtection="0"/>
    <xf numFmtId="0" fontId="54" fillId="63" borderId="0" applyNumberFormat="0" applyBorder="0" applyAlignment="0" applyProtection="0"/>
    <xf numFmtId="0" fontId="54" fillId="63" borderId="0" applyNumberFormat="0" applyBorder="0" applyAlignment="0" applyProtection="0"/>
    <xf numFmtId="0" fontId="54" fillId="63" borderId="0" applyNumberFormat="0" applyBorder="0" applyAlignment="0" applyProtection="0"/>
    <xf numFmtId="0" fontId="54" fillId="63" borderId="0" applyNumberFormat="0" applyBorder="0" applyAlignment="0" applyProtection="0"/>
    <xf numFmtId="0" fontId="54" fillId="63" borderId="0" applyNumberFormat="0" applyBorder="0" applyAlignment="0" applyProtection="0"/>
    <xf numFmtId="0" fontId="25" fillId="19" borderId="0" applyNumberFormat="0" applyBorder="0" applyAlignment="0" applyProtection="0"/>
    <xf numFmtId="0" fontId="54" fillId="63" borderId="0" applyNumberFormat="0" applyBorder="0" applyAlignment="0" applyProtection="0"/>
    <xf numFmtId="0" fontId="54" fillId="63" borderId="0" applyNumberFormat="0" applyBorder="0" applyAlignment="0" applyProtection="0"/>
    <xf numFmtId="0" fontId="54" fillId="63" borderId="0" applyNumberFormat="0" applyBorder="0" applyAlignment="0" applyProtection="0"/>
    <xf numFmtId="0" fontId="54" fillId="63" borderId="0" applyNumberFormat="0" applyBorder="0" applyAlignment="0" applyProtection="0"/>
    <xf numFmtId="0" fontId="54" fillId="63" borderId="0" applyNumberFormat="0" applyBorder="0" applyAlignment="0" applyProtection="0"/>
    <xf numFmtId="0" fontId="54" fillId="63" borderId="0" applyNumberFormat="0" applyBorder="0" applyAlignment="0" applyProtection="0"/>
    <xf numFmtId="0" fontId="54" fillId="63" borderId="0" applyNumberFormat="0" applyBorder="0" applyAlignment="0" applyProtection="0"/>
    <xf numFmtId="0" fontId="54" fillId="63" borderId="0" applyNumberFormat="0" applyBorder="0" applyAlignment="0" applyProtection="0"/>
    <xf numFmtId="0" fontId="54" fillId="63" borderId="0" applyNumberFormat="0" applyBorder="0" applyAlignment="0" applyProtection="0"/>
    <xf numFmtId="0" fontId="54" fillId="63" borderId="0" applyNumberFormat="0" applyBorder="0" applyAlignment="0" applyProtection="0"/>
    <xf numFmtId="0" fontId="25" fillId="19" borderId="0" applyNumberFormat="0" applyBorder="0" applyAlignment="0" applyProtection="0"/>
    <xf numFmtId="0" fontId="54" fillId="63" borderId="0" applyNumberFormat="0" applyBorder="0" applyAlignment="0" applyProtection="0"/>
    <xf numFmtId="0" fontId="54" fillId="63" borderId="0" applyNumberFormat="0" applyBorder="0" applyAlignment="0" applyProtection="0"/>
    <xf numFmtId="0" fontId="54" fillId="63" borderId="0" applyNumberFormat="0" applyBorder="0" applyAlignment="0" applyProtection="0"/>
    <xf numFmtId="0" fontId="54" fillId="63" borderId="0" applyNumberFormat="0" applyBorder="0" applyAlignment="0" applyProtection="0"/>
    <xf numFmtId="0" fontId="54" fillId="63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55" fillId="64" borderId="0" applyNumberFormat="0" applyBorder="0" applyAlignment="0" applyProtection="0"/>
    <xf numFmtId="0" fontId="55" fillId="64" borderId="0" applyNumberFormat="0" applyBorder="0" applyAlignment="0" applyProtection="0"/>
    <xf numFmtId="0" fontId="55" fillId="64" borderId="0" applyNumberFormat="0" applyBorder="0" applyAlignment="0" applyProtection="0"/>
    <xf numFmtId="0" fontId="55" fillId="64" borderId="0" applyNumberFormat="0" applyBorder="0" applyAlignment="0" applyProtection="0"/>
    <xf numFmtId="0" fontId="55" fillId="64" borderId="0" applyNumberFormat="0" applyBorder="0" applyAlignment="0" applyProtection="0"/>
    <xf numFmtId="0" fontId="55" fillId="64" borderId="0" applyNumberFormat="0" applyBorder="0" applyAlignment="0" applyProtection="0"/>
    <xf numFmtId="0" fontId="55" fillId="64" borderId="0" applyNumberFormat="0" applyBorder="0" applyAlignment="0" applyProtection="0"/>
    <xf numFmtId="0" fontId="55" fillId="64" borderId="0" applyNumberFormat="0" applyBorder="0" applyAlignment="0" applyProtection="0"/>
    <xf numFmtId="0" fontId="55" fillId="64" borderId="0" applyNumberFormat="0" applyBorder="0" applyAlignment="0" applyProtection="0"/>
    <xf numFmtId="0" fontId="55" fillId="64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55" fillId="64" borderId="0" applyNumberFormat="0" applyBorder="0" applyAlignment="0" applyProtection="0"/>
    <xf numFmtId="0" fontId="55" fillId="64" borderId="0" applyNumberFormat="0" applyBorder="0" applyAlignment="0" applyProtection="0"/>
    <xf numFmtId="0" fontId="55" fillId="64" borderId="0" applyNumberFormat="0" applyBorder="0" applyAlignment="0" applyProtection="0"/>
    <xf numFmtId="0" fontId="55" fillId="64" borderId="0" applyNumberFormat="0" applyBorder="0" applyAlignment="0" applyProtection="0"/>
    <xf numFmtId="0" fontId="55" fillId="64" borderId="0" applyNumberFormat="0" applyBorder="0" applyAlignment="0" applyProtection="0"/>
    <xf numFmtId="0" fontId="55" fillId="64" borderId="0" applyNumberFormat="0" applyBorder="0" applyAlignment="0" applyProtection="0"/>
    <xf numFmtId="0" fontId="55" fillId="64" borderId="0" applyNumberFormat="0" applyBorder="0" applyAlignment="0" applyProtection="0"/>
    <xf numFmtId="0" fontId="55" fillId="64" borderId="0" applyNumberFormat="0" applyBorder="0" applyAlignment="0" applyProtection="0"/>
    <xf numFmtId="0" fontId="55" fillId="64" borderId="0" applyNumberFormat="0" applyBorder="0" applyAlignment="0" applyProtection="0"/>
    <xf numFmtId="0" fontId="55" fillId="64" borderId="0" applyNumberFormat="0" applyBorder="0" applyAlignment="0" applyProtection="0"/>
    <xf numFmtId="0" fontId="55" fillId="64" borderId="0" applyNumberFormat="0" applyBorder="0" applyAlignment="0" applyProtection="0"/>
    <xf numFmtId="0" fontId="55" fillId="5" borderId="0" applyNumberFormat="0" applyBorder="0" applyAlignment="0" applyProtection="0"/>
    <xf numFmtId="166" fontId="49" fillId="0" borderId="0">
      <alignment horizontal="left" wrapText="1"/>
    </xf>
    <xf numFmtId="166" fontId="49" fillId="0" borderId="0">
      <alignment horizontal="left" wrapText="1"/>
    </xf>
    <xf numFmtId="0" fontId="55" fillId="64" borderId="0" applyNumberFormat="0" applyBorder="0" applyAlignment="0" applyProtection="0"/>
    <xf numFmtId="0" fontId="55" fillId="64" borderId="0" applyNumberFormat="0" applyBorder="0" applyAlignment="0" applyProtection="0"/>
    <xf numFmtId="0" fontId="55" fillId="64" borderId="0" applyNumberFormat="0" applyBorder="0" applyAlignment="0" applyProtection="0"/>
    <xf numFmtId="0" fontId="55" fillId="64" borderId="0" applyNumberFormat="0" applyBorder="0" applyAlignment="0" applyProtection="0"/>
    <xf numFmtId="0" fontId="55" fillId="64" borderId="0" applyNumberFormat="0" applyBorder="0" applyAlignment="0" applyProtection="0"/>
    <xf numFmtId="0" fontId="55" fillId="64" borderId="0" applyNumberFormat="0" applyBorder="0" applyAlignment="0" applyProtection="0"/>
    <xf numFmtId="0" fontId="55" fillId="64" borderId="0" applyNumberFormat="0" applyBorder="0" applyAlignment="0" applyProtection="0"/>
    <xf numFmtId="0" fontId="55" fillId="64" borderId="0" applyNumberFormat="0" applyBorder="0" applyAlignment="0" applyProtection="0"/>
    <xf numFmtId="0" fontId="55" fillId="64" borderId="0" applyNumberFormat="0" applyBorder="0" applyAlignment="0" applyProtection="0"/>
    <xf numFmtId="0" fontId="55" fillId="64" borderId="0" applyNumberFormat="0" applyBorder="0" applyAlignment="0" applyProtection="0"/>
    <xf numFmtId="0" fontId="26" fillId="5" borderId="0" applyNumberFormat="0" applyBorder="0" applyAlignment="0" applyProtection="0"/>
    <xf numFmtId="0" fontId="55" fillId="64" borderId="0" applyNumberFormat="0" applyBorder="0" applyAlignment="0" applyProtection="0"/>
    <xf numFmtId="0" fontId="55" fillId="64" borderId="0" applyNumberFormat="0" applyBorder="0" applyAlignment="0" applyProtection="0"/>
    <xf numFmtId="0" fontId="55" fillId="64" borderId="0" applyNumberFormat="0" applyBorder="0" applyAlignment="0" applyProtection="0"/>
    <xf numFmtId="0" fontId="55" fillId="64" borderId="0" applyNumberFormat="0" applyBorder="0" applyAlignment="0" applyProtection="0"/>
    <xf numFmtId="0" fontId="55" fillId="64" borderId="0" applyNumberFormat="0" applyBorder="0" applyAlignment="0" applyProtection="0"/>
    <xf numFmtId="0" fontId="55" fillId="64" borderId="0" applyNumberFormat="0" applyBorder="0" applyAlignment="0" applyProtection="0"/>
    <xf numFmtId="0" fontId="55" fillId="64" borderId="0" applyNumberFormat="0" applyBorder="0" applyAlignment="0" applyProtection="0"/>
    <xf numFmtId="0" fontId="55" fillId="64" borderId="0" applyNumberFormat="0" applyBorder="0" applyAlignment="0" applyProtection="0"/>
    <xf numFmtId="0" fontId="55" fillId="64" borderId="0" applyNumberFormat="0" applyBorder="0" applyAlignment="0" applyProtection="0"/>
    <xf numFmtId="0" fontId="55" fillId="64" borderId="0" applyNumberFormat="0" applyBorder="0" applyAlignment="0" applyProtection="0"/>
    <xf numFmtId="0" fontId="55" fillId="5" borderId="0" applyNumberFormat="0" applyBorder="0" applyAlignment="0" applyProtection="0"/>
    <xf numFmtId="0" fontId="55" fillId="64" borderId="0" applyNumberFormat="0" applyBorder="0" applyAlignment="0" applyProtection="0"/>
    <xf numFmtId="0" fontId="55" fillId="64" borderId="0" applyNumberFormat="0" applyBorder="0" applyAlignment="0" applyProtection="0"/>
    <xf numFmtId="0" fontId="55" fillId="64" borderId="0" applyNumberFormat="0" applyBorder="0" applyAlignment="0" applyProtection="0"/>
    <xf numFmtId="0" fontId="55" fillId="64" borderId="0" applyNumberFormat="0" applyBorder="0" applyAlignment="0" applyProtection="0"/>
    <xf numFmtId="0" fontId="55" fillId="64" borderId="0" applyNumberFormat="0" applyBorder="0" applyAlignment="0" applyProtection="0"/>
    <xf numFmtId="0" fontId="55" fillId="64" borderId="0" applyNumberFormat="0" applyBorder="0" applyAlignment="0" applyProtection="0"/>
    <xf numFmtId="0" fontId="55" fillId="64" borderId="0" applyNumberFormat="0" applyBorder="0" applyAlignment="0" applyProtection="0"/>
    <xf numFmtId="0" fontId="55" fillId="64" borderId="0" applyNumberFormat="0" applyBorder="0" applyAlignment="0" applyProtection="0"/>
    <xf numFmtId="0" fontId="55" fillId="64" borderId="0" applyNumberFormat="0" applyBorder="0" applyAlignment="0" applyProtection="0"/>
    <xf numFmtId="0" fontId="55" fillId="64" borderId="0" applyNumberFormat="0" applyBorder="0" applyAlignment="0" applyProtection="0"/>
    <xf numFmtId="0" fontId="55" fillId="5" borderId="0" applyNumberFormat="0" applyBorder="0" applyAlignment="0" applyProtection="0"/>
    <xf numFmtId="0" fontId="55" fillId="64" borderId="0" applyNumberFormat="0" applyBorder="0" applyAlignment="0" applyProtection="0"/>
    <xf numFmtId="0" fontId="55" fillId="64" borderId="0" applyNumberFormat="0" applyBorder="0" applyAlignment="0" applyProtection="0"/>
    <xf numFmtId="0" fontId="55" fillId="64" borderId="0" applyNumberFormat="0" applyBorder="0" applyAlignment="0" applyProtection="0"/>
    <xf numFmtId="0" fontId="55" fillId="64" borderId="0" applyNumberFormat="0" applyBorder="0" applyAlignment="0" applyProtection="0"/>
    <xf numFmtId="0" fontId="55" fillId="64" borderId="0" applyNumberFormat="0" applyBorder="0" applyAlignment="0" applyProtection="0"/>
    <xf numFmtId="0" fontId="55" fillId="64" borderId="0" applyNumberFormat="0" applyBorder="0" applyAlignment="0" applyProtection="0"/>
    <xf numFmtId="0" fontId="55" fillId="64" borderId="0" applyNumberFormat="0" applyBorder="0" applyAlignment="0" applyProtection="0"/>
    <xf numFmtId="0" fontId="55" fillId="64" borderId="0" applyNumberFormat="0" applyBorder="0" applyAlignment="0" applyProtection="0"/>
    <xf numFmtId="0" fontId="51" fillId="0" borderId="0" applyFont="0" applyFill="0" applyBorder="0" applyAlignment="0" applyProtection="0">
      <alignment horizontal="right"/>
    </xf>
    <xf numFmtId="0" fontId="53" fillId="0" borderId="38"/>
    <xf numFmtId="176" fontId="56" fillId="0" borderId="0" applyFill="0" applyBorder="0" applyAlignment="0"/>
    <xf numFmtId="176" fontId="56" fillId="0" borderId="0" applyFill="0" applyBorder="0" applyAlignment="0"/>
    <xf numFmtId="166" fontId="49" fillId="0" borderId="0">
      <alignment horizontal="left" wrapText="1"/>
    </xf>
    <xf numFmtId="166" fontId="49" fillId="0" borderId="0">
      <alignment horizontal="left" wrapText="1"/>
    </xf>
    <xf numFmtId="176" fontId="56" fillId="0" borderId="0" applyFill="0" applyBorder="0" applyAlignment="0"/>
    <xf numFmtId="0" fontId="57" fillId="65" borderId="39" applyNumberFormat="0" applyAlignment="0" applyProtection="0"/>
    <xf numFmtId="0" fontId="57" fillId="65" borderId="39" applyNumberFormat="0" applyAlignment="0" applyProtection="0"/>
    <xf numFmtId="0" fontId="57" fillId="65" borderId="39" applyNumberFormat="0" applyAlignment="0" applyProtection="0"/>
    <xf numFmtId="0" fontId="57" fillId="65" borderId="39" applyNumberFormat="0" applyAlignment="0" applyProtection="0"/>
    <xf numFmtId="0" fontId="57" fillId="65" borderId="39" applyNumberFormat="0" applyAlignment="0" applyProtection="0"/>
    <xf numFmtId="0" fontId="57" fillId="65" borderId="39" applyNumberFormat="0" applyAlignment="0" applyProtection="0"/>
    <xf numFmtId="0" fontId="57" fillId="65" borderId="39" applyNumberFormat="0" applyAlignment="0" applyProtection="0"/>
    <xf numFmtId="0" fontId="57" fillId="65" borderId="39" applyNumberFormat="0" applyAlignment="0" applyProtection="0"/>
    <xf numFmtId="0" fontId="57" fillId="65" borderId="39" applyNumberFormat="0" applyAlignment="0" applyProtection="0"/>
    <xf numFmtId="0" fontId="57" fillId="65" borderId="39" applyNumberFormat="0" applyAlignment="0" applyProtection="0"/>
    <xf numFmtId="41" fontId="6" fillId="23" borderId="0"/>
    <xf numFmtId="0" fontId="27" fillId="20" borderId="1" applyNumberFormat="0" applyAlignment="0" applyProtection="0"/>
    <xf numFmtId="166" fontId="49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27" fillId="20" borderId="1" applyNumberFormat="0" applyAlignment="0" applyProtection="0"/>
    <xf numFmtId="0" fontId="57" fillId="65" borderId="39" applyNumberFormat="0" applyAlignment="0" applyProtection="0"/>
    <xf numFmtId="0" fontId="58" fillId="66" borderId="39" applyNumberFormat="0" applyAlignment="0" applyProtection="0"/>
    <xf numFmtId="166" fontId="49" fillId="0" borderId="0">
      <alignment horizontal="left" wrapText="1"/>
    </xf>
    <xf numFmtId="166" fontId="49" fillId="0" borderId="0">
      <alignment horizontal="left" wrapText="1"/>
    </xf>
    <xf numFmtId="41" fontId="6" fillId="23" borderId="0"/>
    <xf numFmtId="166" fontId="49" fillId="0" borderId="0">
      <alignment horizontal="left" wrapText="1"/>
    </xf>
    <xf numFmtId="41" fontId="6" fillId="23" borderId="0"/>
    <xf numFmtId="0" fontId="57" fillId="65" borderId="39" applyNumberFormat="0" applyAlignment="0" applyProtection="0"/>
    <xf numFmtId="0" fontId="57" fillId="65" borderId="39" applyNumberFormat="0" applyAlignment="0" applyProtection="0"/>
    <xf numFmtId="0" fontId="57" fillId="65" borderId="39" applyNumberFormat="0" applyAlignment="0" applyProtection="0"/>
    <xf numFmtId="0" fontId="57" fillId="65" borderId="39" applyNumberFormat="0" applyAlignment="0" applyProtection="0"/>
    <xf numFmtId="0" fontId="57" fillId="65" borderId="39" applyNumberFormat="0" applyAlignment="0" applyProtection="0"/>
    <xf numFmtId="0" fontId="57" fillId="65" borderId="39" applyNumberFormat="0" applyAlignment="0" applyProtection="0"/>
    <xf numFmtId="0" fontId="57" fillId="65" borderId="39" applyNumberFormat="0" applyAlignment="0" applyProtection="0"/>
    <xf numFmtId="0" fontId="57" fillId="65" borderId="39" applyNumberFormat="0" applyAlignment="0" applyProtection="0"/>
    <xf numFmtId="0" fontId="57" fillId="65" borderId="39" applyNumberFormat="0" applyAlignment="0" applyProtection="0"/>
    <xf numFmtId="0" fontId="57" fillId="65" borderId="39" applyNumberFormat="0" applyAlignment="0" applyProtection="0"/>
    <xf numFmtId="0" fontId="57" fillId="65" borderId="39" applyNumberFormat="0" applyAlignment="0" applyProtection="0"/>
    <xf numFmtId="0" fontId="58" fillId="66" borderId="39" applyNumberFormat="0" applyAlignment="0" applyProtection="0"/>
    <xf numFmtId="166" fontId="49" fillId="0" borderId="0">
      <alignment horizontal="left" wrapText="1"/>
    </xf>
    <xf numFmtId="166" fontId="49" fillId="0" borderId="0">
      <alignment horizontal="left" wrapText="1"/>
    </xf>
    <xf numFmtId="0" fontId="57" fillId="65" borderId="39" applyNumberFormat="0" applyAlignment="0" applyProtection="0"/>
    <xf numFmtId="0" fontId="57" fillId="65" borderId="39" applyNumberFormat="0" applyAlignment="0" applyProtection="0"/>
    <xf numFmtId="0" fontId="57" fillId="65" borderId="39" applyNumberFormat="0" applyAlignment="0" applyProtection="0"/>
    <xf numFmtId="0" fontId="57" fillId="65" borderId="39" applyNumberFormat="0" applyAlignment="0" applyProtection="0"/>
    <xf numFmtId="0" fontId="57" fillId="65" borderId="39" applyNumberFormat="0" applyAlignment="0" applyProtection="0"/>
    <xf numFmtId="0" fontId="57" fillId="65" borderId="39" applyNumberFormat="0" applyAlignment="0" applyProtection="0"/>
    <xf numFmtId="0" fontId="57" fillId="65" borderId="39" applyNumberFormat="0" applyAlignment="0" applyProtection="0"/>
    <xf numFmtId="0" fontId="57" fillId="65" borderId="39" applyNumberFormat="0" applyAlignment="0" applyProtection="0"/>
    <xf numFmtId="0" fontId="57" fillId="65" borderId="39" applyNumberFormat="0" applyAlignment="0" applyProtection="0"/>
    <xf numFmtId="0" fontId="57" fillId="65" borderId="39" applyNumberFormat="0" applyAlignment="0" applyProtection="0"/>
    <xf numFmtId="41" fontId="6" fillId="23" borderId="0"/>
    <xf numFmtId="41" fontId="6" fillId="23" borderId="0"/>
    <xf numFmtId="166" fontId="49" fillId="0" borderId="0">
      <alignment horizontal="left" wrapText="1"/>
    </xf>
    <xf numFmtId="41" fontId="6" fillId="23" borderId="0"/>
    <xf numFmtId="166" fontId="49" fillId="0" borderId="0">
      <alignment horizontal="left" wrapText="1"/>
    </xf>
    <xf numFmtId="41" fontId="6" fillId="23" borderId="0"/>
    <xf numFmtId="166" fontId="49" fillId="0" borderId="0">
      <alignment horizontal="left" wrapText="1"/>
    </xf>
    <xf numFmtId="0" fontId="57" fillId="65" borderId="39" applyNumberFormat="0" applyAlignment="0" applyProtection="0"/>
    <xf numFmtId="0" fontId="57" fillId="65" borderId="39" applyNumberFormat="0" applyAlignment="0" applyProtection="0"/>
    <xf numFmtId="0" fontId="57" fillId="65" borderId="39" applyNumberFormat="0" applyAlignment="0" applyProtection="0"/>
    <xf numFmtId="0" fontId="57" fillId="65" borderId="39" applyNumberFormat="0" applyAlignment="0" applyProtection="0"/>
    <xf numFmtId="0" fontId="57" fillId="65" borderId="39" applyNumberFormat="0" applyAlignment="0" applyProtection="0"/>
    <xf numFmtId="0" fontId="57" fillId="65" borderId="39" applyNumberFormat="0" applyAlignment="0" applyProtection="0"/>
    <xf numFmtId="0" fontId="57" fillId="65" borderId="39" applyNumberFormat="0" applyAlignment="0" applyProtection="0"/>
    <xf numFmtId="0" fontId="57" fillId="65" borderId="39" applyNumberFormat="0" applyAlignment="0" applyProtection="0"/>
    <xf numFmtId="0" fontId="57" fillId="65" borderId="39" applyNumberFormat="0" applyAlignment="0" applyProtection="0"/>
    <xf numFmtId="0" fontId="57" fillId="65" borderId="39" applyNumberFormat="0" applyAlignment="0" applyProtection="0"/>
    <xf numFmtId="41" fontId="6" fillId="23" borderId="0"/>
    <xf numFmtId="166" fontId="49" fillId="0" borderId="0">
      <alignment horizontal="left" wrapText="1"/>
    </xf>
    <xf numFmtId="0" fontId="57" fillId="65" borderId="39" applyNumberFormat="0" applyAlignment="0" applyProtection="0"/>
    <xf numFmtId="0" fontId="57" fillId="65" borderId="39" applyNumberFormat="0" applyAlignment="0" applyProtection="0"/>
    <xf numFmtId="0" fontId="57" fillId="65" borderId="39" applyNumberFormat="0" applyAlignment="0" applyProtection="0"/>
    <xf numFmtId="0" fontId="57" fillId="65" borderId="39" applyNumberFormat="0" applyAlignment="0" applyProtection="0"/>
    <xf numFmtId="0" fontId="57" fillId="65" borderId="39" applyNumberFormat="0" applyAlignment="0" applyProtection="0"/>
    <xf numFmtId="0" fontId="57" fillId="65" borderId="39" applyNumberFormat="0" applyAlignment="0" applyProtection="0"/>
    <xf numFmtId="0" fontId="57" fillId="65" borderId="39" applyNumberFormat="0" applyAlignment="0" applyProtection="0"/>
    <xf numFmtId="0" fontId="57" fillId="65" borderId="39" applyNumberFormat="0" applyAlignment="0" applyProtection="0"/>
    <xf numFmtId="0" fontId="57" fillId="65" borderId="39" applyNumberFormat="0" applyAlignment="0" applyProtection="0"/>
    <xf numFmtId="0" fontId="57" fillId="65" borderId="39" applyNumberFormat="0" applyAlignment="0" applyProtection="0"/>
    <xf numFmtId="41" fontId="6" fillId="23" borderId="0"/>
    <xf numFmtId="0" fontId="57" fillId="65" borderId="39" applyNumberFormat="0" applyAlignment="0" applyProtection="0"/>
    <xf numFmtId="0" fontId="57" fillId="65" borderId="39" applyNumberFormat="0" applyAlignment="0" applyProtection="0"/>
    <xf numFmtId="0" fontId="57" fillId="65" borderId="39" applyNumberFormat="0" applyAlignment="0" applyProtection="0"/>
    <xf numFmtId="0" fontId="57" fillId="65" borderId="39" applyNumberFormat="0" applyAlignment="0" applyProtection="0"/>
    <xf numFmtId="0" fontId="57" fillId="65" borderId="39" applyNumberFormat="0" applyAlignment="0" applyProtection="0"/>
    <xf numFmtId="41" fontId="6" fillId="23" borderId="0"/>
    <xf numFmtId="41" fontId="6" fillId="23" borderId="0"/>
    <xf numFmtId="41" fontId="6" fillId="23" borderId="0"/>
    <xf numFmtId="0" fontId="24" fillId="0" borderId="0"/>
    <xf numFmtId="41" fontId="6" fillId="23" borderId="0"/>
    <xf numFmtId="0" fontId="24" fillId="0" borderId="0"/>
    <xf numFmtId="0" fontId="58" fillId="66" borderId="39" applyNumberFormat="0" applyAlignment="0" applyProtection="0"/>
    <xf numFmtId="0" fontId="57" fillId="65" borderId="39" applyNumberFormat="0" applyAlignment="0" applyProtection="0"/>
    <xf numFmtId="0" fontId="59" fillId="67" borderId="40" applyNumberFormat="0" applyAlignment="0" applyProtection="0"/>
    <xf numFmtId="0" fontId="59" fillId="67" borderId="40" applyNumberFormat="0" applyAlignment="0" applyProtection="0"/>
    <xf numFmtId="0" fontId="59" fillId="67" borderId="40" applyNumberFormat="0" applyAlignment="0" applyProtection="0"/>
    <xf numFmtId="0" fontId="59" fillId="67" borderId="40" applyNumberFormat="0" applyAlignment="0" applyProtection="0"/>
    <xf numFmtId="0" fontId="59" fillId="67" borderId="40" applyNumberFormat="0" applyAlignment="0" applyProtection="0"/>
    <xf numFmtId="0" fontId="59" fillId="67" borderId="40" applyNumberFormat="0" applyAlignment="0" applyProtection="0"/>
    <xf numFmtId="0" fontId="59" fillId="67" borderId="40" applyNumberFormat="0" applyAlignment="0" applyProtection="0"/>
    <xf numFmtId="0" fontId="59" fillId="67" borderId="40" applyNumberFormat="0" applyAlignment="0" applyProtection="0"/>
    <xf numFmtId="0" fontId="59" fillId="67" borderId="40" applyNumberFormat="0" applyAlignment="0" applyProtection="0"/>
    <xf numFmtId="0" fontId="59" fillId="67" borderId="40" applyNumberFormat="0" applyAlignment="0" applyProtection="0"/>
    <xf numFmtId="0" fontId="28" fillId="21" borderId="2" applyNumberFormat="0" applyAlignment="0" applyProtection="0"/>
    <xf numFmtId="0" fontId="28" fillId="21" borderId="2" applyNumberFormat="0" applyAlignment="0" applyProtection="0"/>
    <xf numFmtId="166" fontId="49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8" fillId="21" borderId="2" applyNumberFormat="0" applyAlignment="0" applyProtection="0"/>
    <xf numFmtId="166" fontId="49" fillId="0" borderId="0">
      <alignment horizontal="left" wrapText="1"/>
    </xf>
    <xf numFmtId="0" fontId="24" fillId="0" borderId="0"/>
    <xf numFmtId="0" fontId="59" fillId="67" borderId="40" applyNumberFormat="0" applyAlignment="0" applyProtection="0"/>
    <xf numFmtId="0" fontId="59" fillId="67" borderId="40" applyNumberFormat="0" applyAlignment="0" applyProtection="0"/>
    <xf numFmtId="0" fontId="59" fillId="67" borderId="40" applyNumberFormat="0" applyAlignment="0" applyProtection="0"/>
    <xf numFmtId="0" fontId="59" fillId="67" borderId="40" applyNumberFormat="0" applyAlignment="0" applyProtection="0"/>
    <xf numFmtId="0" fontId="59" fillId="67" borderId="40" applyNumberFormat="0" applyAlignment="0" applyProtection="0"/>
    <xf numFmtId="0" fontId="59" fillId="67" borderId="40" applyNumberFormat="0" applyAlignment="0" applyProtection="0"/>
    <xf numFmtId="0" fontId="59" fillId="67" borderId="40" applyNumberFormat="0" applyAlignment="0" applyProtection="0"/>
    <xf numFmtId="0" fontId="59" fillId="67" borderId="40" applyNumberFormat="0" applyAlignment="0" applyProtection="0"/>
    <xf numFmtId="0" fontId="59" fillId="67" borderId="40" applyNumberFormat="0" applyAlignment="0" applyProtection="0"/>
    <xf numFmtId="0" fontId="59" fillId="67" borderId="40" applyNumberFormat="0" applyAlignment="0" applyProtection="0"/>
    <xf numFmtId="0" fontId="59" fillId="67" borderId="40" applyNumberForma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9" fillId="67" borderId="40" applyNumberFormat="0" applyAlignment="0" applyProtection="0"/>
    <xf numFmtId="0" fontId="59" fillId="67" borderId="40" applyNumberFormat="0" applyAlignment="0" applyProtection="0"/>
    <xf numFmtId="0" fontId="59" fillId="67" borderId="40" applyNumberFormat="0" applyAlignment="0" applyProtection="0"/>
    <xf numFmtId="0" fontId="59" fillId="67" borderId="40" applyNumberFormat="0" applyAlignment="0" applyProtection="0"/>
    <xf numFmtId="0" fontId="59" fillId="67" borderId="40" applyNumberFormat="0" applyAlignment="0" applyProtection="0"/>
    <xf numFmtId="0" fontId="59" fillId="67" borderId="40" applyNumberFormat="0" applyAlignment="0" applyProtection="0"/>
    <xf numFmtId="0" fontId="59" fillId="67" borderId="40" applyNumberFormat="0" applyAlignment="0" applyProtection="0"/>
    <xf numFmtId="0" fontId="59" fillId="67" borderId="40" applyNumberFormat="0" applyAlignment="0" applyProtection="0"/>
    <xf numFmtId="0" fontId="59" fillId="67" borderId="40" applyNumberFormat="0" applyAlignment="0" applyProtection="0"/>
    <xf numFmtId="0" fontId="59" fillId="67" borderId="40" applyNumberFormat="0" applyAlignment="0" applyProtection="0"/>
    <xf numFmtId="0" fontId="28" fillId="21" borderId="2" applyNumberFormat="0" applyAlignment="0" applyProtection="0"/>
    <xf numFmtId="0" fontId="59" fillId="67" borderId="40" applyNumberFormat="0" applyAlignment="0" applyProtection="0"/>
    <xf numFmtId="0" fontId="59" fillId="67" borderId="40" applyNumberFormat="0" applyAlignment="0" applyProtection="0"/>
    <xf numFmtId="0" fontId="59" fillId="67" borderId="40" applyNumberFormat="0" applyAlignment="0" applyProtection="0"/>
    <xf numFmtId="0" fontId="59" fillId="67" borderId="40" applyNumberFormat="0" applyAlignment="0" applyProtection="0"/>
    <xf numFmtId="0" fontId="59" fillId="67" borderId="40" applyNumberFormat="0" applyAlignment="0" applyProtection="0"/>
    <xf numFmtId="0" fontId="59" fillId="67" borderId="40" applyNumberFormat="0" applyAlignment="0" applyProtection="0"/>
    <xf numFmtId="0" fontId="59" fillId="67" borderId="40" applyNumberFormat="0" applyAlignment="0" applyProtection="0"/>
    <xf numFmtId="0" fontId="59" fillId="67" borderId="40" applyNumberFormat="0" applyAlignment="0" applyProtection="0"/>
    <xf numFmtId="0" fontId="59" fillId="67" borderId="40" applyNumberFormat="0" applyAlignment="0" applyProtection="0"/>
    <xf numFmtId="0" fontId="59" fillId="67" borderId="40" applyNumberFormat="0" applyAlignment="0" applyProtection="0"/>
    <xf numFmtId="0" fontId="59" fillId="67" borderId="40" applyNumberFormat="0" applyAlignment="0" applyProtection="0"/>
    <xf numFmtId="0" fontId="59" fillId="67" borderId="40" applyNumberFormat="0" applyAlignment="0" applyProtection="0"/>
    <xf numFmtId="0" fontId="59" fillId="67" borderId="40" applyNumberFormat="0" applyAlignment="0" applyProtection="0"/>
    <xf numFmtId="0" fontId="59" fillId="67" borderId="40" applyNumberFormat="0" applyAlignment="0" applyProtection="0"/>
    <xf numFmtId="0" fontId="59" fillId="67" borderId="40" applyNumberFormat="0" applyAlignment="0" applyProtection="0"/>
    <xf numFmtId="0" fontId="59" fillId="67" borderId="40" applyNumberFormat="0" applyAlignment="0" applyProtection="0"/>
    <xf numFmtId="0" fontId="59" fillId="67" borderId="40" applyNumberFormat="0" applyAlignment="0" applyProtection="0"/>
    <xf numFmtId="0" fontId="59" fillId="67" borderId="40" applyNumberFormat="0" applyAlignment="0" applyProtection="0"/>
    <xf numFmtId="0" fontId="59" fillId="67" borderId="40" applyNumberFormat="0" applyAlignment="0" applyProtection="0"/>
    <xf numFmtId="0" fontId="59" fillId="67" borderId="40" applyNumberFormat="0" applyAlignment="0" applyProtection="0"/>
    <xf numFmtId="0" fontId="59" fillId="67" borderId="40" applyNumberFormat="0" applyAlignment="0" applyProtection="0"/>
    <xf numFmtId="0" fontId="59" fillId="67" borderId="40" applyNumberFormat="0" applyAlignment="0" applyProtection="0"/>
    <xf numFmtId="0" fontId="59" fillId="67" borderId="40" applyNumberFormat="0" applyAlignment="0" applyProtection="0"/>
    <xf numFmtId="0" fontId="59" fillId="67" borderId="40" applyNumberFormat="0" applyAlignment="0" applyProtection="0"/>
    <xf numFmtId="0" fontId="59" fillId="67" borderId="40" applyNumberFormat="0" applyAlignment="0" applyProtection="0"/>
    <xf numFmtId="0" fontId="59" fillId="67" borderId="40" applyNumberFormat="0" applyAlignment="0" applyProtection="0"/>
    <xf numFmtId="0" fontId="59" fillId="67" borderId="40" applyNumberFormat="0" applyAlignment="0" applyProtection="0"/>
    <xf numFmtId="0" fontId="59" fillId="67" borderId="40" applyNumberFormat="0" applyAlignment="0" applyProtection="0"/>
    <xf numFmtId="0" fontId="59" fillId="67" borderId="40" applyNumberFormat="0" applyAlignment="0" applyProtection="0"/>
    <xf numFmtId="0" fontId="59" fillId="67" borderId="40" applyNumberFormat="0" applyAlignment="0" applyProtection="0"/>
    <xf numFmtId="41" fontId="6" fillId="22" borderId="0"/>
    <xf numFmtId="41" fontId="6" fillId="22" borderId="0"/>
    <xf numFmtId="166" fontId="49" fillId="0" borderId="0">
      <alignment horizontal="left" wrapText="1"/>
    </xf>
    <xf numFmtId="41" fontId="6" fillId="22" borderId="0"/>
    <xf numFmtId="41" fontId="6" fillId="22" borderId="0"/>
    <xf numFmtId="166" fontId="49" fillId="0" borderId="0">
      <alignment horizontal="left" wrapText="1"/>
    </xf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6" fontId="49" fillId="0" borderId="0">
      <alignment horizontal="left" wrapText="1"/>
    </xf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6" fontId="49" fillId="0" borderId="0">
      <alignment horizontal="left" wrapText="1"/>
    </xf>
    <xf numFmtId="43" fontId="6" fillId="0" borderId="0" applyFont="0" applyFill="0" applyBorder="0" applyAlignment="0" applyProtection="0"/>
    <xf numFmtId="4" fontId="6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6" fontId="49" fillId="0" borderId="0">
      <alignment horizontal="left" wrapText="1"/>
    </xf>
    <xf numFmtId="166" fontId="49" fillId="0" borderId="0">
      <alignment horizontal="left" wrapText="1"/>
    </xf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6" fontId="49" fillId="0" borderId="0">
      <alignment horizontal="left" wrapText="1"/>
    </xf>
    <xf numFmtId="166" fontId="49" fillId="0" borderId="0">
      <alignment horizontal="left" wrapText="1"/>
    </xf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6" fontId="49" fillId="0" borderId="0">
      <alignment horizontal="left" wrapText="1"/>
    </xf>
    <xf numFmtId="166" fontId="49" fillId="0" borderId="0">
      <alignment horizontal="left" wrapText="1"/>
    </xf>
    <xf numFmtId="43" fontId="6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6" fillId="0" borderId="0" applyFont="0" applyFill="0" applyBorder="0" applyAlignment="0" applyProtection="0"/>
    <xf numFmtId="4" fontId="60" fillId="0" borderId="0" applyFont="0" applyFill="0" applyBorder="0" applyAlignment="0" applyProtection="0"/>
    <xf numFmtId="43" fontId="6" fillId="0" borderId="0" applyFont="0" applyFill="0" applyBorder="0" applyAlignment="0" applyProtection="0"/>
    <xf numFmtId="4" fontId="60" fillId="0" borderId="0" applyFont="0" applyFill="0" applyBorder="0" applyAlignment="0" applyProtection="0"/>
    <xf numFmtId="166" fontId="49" fillId="0" borderId="0">
      <alignment horizontal="left" wrapText="1"/>
    </xf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6" fontId="49" fillId="0" borderId="0">
      <alignment horizontal="left" wrapText="1"/>
    </xf>
    <xf numFmtId="43" fontId="6" fillId="0" borderId="0" applyFont="0" applyFill="0" applyBorder="0" applyAlignment="0" applyProtection="0"/>
    <xf numFmtId="166" fontId="49" fillId="0" borderId="0">
      <alignment horizontal="left" wrapText="1"/>
    </xf>
    <xf numFmtId="43" fontId="6" fillId="0" borderId="0" applyFont="0" applyFill="0" applyBorder="0" applyAlignment="0" applyProtection="0"/>
    <xf numFmtId="166" fontId="49" fillId="0" borderId="0">
      <alignment horizontal="left" wrapText="1"/>
    </xf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77" fontId="6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61" fillId="0" borderId="0" applyFont="0" applyFill="0" applyBorder="0" applyAlignment="0" applyProtection="0"/>
    <xf numFmtId="40" fontId="6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6" fontId="49" fillId="0" borderId="0">
      <alignment horizontal="left" wrapText="1"/>
    </xf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" fontId="6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43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24" fillId="0" borderId="0"/>
    <xf numFmtId="43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24" fillId="0" borderId="0"/>
    <xf numFmtId="43" fontId="6" fillId="0" borderId="0" applyFont="0" applyFill="0" applyBorder="0" applyAlignment="0" applyProtection="0"/>
    <xf numFmtId="0" fontId="24" fillId="0" borderId="0"/>
    <xf numFmtId="43" fontId="5" fillId="0" borderId="0" applyFont="0" applyFill="0" applyBorder="0" applyAlignment="0" applyProtection="0"/>
    <xf numFmtId="0" fontId="24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6" fontId="49" fillId="0" borderId="0">
      <alignment horizontal="left" wrapText="1"/>
    </xf>
    <xf numFmtId="166" fontId="49" fillId="0" borderId="0">
      <alignment horizontal="left" wrapText="1"/>
    </xf>
    <xf numFmtId="0" fontId="24" fillId="0" borderId="0"/>
    <xf numFmtId="43" fontId="2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6" fontId="49" fillId="0" borderId="0">
      <alignment horizontal="left" wrapText="1"/>
    </xf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43" fontId="6" fillId="0" borderId="0" applyFont="0" applyFill="0" applyBorder="0" applyAlignment="0" applyProtection="0"/>
    <xf numFmtId="166" fontId="49" fillId="0" borderId="0">
      <alignment horizontal="left" wrapText="1"/>
    </xf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6" fontId="49" fillId="0" borderId="0">
      <alignment horizontal="left" wrapText="1"/>
    </xf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6" fontId="49" fillId="0" borderId="0">
      <alignment horizontal="left" wrapText="1"/>
    </xf>
    <xf numFmtId="166" fontId="49" fillId="0" borderId="0">
      <alignment horizontal="left" wrapText="1"/>
    </xf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6" fontId="49" fillId="0" borderId="0">
      <alignment horizontal="left" wrapText="1"/>
    </xf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6" fontId="49" fillId="0" borderId="0">
      <alignment horizontal="left" wrapText="1"/>
    </xf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6" fontId="49" fillId="0" borderId="0">
      <alignment horizontal="left" wrapText="1"/>
    </xf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6" fontId="49" fillId="0" borderId="0">
      <alignment horizontal="left" wrapText="1"/>
    </xf>
    <xf numFmtId="166" fontId="49" fillId="0" borderId="0">
      <alignment horizontal="left" wrapText="1"/>
    </xf>
    <xf numFmtId="43" fontId="5" fillId="0" borderId="0" applyFont="0" applyFill="0" applyBorder="0" applyAlignment="0" applyProtection="0"/>
    <xf numFmtId="43" fontId="24" fillId="0" borderId="0" applyFont="0" applyFill="0" applyBorder="0" applyAlignment="0" applyProtection="0"/>
    <xf numFmtId="166" fontId="49" fillId="0" borderId="0">
      <alignment horizontal="left" wrapText="1"/>
    </xf>
    <xf numFmtId="166" fontId="49" fillId="0" borderId="0">
      <alignment horizontal="left" wrapText="1"/>
    </xf>
    <xf numFmtId="43" fontId="24" fillId="0" borderId="0" applyFont="0" applyFill="0" applyBorder="0" applyAlignment="0" applyProtection="0"/>
    <xf numFmtId="166" fontId="49" fillId="0" borderId="0">
      <alignment horizontal="left" wrapText="1"/>
    </xf>
    <xf numFmtId="43" fontId="24" fillId="0" borderId="0" applyFont="0" applyFill="0" applyBorder="0" applyAlignment="0" applyProtection="0"/>
    <xf numFmtId="166" fontId="49" fillId="0" borderId="0">
      <alignment horizontal="left" wrapText="1"/>
    </xf>
    <xf numFmtId="43" fontId="24" fillId="0" borderId="0" applyFont="0" applyFill="0" applyBorder="0" applyAlignment="0" applyProtection="0"/>
    <xf numFmtId="43" fontId="5" fillId="0" borderId="0" applyFont="0" applyFill="0" applyBorder="0" applyAlignment="0" applyProtection="0"/>
    <xf numFmtId="166" fontId="49" fillId="0" borderId="0">
      <alignment horizontal="left" wrapText="1"/>
    </xf>
    <xf numFmtId="43" fontId="6" fillId="0" borderId="0" applyFont="0" applyFill="0" applyBorder="0" applyAlignment="0" applyProtection="0"/>
    <xf numFmtId="3" fontId="63" fillId="0" borderId="0" applyFill="0" applyBorder="0" applyAlignment="0" applyProtection="0"/>
    <xf numFmtId="0" fontId="64" fillId="0" borderId="0"/>
    <xf numFmtId="0" fontId="64" fillId="0" borderId="0"/>
    <xf numFmtId="0" fontId="64" fillId="0" borderId="0"/>
    <xf numFmtId="0" fontId="65" fillId="0" borderId="0"/>
    <xf numFmtId="0" fontId="65" fillId="0" borderId="0"/>
    <xf numFmtId="0" fontId="66" fillId="0" borderId="0"/>
    <xf numFmtId="0" fontId="67" fillId="0" borderId="0"/>
    <xf numFmtId="0" fontId="67" fillId="0" borderId="0"/>
    <xf numFmtId="0" fontId="66" fillId="0" borderId="0"/>
    <xf numFmtId="0" fontId="67" fillId="0" borderId="0"/>
    <xf numFmtId="3" fontId="68" fillId="0" borderId="0" applyFont="0" applyFill="0" applyBorder="0" applyAlignment="0" applyProtection="0"/>
    <xf numFmtId="3" fontId="68" fillId="0" borderId="0" applyFont="0" applyFill="0" applyBorder="0" applyAlignment="0" applyProtection="0"/>
    <xf numFmtId="3" fontId="68" fillId="0" borderId="0" applyFont="0" applyFill="0" applyBorder="0" applyAlignment="0" applyProtection="0"/>
    <xf numFmtId="3" fontId="68" fillId="0" borderId="0" applyFont="0" applyFill="0" applyBorder="0" applyAlignment="0" applyProtection="0"/>
    <xf numFmtId="3" fontId="63" fillId="0" borderId="0" applyFill="0" applyBorder="0" applyAlignment="0" applyProtection="0"/>
    <xf numFmtId="3" fontId="63" fillId="0" borderId="0" applyFill="0" applyBorder="0" applyAlignment="0" applyProtection="0"/>
    <xf numFmtId="3" fontId="63" fillId="0" borderId="0" applyFill="0" applyBorder="0" applyAlignment="0" applyProtection="0"/>
    <xf numFmtId="3" fontId="63" fillId="0" borderId="0" applyFill="0" applyBorder="0" applyAlignment="0" applyProtection="0"/>
    <xf numFmtId="3" fontId="63" fillId="0" borderId="0" applyFill="0" applyBorder="0" applyAlignment="0" applyProtection="0"/>
    <xf numFmtId="3" fontId="63" fillId="0" borderId="0" applyFill="0" applyBorder="0" applyAlignment="0" applyProtection="0"/>
    <xf numFmtId="3" fontId="69" fillId="0" borderId="0" applyFont="0" applyFill="0" applyBorder="0" applyAlignment="0" applyProtection="0"/>
    <xf numFmtId="3" fontId="69" fillId="0" borderId="0" applyFont="0" applyFill="0" applyBorder="0" applyAlignment="0" applyProtection="0"/>
    <xf numFmtId="3" fontId="68" fillId="0" borderId="0" applyFont="0" applyFill="0" applyBorder="0" applyAlignment="0" applyProtection="0"/>
    <xf numFmtId="3" fontId="63" fillId="0" borderId="0" applyFill="0" applyBorder="0" applyAlignment="0" applyProtection="0"/>
    <xf numFmtId="3" fontId="63" fillId="0" borderId="0" applyFill="0" applyBorder="0" applyAlignment="0" applyProtection="0"/>
    <xf numFmtId="3" fontId="63" fillId="0" borderId="0" applyFill="0" applyBorder="0" applyAlignment="0" applyProtection="0"/>
    <xf numFmtId="3" fontId="63" fillId="0" borderId="0" applyFill="0" applyBorder="0" applyAlignment="0" applyProtection="0"/>
    <xf numFmtId="3" fontId="63" fillId="0" borderId="0" applyFill="0" applyBorder="0" applyAlignment="0" applyProtection="0"/>
    <xf numFmtId="3" fontId="63" fillId="0" borderId="0" applyFill="0" applyBorder="0" applyAlignment="0" applyProtection="0"/>
    <xf numFmtId="3" fontId="63" fillId="0" borderId="0" applyFill="0" applyBorder="0" applyAlignment="0" applyProtection="0"/>
    <xf numFmtId="3" fontId="63" fillId="0" borderId="0" applyFill="0" applyBorder="0" applyAlignment="0" applyProtection="0"/>
    <xf numFmtId="3" fontId="63" fillId="0" borderId="0" applyFill="0" applyBorder="0" applyAlignment="0" applyProtection="0"/>
    <xf numFmtId="3" fontId="63" fillId="0" borderId="0" applyFill="0" applyBorder="0" applyAlignment="0" applyProtection="0"/>
    <xf numFmtId="3" fontId="69" fillId="0" borderId="0" applyFont="0" applyFill="0" applyBorder="0" applyAlignment="0" applyProtection="0"/>
    <xf numFmtId="3" fontId="69" fillId="0" borderId="0" applyFont="0" applyFill="0" applyBorder="0" applyAlignment="0" applyProtection="0"/>
    <xf numFmtId="3" fontId="68" fillId="0" borderId="0" applyFont="0" applyFill="0" applyBorder="0" applyAlignment="0" applyProtection="0"/>
    <xf numFmtId="3" fontId="63" fillId="0" borderId="0" applyFill="0" applyBorder="0" applyAlignment="0" applyProtection="0"/>
    <xf numFmtId="3" fontId="63" fillId="0" borderId="0" applyFill="0" applyBorder="0" applyAlignment="0" applyProtection="0"/>
    <xf numFmtId="3" fontId="63" fillId="0" borderId="0" applyFill="0" applyBorder="0" applyAlignment="0" applyProtection="0"/>
    <xf numFmtId="3" fontId="63" fillId="0" borderId="0" applyFill="0" applyBorder="0" applyAlignment="0" applyProtection="0"/>
    <xf numFmtId="3" fontId="68" fillId="0" borderId="0" applyFont="0" applyFill="0" applyBorder="0" applyAlignment="0" applyProtection="0"/>
    <xf numFmtId="3" fontId="68" fillId="0" borderId="0" applyFont="0" applyFill="0" applyBorder="0" applyAlignment="0" applyProtection="0"/>
    <xf numFmtId="3" fontId="68" fillId="0" borderId="0" applyFont="0" applyFill="0" applyBorder="0" applyAlignment="0" applyProtection="0"/>
    <xf numFmtId="3" fontId="68" fillId="0" borderId="0" applyFont="0" applyFill="0" applyBorder="0" applyAlignment="0" applyProtection="0"/>
    <xf numFmtId="3" fontId="68" fillId="0" borderId="0" applyFont="0" applyFill="0" applyBorder="0" applyAlignment="0" applyProtection="0"/>
    <xf numFmtId="3" fontId="68" fillId="0" borderId="0" applyFont="0" applyFill="0" applyBorder="0" applyAlignment="0" applyProtection="0"/>
    <xf numFmtId="3" fontId="69" fillId="0" borderId="0" applyFont="0" applyFill="0" applyBorder="0" applyAlignment="0" applyProtection="0"/>
    <xf numFmtId="3" fontId="69" fillId="0" borderId="0" applyFont="0" applyFill="0" applyBorder="0" applyAlignment="0" applyProtection="0"/>
    <xf numFmtId="3" fontId="68" fillId="0" borderId="0" applyFont="0" applyFill="0" applyBorder="0" applyAlignment="0" applyProtection="0"/>
    <xf numFmtId="3" fontId="68" fillId="0" borderId="0" applyFont="0" applyFill="0" applyBorder="0" applyAlignment="0" applyProtection="0"/>
    <xf numFmtId="3" fontId="68" fillId="0" borderId="0" applyFont="0" applyFill="0" applyBorder="0" applyAlignment="0" applyProtection="0"/>
    <xf numFmtId="3" fontId="68" fillId="0" borderId="0" applyFont="0" applyFill="0" applyBorder="0" applyAlignment="0" applyProtection="0"/>
    <xf numFmtId="3" fontId="68" fillId="0" borderId="0" applyFont="0" applyFill="0" applyBorder="0" applyAlignment="0" applyProtection="0"/>
    <xf numFmtId="3" fontId="68" fillId="0" borderId="0" applyFont="0" applyFill="0" applyBorder="0" applyAlignment="0" applyProtection="0"/>
    <xf numFmtId="3" fontId="68" fillId="0" borderId="0" applyFont="0" applyFill="0" applyBorder="0" applyAlignment="0" applyProtection="0"/>
    <xf numFmtId="3" fontId="68" fillId="0" borderId="0" applyFont="0" applyFill="0" applyBorder="0" applyAlignment="0" applyProtection="0"/>
    <xf numFmtId="3" fontId="63" fillId="0" borderId="0" applyFont="0" applyFill="0" applyBorder="0" applyAlignment="0" applyProtection="0"/>
    <xf numFmtId="3" fontId="63" fillId="0" borderId="0" applyFont="0" applyFill="0" applyBorder="0" applyAlignment="0" applyProtection="0"/>
    <xf numFmtId="3" fontId="68" fillId="0" borderId="0" applyFont="0" applyFill="0" applyBorder="0" applyAlignment="0" applyProtection="0"/>
    <xf numFmtId="166" fontId="49" fillId="0" borderId="0">
      <alignment horizontal="left" wrapText="1"/>
    </xf>
    <xf numFmtId="3" fontId="63" fillId="0" borderId="0" applyFill="0" applyBorder="0" applyAlignment="0" applyProtection="0"/>
    <xf numFmtId="3" fontId="63" fillId="0" borderId="0" applyFont="0" applyFill="0" applyBorder="0" applyAlignment="0" applyProtection="0"/>
    <xf numFmtId="3" fontId="63" fillId="0" borderId="0" applyFont="0" applyFill="0" applyBorder="0" applyAlignment="0" applyProtection="0"/>
    <xf numFmtId="3" fontId="63" fillId="0" borderId="0" applyFont="0" applyFill="0" applyBorder="0" applyAlignment="0" applyProtection="0"/>
    <xf numFmtId="3" fontId="63" fillId="0" borderId="0" applyFont="0" applyFill="0" applyBorder="0" applyAlignment="0" applyProtection="0"/>
    <xf numFmtId="3" fontId="63" fillId="0" borderId="0" applyFont="0" applyFill="0" applyBorder="0" applyAlignment="0" applyProtection="0"/>
    <xf numFmtId="3" fontId="63" fillId="0" borderId="0" applyFont="0" applyFill="0" applyBorder="0" applyAlignment="0" applyProtection="0"/>
    <xf numFmtId="3" fontId="63" fillId="0" borderId="0" applyFont="0" applyFill="0" applyBorder="0" applyAlignment="0" applyProtection="0"/>
    <xf numFmtId="3" fontId="63" fillId="0" borderId="0" applyFont="0" applyFill="0" applyBorder="0" applyAlignment="0" applyProtection="0"/>
    <xf numFmtId="3" fontId="63" fillId="0" borderId="0" applyFont="0" applyFill="0" applyBorder="0" applyAlignment="0" applyProtection="0"/>
    <xf numFmtId="3" fontId="63" fillId="0" borderId="0" applyFont="0" applyFill="0" applyBorder="0" applyAlignment="0" applyProtection="0"/>
    <xf numFmtId="3" fontId="68" fillId="0" borderId="0" applyFont="0" applyFill="0" applyBorder="0" applyAlignment="0" applyProtection="0"/>
    <xf numFmtId="3" fontId="63" fillId="0" borderId="0" applyFont="0" applyFill="0" applyBorder="0" applyAlignment="0" applyProtection="0"/>
    <xf numFmtId="3" fontId="63" fillId="0" borderId="0" applyFont="0" applyFill="0" applyBorder="0" applyAlignment="0" applyProtection="0"/>
    <xf numFmtId="3" fontId="63" fillId="0" borderId="0" applyFont="0" applyFill="0" applyBorder="0" applyAlignment="0" applyProtection="0"/>
    <xf numFmtId="3" fontId="63" fillId="0" borderId="0" applyFont="0" applyFill="0" applyBorder="0" applyAlignment="0" applyProtection="0"/>
    <xf numFmtId="3" fontId="63" fillId="0" borderId="0" applyFont="0" applyFill="0" applyBorder="0" applyAlignment="0" applyProtection="0"/>
    <xf numFmtId="3" fontId="63" fillId="0" borderId="0" applyFont="0" applyFill="0" applyBorder="0" applyAlignment="0" applyProtection="0"/>
    <xf numFmtId="3" fontId="63" fillId="0" borderId="0" applyFont="0" applyFill="0" applyBorder="0" applyAlignment="0" applyProtection="0"/>
    <xf numFmtId="3" fontId="63" fillId="0" borderId="0" applyFont="0" applyFill="0" applyBorder="0" applyAlignment="0" applyProtection="0"/>
    <xf numFmtId="3" fontId="63" fillId="0" borderId="0" applyFont="0" applyFill="0" applyBorder="0" applyAlignment="0" applyProtection="0"/>
    <xf numFmtId="3" fontId="63" fillId="0" borderId="0" applyFont="0" applyFill="0" applyBorder="0" applyAlignment="0" applyProtection="0"/>
    <xf numFmtId="3" fontId="68" fillId="0" borderId="0" applyFont="0" applyFill="0" applyBorder="0" applyAlignment="0" applyProtection="0"/>
    <xf numFmtId="3" fontId="63" fillId="0" borderId="0" applyFont="0" applyFill="0" applyBorder="0" applyAlignment="0" applyProtection="0"/>
    <xf numFmtId="3" fontId="63" fillId="0" borderId="0" applyFont="0" applyFill="0" applyBorder="0" applyAlignment="0" applyProtection="0"/>
    <xf numFmtId="3" fontId="63" fillId="0" borderId="0" applyFont="0" applyFill="0" applyBorder="0" applyAlignment="0" applyProtection="0"/>
    <xf numFmtId="3" fontId="63" fillId="0" borderId="0" applyFont="0" applyFill="0" applyBorder="0" applyAlignment="0" applyProtection="0"/>
    <xf numFmtId="3" fontId="63" fillId="0" borderId="0" applyFont="0" applyFill="0" applyBorder="0" applyAlignment="0" applyProtection="0"/>
    <xf numFmtId="3" fontId="63" fillId="0" borderId="0" applyFont="0" applyFill="0" applyBorder="0" applyAlignment="0" applyProtection="0"/>
    <xf numFmtId="3" fontId="63" fillId="0" borderId="0" applyFont="0" applyFill="0" applyBorder="0" applyAlignment="0" applyProtection="0"/>
    <xf numFmtId="3" fontId="63" fillId="0" borderId="0" applyFont="0" applyFill="0" applyBorder="0" applyAlignment="0" applyProtection="0"/>
    <xf numFmtId="3" fontId="68" fillId="0" borderId="0" applyFont="0" applyFill="0" applyBorder="0" applyAlignment="0" applyProtection="0"/>
    <xf numFmtId="3" fontId="68" fillId="0" borderId="0" applyFont="0" applyFill="0" applyBorder="0" applyAlignment="0" applyProtection="0"/>
    <xf numFmtId="180" fontId="70" fillId="0" borderId="0">
      <protection locked="0"/>
    </xf>
    <xf numFmtId="0" fontId="66" fillId="0" borderId="0"/>
    <xf numFmtId="0" fontId="67" fillId="0" borderId="0"/>
    <xf numFmtId="0" fontId="67" fillId="0" borderId="0"/>
    <xf numFmtId="0" fontId="66" fillId="0" borderId="0"/>
    <xf numFmtId="0" fontId="65" fillId="0" borderId="0"/>
    <xf numFmtId="0" fontId="67" fillId="0" borderId="0"/>
    <xf numFmtId="0" fontId="71" fillId="0" borderId="0" applyNumberFormat="0" applyAlignment="0">
      <alignment horizontal="left"/>
    </xf>
    <xf numFmtId="0" fontId="71" fillId="0" borderId="0" applyNumberFormat="0" applyAlignment="0">
      <alignment horizontal="left"/>
    </xf>
    <xf numFmtId="166" fontId="49" fillId="0" borderId="0">
      <alignment horizontal="left" wrapText="1"/>
    </xf>
    <xf numFmtId="166" fontId="49" fillId="0" borderId="0">
      <alignment horizontal="left" wrapText="1"/>
    </xf>
    <xf numFmtId="0" fontId="71" fillId="0" borderId="0" applyNumberFormat="0" applyAlignment="0">
      <alignment horizontal="left"/>
    </xf>
    <xf numFmtId="0" fontId="72" fillId="0" borderId="0" applyNumberFormat="0" applyAlignment="0"/>
    <xf numFmtId="0" fontId="72" fillId="0" borderId="0" applyNumberFormat="0" applyAlignment="0"/>
    <xf numFmtId="166" fontId="49" fillId="0" borderId="0">
      <alignment horizontal="left" wrapText="1"/>
    </xf>
    <xf numFmtId="166" fontId="49" fillId="0" borderId="0">
      <alignment horizontal="left" wrapText="1"/>
    </xf>
    <xf numFmtId="0" fontId="72" fillId="0" borderId="0" applyNumberFormat="0" applyAlignment="0"/>
    <xf numFmtId="0" fontId="64" fillId="0" borderId="0"/>
    <xf numFmtId="0" fontId="64" fillId="0" borderId="0"/>
    <xf numFmtId="0" fontId="66" fillId="0" borderId="0"/>
    <xf numFmtId="0" fontId="67" fillId="0" borderId="0"/>
    <xf numFmtId="0" fontId="67" fillId="0" borderId="0"/>
    <xf numFmtId="0" fontId="66" fillId="0" borderId="0"/>
    <xf numFmtId="0" fontId="65" fillId="0" borderId="0"/>
    <xf numFmtId="0" fontId="67" fillId="0" borderId="0"/>
    <xf numFmtId="0" fontId="64" fillId="0" borderId="0"/>
    <xf numFmtId="0" fontId="64" fillId="0" borderId="0"/>
    <xf numFmtId="0" fontId="66" fillId="0" borderId="0"/>
    <xf numFmtId="0" fontId="67" fillId="0" borderId="0"/>
    <xf numFmtId="0" fontId="67" fillId="0" borderId="0"/>
    <xf numFmtId="0" fontId="66" fillId="0" borderId="0"/>
    <xf numFmtId="0" fontId="67" fillId="0" borderId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6" fontId="49" fillId="0" borderId="0">
      <alignment horizontal="left" wrapText="1"/>
    </xf>
    <xf numFmtId="44" fontId="6" fillId="0" borderId="0" applyFont="0" applyFill="0" applyBorder="0" applyAlignment="0" applyProtection="0"/>
    <xf numFmtId="8" fontId="60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6" fontId="49" fillId="0" borderId="0">
      <alignment horizontal="left" wrapText="1"/>
    </xf>
    <xf numFmtId="0" fontId="24" fillId="0" borderId="0"/>
    <xf numFmtId="166" fontId="49" fillId="0" borderId="0">
      <alignment horizontal="left" wrapText="1"/>
    </xf>
    <xf numFmtId="44" fontId="6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6" fontId="49" fillId="0" borderId="0">
      <alignment horizontal="left" wrapText="1"/>
    </xf>
    <xf numFmtId="44" fontId="6" fillId="0" borderId="0" applyFont="0" applyFill="0" applyBorder="0" applyAlignment="0" applyProtection="0"/>
    <xf numFmtId="8" fontId="60" fillId="0" borderId="0" applyFont="0" applyFill="0" applyBorder="0" applyAlignment="0" applyProtection="0"/>
    <xf numFmtId="44" fontId="5" fillId="0" borderId="0" applyFont="0" applyFill="0" applyBorder="0" applyAlignment="0" applyProtection="0"/>
    <xf numFmtId="166" fontId="49" fillId="0" borderId="0">
      <alignment horizontal="left" wrapText="1"/>
    </xf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6" fontId="49" fillId="0" borderId="0">
      <alignment horizontal="left" wrapText="1"/>
    </xf>
    <xf numFmtId="44" fontId="6" fillId="0" borderId="0" applyFont="0" applyFill="0" applyBorder="0" applyAlignment="0" applyProtection="0"/>
    <xf numFmtId="166" fontId="49" fillId="0" borderId="0">
      <alignment horizontal="left" wrapText="1"/>
    </xf>
    <xf numFmtId="44" fontId="6" fillId="0" borderId="0" applyFont="0" applyFill="0" applyBorder="0" applyAlignment="0" applyProtection="0"/>
    <xf numFmtId="166" fontId="49" fillId="0" borderId="0">
      <alignment horizontal="left" wrapText="1"/>
    </xf>
    <xf numFmtId="44" fontId="73" fillId="0" borderId="0" applyFont="0" applyFill="0" applyBorder="0" applyAlignment="0" applyProtection="0"/>
    <xf numFmtId="44" fontId="74" fillId="0" borderId="0" applyFont="0" applyFill="0" applyBorder="0" applyAlignment="0" applyProtection="0"/>
    <xf numFmtId="166" fontId="49" fillId="0" borderId="0">
      <alignment horizontal="left" wrapText="1"/>
    </xf>
    <xf numFmtId="166" fontId="49" fillId="0" borderId="0">
      <alignment horizontal="left" wrapText="1"/>
    </xf>
    <xf numFmtId="8" fontId="6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66" fontId="49" fillId="0" borderId="0">
      <alignment horizontal="left" wrapText="1"/>
    </xf>
    <xf numFmtId="8" fontId="64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6" fillId="0" borderId="0" applyFont="0" applyFill="0" applyBorder="0" applyAlignment="0" applyProtection="0"/>
    <xf numFmtId="166" fontId="49" fillId="0" borderId="0">
      <alignment horizontal="left" wrapText="1"/>
    </xf>
    <xf numFmtId="44" fontId="6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6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6" fontId="49" fillId="0" borderId="0">
      <alignment horizontal="left" wrapText="1"/>
    </xf>
    <xf numFmtId="8" fontId="60" fillId="0" borderId="0" applyFont="0" applyFill="0" applyBorder="0" applyAlignment="0" applyProtection="0"/>
    <xf numFmtId="166" fontId="49" fillId="0" borderId="0">
      <alignment horizontal="left" wrapText="1"/>
    </xf>
    <xf numFmtId="44" fontId="6" fillId="0" borderId="0" applyFont="0" applyFill="0" applyBorder="0" applyAlignment="0" applyProtection="0"/>
    <xf numFmtId="166" fontId="49" fillId="0" borderId="0">
      <alignment horizontal="left" wrapText="1"/>
    </xf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8" fontId="62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4" fillId="0" borderId="0" applyFont="0" applyFill="0" applyBorder="0" applyAlignment="0" applyProtection="0"/>
    <xf numFmtId="8" fontId="60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6" fontId="49" fillId="0" borderId="0">
      <alignment horizontal="left" wrapText="1"/>
    </xf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6" fontId="49" fillId="0" borderId="0">
      <alignment horizontal="left" wrapText="1"/>
    </xf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6" fontId="49" fillId="0" borderId="0">
      <alignment horizontal="left" wrapText="1"/>
    </xf>
    <xf numFmtId="166" fontId="49" fillId="0" borderId="0">
      <alignment horizontal="left" wrapText="1"/>
    </xf>
    <xf numFmtId="44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66" fontId="49" fillId="0" borderId="0">
      <alignment horizontal="left" wrapText="1"/>
    </xf>
    <xf numFmtId="181" fontId="6" fillId="0" borderId="0" applyFont="0" applyFill="0" applyBorder="0" applyAlignment="0" applyProtection="0"/>
    <xf numFmtId="166" fontId="49" fillId="0" borderId="0">
      <alignment horizontal="left" wrapText="1"/>
    </xf>
    <xf numFmtId="181" fontId="6" fillId="0" borderId="0" applyFont="0" applyFill="0" applyBorder="0" applyAlignment="0" applyProtection="0"/>
    <xf numFmtId="166" fontId="49" fillId="0" borderId="0">
      <alignment horizontal="left" wrapText="1"/>
    </xf>
    <xf numFmtId="44" fontId="6" fillId="0" borderId="0" applyFont="0" applyFill="0" applyBorder="0" applyAlignment="0" applyProtection="0"/>
    <xf numFmtId="166" fontId="49" fillId="0" borderId="0">
      <alignment horizontal="left" wrapText="1"/>
    </xf>
    <xf numFmtId="44" fontId="6" fillId="0" borderId="0" applyFont="0" applyFill="0" applyBorder="0" applyAlignment="0" applyProtection="0"/>
    <xf numFmtId="8" fontId="60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6" fontId="49" fillId="0" borderId="0">
      <alignment horizontal="left" wrapText="1"/>
    </xf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6" fontId="49" fillId="0" borderId="0">
      <alignment horizontal="left" wrapText="1"/>
    </xf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6" fontId="49" fillId="0" borderId="0">
      <alignment horizontal="left" wrapText="1"/>
    </xf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4" fillId="0" borderId="0" applyFont="0" applyFill="0" applyBorder="0" applyAlignment="0" applyProtection="0"/>
    <xf numFmtId="166" fontId="49" fillId="0" borderId="0">
      <alignment horizontal="left" wrapText="1"/>
    </xf>
    <xf numFmtId="166" fontId="49" fillId="0" borderId="0">
      <alignment horizontal="left" wrapText="1"/>
    </xf>
    <xf numFmtId="44" fontId="24" fillId="0" borderId="0" applyFont="0" applyFill="0" applyBorder="0" applyAlignment="0" applyProtection="0"/>
    <xf numFmtId="166" fontId="49" fillId="0" borderId="0">
      <alignment horizontal="left" wrapText="1"/>
    </xf>
    <xf numFmtId="44" fontId="24" fillId="0" borderId="0" applyFont="0" applyFill="0" applyBorder="0" applyAlignment="0" applyProtection="0"/>
    <xf numFmtId="166" fontId="49" fillId="0" borderId="0">
      <alignment horizontal="left" wrapText="1"/>
    </xf>
    <xf numFmtId="166" fontId="49" fillId="0" borderId="0">
      <alignment horizontal="left" wrapText="1"/>
    </xf>
    <xf numFmtId="44" fontId="6" fillId="0" borderId="0" applyFont="0" applyFill="0" applyBorder="0" applyAlignment="0" applyProtection="0"/>
    <xf numFmtId="166" fontId="49" fillId="0" borderId="0">
      <alignment horizontal="left" wrapText="1"/>
    </xf>
    <xf numFmtId="44" fontId="24" fillId="0" borderId="0" applyFont="0" applyFill="0" applyBorder="0" applyAlignment="0" applyProtection="0"/>
    <xf numFmtId="166" fontId="49" fillId="0" borderId="0">
      <alignment horizontal="left" wrapText="1"/>
    </xf>
    <xf numFmtId="44" fontId="5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6" fontId="49" fillId="0" borderId="0">
      <alignment horizontal="left" wrapText="1"/>
    </xf>
    <xf numFmtId="166" fontId="49" fillId="0" borderId="0">
      <alignment horizontal="left" wrapText="1"/>
    </xf>
    <xf numFmtId="44" fontId="5" fillId="0" borderId="0" applyFont="0" applyFill="0" applyBorder="0" applyAlignment="0" applyProtection="0"/>
    <xf numFmtId="44" fontId="24" fillId="0" borderId="0" applyFont="0" applyFill="0" applyBorder="0" applyAlignment="0" applyProtection="0"/>
    <xf numFmtId="166" fontId="49" fillId="0" borderId="0">
      <alignment horizontal="left" wrapText="1"/>
    </xf>
    <xf numFmtId="166" fontId="49" fillId="0" borderId="0">
      <alignment horizontal="left" wrapText="1"/>
    </xf>
    <xf numFmtId="44" fontId="24" fillId="0" borderId="0" applyFont="0" applyFill="0" applyBorder="0" applyAlignment="0" applyProtection="0"/>
    <xf numFmtId="166" fontId="49" fillId="0" borderId="0">
      <alignment horizontal="left" wrapText="1"/>
    </xf>
    <xf numFmtId="44" fontId="24" fillId="0" borderId="0" applyFont="0" applyFill="0" applyBorder="0" applyAlignment="0" applyProtection="0"/>
    <xf numFmtId="166" fontId="49" fillId="0" borderId="0">
      <alignment horizontal="left" wrapText="1"/>
    </xf>
    <xf numFmtId="44" fontId="24" fillId="0" borderId="0" applyFont="0" applyFill="0" applyBorder="0" applyAlignment="0" applyProtection="0"/>
    <xf numFmtId="44" fontId="5" fillId="0" borderId="0" applyFont="0" applyFill="0" applyBorder="0" applyAlignment="0" applyProtection="0"/>
    <xf numFmtId="166" fontId="49" fillId="0" borderId="0">
      <alignment horizontal="left" wrapText="1"/>
    </xf>
    <xf numFmtId="44" fontId="6" fillId="0" borderId="0" applyFont="0" applyFill="0" applyBorder="0" applyAlignment="0" applyProtection="0"/>
    <xf numFmtId="5" fontId="63" fillId="0" borderId="0" applyFill="0" applyBorder="0" applyAlignment="0" applyProtection="0"/>
    <xf numFmtId="182" fontId="6" fillId="0" borderId="0" applyFont="0" applyFill="0" applyBorder="0" applyAlignment="0" applyProtection="0"/>
    <xf numFmtId="182" fontId="6" fillId="0" borderId="0" applyFont="0" applyFill="0" applyBorder="0" applyAlignment="0" applyProtection="0"/>
    <xf numFmtId="166" fontId="49" fillId="0" borderId="0">
      <alignment horizontal="left" wrapText="1"/>
    </xf>
    <xf numFmtId="166" fontId="49" fillId="0" borderId="0">
      <alignment horizontal="left" wrapText="1"/>
    </xf>
    <xf numFmtId="182" fontId="6" fillId="0" borderId="0" applyFont="0" applyFill="0" applyBorder="0" applyAlignment="0" applyProtection="0"/>
    <xf numFmtId="183" fontId="75" fillId="0" borderId="0" applyFont="0" applyFill="0" applyBorder="0" applyAlignment="0" applyProtection="0"/>
    <xf numFmtId="182" fontId="6" fillId="0" borderId="0" applyFont="0" applyFill="0" applyBorder="0" applyAlignment="0" applyProtection="0"/>
    <xf numFmtId="182" fontId="6" fillId="0" borderId="0" applyFont="0" applyFill="0" applyBorder="0" applyAlignment="0" applyProtection="0"/>
    <xf numFmtId="166" fontId="49" fillId="0" borderId="0">
      <alignment horizontal="left" wrapText="1"/>
    </xf>
    <xf numFmtId="5" fontId="63" fillId="0" borderId="0" applyFill="0" applyBorder="0" applyAlignment="0" applyProtection="0"/>
    <xf numFmtId="182" fontId="6" fillId="0" borderId="0" applyFont="0" applyFill="0" applyBorder="0" applyAlignment="0" applyProtection="0"/>
    <xf numFmtId="0" fontId="24" fillId="0" borderId="0"/>
    <xf numFmtId="183" fontId="63" fillId="0" borderId="0" applyFont="0" applyFill="0" applyBorder="0" applyAlignment="0" applyProtection="0"/>
    <xf numFmtId="5" fontId="63" fillId="0" borderId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182" fontId="6" fillId="0" borderId="0" applyFont="0" applyFill="0" applyBorder="0" applyAlignment="0" applyProtection="0"/>
    <xf numFmtId="184" fontId="63" fillId="0" borderId="0" applyFill="0" applyBorder="0" applyAlignment="0" applyProtection="0"/>
    <xf numFmtId="0" fontId="69" fillId="0" borderId="0" applyFont="0" applyFill="0" applyBorder="0" applyAlignment="0" applyProtection="0"/>
    <xf numFmtId="0" fontId="69" fillId="0" borderId="0" applyFont="0" applyFill="0" applyBorder="0" applyAlignment="0" applyProtection="0"/>
    <xf numFmtId="0" fontId="68" fillId="0" borderId="0" applyFont="0" applyFill="0" applyBorder="0" applyAlignment="0" applyProtection="0"/>
    <xf numFmtId="0" fontId="69" fillId="0" borderId="0" applyFont="0" applyFill="0" applyBorder="0" applyAlignment="0" applyProtection="0"/>
    <xf numFmtId="0" fontId="69" fillId="0" borderId="0" applyFont="0" applyFill="0" applyBorder="0" applyAlignment="0" applyProtection="0"/>
    <xf numFmtId="0" fontId="68" fillId="0" borderId="0" applyFont="0" applyFill="0" applyBorder="0" applyAlignment="0" applyProtection="0"/>
    <xf numFmtId="0" fontId="69" fillId="0" borderId="0" applyFont="0" applyFill="0" applyBorder="0" applyAlignment="0" applyProtection="0"/>
    <xf numFmtId="0" fontId="69" fillId="0" borderId="0" applyFont="0" applyFill="0" applyBorder="0" applyAlignment="0" applyProtection="0"/>
    <xf numFmtId="0" fontId="68" fillId="0" borderId="0" applyFont="0" applyFill="0" applyBorder="0" applyAlignment="0" applyProtection="0"/>
    <xf numFmtId="166" fontId="49" fillId="0" borderId="0">
      <alignment horizontal="left" wrapText="1"/>
    </xf>
    <xf numFmtId="184" fontId="63" fillId="0" borderId="0" applyFill="0" applyBorder="0" applyAlignment="0" applyProtection="0"/>
    <xf numFmtId="0" fontId="68" fillId="0" borderId="0" applyFont="0" applyFill="0" applyBorder="0" applyAlignment="0" applyProtection="0"/>
    <xf numFmtId="0" fontId="6" fillId="0" borderId="0" applyFont="0" applyFill="0" applyBorder="0" applyAlignment="0" applyProtection="0"/>
    <xf numFmtId="184" fontId="63" fillId="0" borderId="0" applyFill="0" applyBorder="0" applyAlignment="0" applyProtection="0"/>
    <xf numFmtId="0" fontId="75" fillId="0" borderId="0" applyFont="0" applyFill="0" applyBorder="0" applyAlignment="0" applyProtection="0"/>
    <xf numFmtId="0" fontId="53" fillId="0" borderId="0"/>
    <xf numFmtId="0" fontId="39" fillId="68" borderId="0" applyNumberFormat="0" applyBorder="0" applyAlignment="0" applyProtection="0"/>
    <xf numFmtId="0" fontId="39" fillId="68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39" fillId="70" borderId="0" applyNumberFormat="0" applyBorder="0" applyAlignment="0" applyProtection="0"/>
    <xf numFmtId="0" fontId="39" fillId="70" borderId="0" applyNumberFormat="0" applyBorder="0" applyAlignment="0" applyProtection="0"/>
    <xf numFmtId="166" fontId="6" fillId="0" borderId="0"/>
    <xf numFmtId="166" fontId="6" fillId="0" borderId="0"/>
    <xf numFmtId="166" fontId="49" fillId="0" borderId="0">
      <alignment horizontal="left" wrapText="1"/>
    </xf>
    <xf numFmtId="166" fontId="49" fillId="0" borderId="0">
      <alignment horizontal="left" wrapText="1"/>
    </xf>
    <xf numFmtId="166" fontId="6" fillId="0" borderId="0"/>
    <xf numFmtId="166" fontId="6" fillId="0" borderId="0"/>
    <xf numFmtId="166" fontId="49" fillId="0" borderId="0">
      <alignment horizontal="left" wrapText="1"/>
    </xf>
    <xf numFmtId="166" fontId="6" fillId="0" borderId="0"/>
    <xf numFmtId="166" fontId="49" fillId="0" borderId="0">
      <alignment horizontal="left" wrapText="1"/>
    </xf>
    <xf numFmtId="166" fontId="6" fillId="0" borderId="0"/>
    <xf numFmtId="166" fontId="49" fillId="0" borderId="0">
      <alignment horizontal="left" wrapText="1"/>
    </xf>
    <xf numFmtId="170" fontId="7" fillId="0" borderId="0"/>
    <xf numFmtId="166" fontId="49" fillId="0" borderId="0">
      <alignment horizontal="left" wrapText="1"/>
    </xf>
    <xf numFmtId="166" fontId="6" fillId="0" borderId="0"/>
    <xf numFmtId="166" fontId="49" fillId="0" borderId="0">
      <alignment horizontal="left" wrapText="1"/>
    </xf>
    <xf numFmtId="166" fontId="49" fillId="0" borderId="0">
      <alignment horizontal="left" wrapText="1"/>
    </xf>
    <xf numFmtId="166" fontId="6" fillId="0" borderId="0"/>
    <xf numFmtId="0" fontId="24" fillId="0" borderId="0"/>
    <xf numFmtId="166" fontId="6" fillId="0" borderId="0"/>
    <xf numFmtId="0" fontId="24" fillId="0" borderId="0"/>
    <xf numFmtId="166" fontId="6" fillId="0" borderId="0"/>
    <xf numFmtId="185" fontId="6" fillId="0" borderId="0" applyFont="0" applyFill="0" applyBorder="0" applyAlignment="0" applyProtection="0">
      <alignment horizontal="left" wrapText="1"/>
    </xf>
    <xf numFmtId="185" fontId="6" fillId="0" borderId="0" applyFont="0" applyFill="0" applyBorder="0" applyAlignment="0" applyProtection="0">
      <alignment horizontal="left" wrapText="1"/>
    </xf>
    <xf numFmtId="185" fontId="6" fillId="0" borderId="0" applyFont="0" applyFill="0" applyBorder="0" applyAlignment="0" applyProtection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85" fontId="6" fillId="0" borderId="0" applyFont="0" applyFill="0" applyBorder="0" applyAlignment="0" applyProtection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0" fontId="24" fillId="0" borderId="0"/>
    <xf numFmtId="185" fontId="6" fillId="0" borderId="0" applyFont="0" applyFill="0" applyBorder="0" applyAlignment="0" applyProtection="0">
      <alignment horizontal="left" wrapText="1"/>
    </xf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166" fontId="49" fillId="0" borderId="0">
      <alignment horizontal="left" wrapText="1"/>
    </xf>
    <xf numFmtId="0" fontId="24" fillId="0" borderId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24" fillId="0" borderId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2" fontId="63" fillId="0" borderId="0" applyFill="0" applyBorder="0" applyAlignment="0" applyProtection="0"/>
    <xf numFmtId="2" fontId="68" fillId="0" borderId="0" applyFont="0" applyFill="0" applyBorder="0" applyAlignment="0" applyProtection="0"/>
    <xf numFmtId="166" fontId="49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2" fontId="63" fillId="0" borderId="0" applyFont="0" applyFill="0" applyBorder="0" applyAlignment="0" applyProtection="0"/>
    <xf numFmtId="2" fontId="63" fillId="0" borderId="0" applyFont="0" applyFill="0" applyBorder="0" applyAlignment="0" applyProtection="0"/>
    <xf numFmtId="2" fontId="63" fillId="0" borderId="0" applyFill="0" applyBorder="0" applyAlignment="0" applyProtection="0"/>
    <xf numFmtId="2" fontId="68" fillId="0" borderId="0" applyFont="0" applyFill="0" applyBorder="0" applyAlignment="0" applyProtection="0"/>
    <xf numFmtId="0" fontId="64" fillId="0" borderId="0"/>
    <xf numFmtId="0" fontId="64" fillId="0" borderId="0"/>
    <xf numFmtId="0" fontId="77" fillId="71" borderId="0" applyNumberFormat="0" applyBorder="0" applyAlignment="0" applyProtection="0"/>
    <xf numFmtId="0" fontId="77" fillId="71" borderId="0" applyNumberFormat="0" applyBorder="0" applyAlignment="0" applyProtection="0"/>
    <xf numFmtId="0" fontId="77" fillId="71" borderId="0" applyNumberFormat="0" applyBorder="0" applyAlignment="0" applyProtection="0"/>
    <xf numFmtId="0" fontId="77" fillId="71" borderId="0" applyNumberFormat="0" applyBorder="0" applyAlignment="0" applyProtection="0"/>
    <xf numFmtId="0" fontId="77" fillId="71" borderId="0" applyNumberFormat="0" applyBorder="0" applyAlignment="0" applyProtection="0"/>
    <xf numFmtId="0" fontId="77" fillId="71" borderId="0" applyNumberFormat="0" applyBorder="0" applyAlignment="0" applyProtection="0"/>
    <xf numFmtId="0" fontId="77" fillId="71" borderId="0" applyNumberFormat="0" applyBorder="0" applyAlignment="0" applyProtection="0"/>
    <xf numFmtId="0" fontId="77" fillId="71" borderId="0" applyNumberFormat="0" applyBorder="0" applyAlignment="0" applyProtection="0"/>
    <xf numFmtId="0" fontId="77" fillId="71" borderId="0" applyNumberFormat="0" applyBorder="0" applyAlignment="0" applyProtection="0"/>
    <xf numFmtId="0" fontId="77" fillId="71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24" fillId="0" borderId="0"/>
    <xf numFmtId="0" fontId="77" fillId="71" borderId="0" applyNumberFormat="0" applyBorder="0" applyAlignment="0" applyProtection="0"/>
    <xf numFmtId="0" fontId="77" fillId="71" borderId="0" applyNumberFormat="0" applyBorder="0" applyAlignment="0" applyProtection="0"/>
    <xf numFmtId="0" fontId="77" fillId="71" borderId="0" applyNumberFormat="0" applyBorder="0" applyAlignment="0" applyProtection="0"/>
    <xf numFmtId="0" fontId="77" fillId="71" borderId="0" applyNumberFormat="0" applyBorder="0" applyAlignment="0" applyProtection="0"/>
    <xf numFmtId="0" fontId="77" fillId="71" borderId="0" applyNumberFormat="0" applyBorder="0" applyAlignment="0" applyProtection="0"/>
    <xf numFmtId="0" fontId="77" fillId="71" borderId="0" applyNumberFormat="0" applyBorder="0" applyAlignment="0" applyProtection="0"/>
    <xf numFmtId="0" fontId="77" fillId="71" borderId="0" applyNumberFormat="0" applyBorder="0" applyAlignment="0" applyProtection="0"/>
    <xf numFmtId="0" fontId="77" fillId="71" borderId="0" applyNumberFormat="0" applyBorder="0" applyAlignment="0" applyProtection="0"/>
    <xf numFmtId="0" fontId="77" fillId="71" borderId="0" applyNumberFormat="0" applyBorder="0" applyAlignment="0" applyProtection="0"/>
    <xf numFmtId="0" fontId="77" fillId="71" borderId="0" applyNumberFormat="0" applyBorder="0" applyAlignment="0" applyProtection="0"/>
    <xf numFmtId="0" fontId="77" fillId="71" borderId="0" applyNumberFormat="0" applyBorder="0" applyAlignment="0" applyProtection="0"/>
    <xf numFmtId="0" fontId="77" fillId="6" borderId="0" applyNumberFormat="0" applyBorder="0" applyAlignment="0" applyProtection="0"/>
    <xf numFmtId="166" fontId="49" fillId="0" borderId="0">
      <alignment horizontal="left" wrapText="1"/>
    </xf>
    <xf numFmtId="166" fontId="49" fillId="0" borderId="0">
      <alignment horizontal="left" wrapText="1"/>
    </xf>
    <xf numFmtId="0" fontId="77" fillId="71" borderId="0" applyNumberFormat="0" applyBorder="0" applyAlignment="0" applyProtection="0"/>
    <xf numFmtId="0" fontId="77" fillId="71" borderId="0" applyNumberFormat="0" applyBorder="0" applyAlignment="0" applyProtection="0"/>
    <xf numFmtId="0" fontId="77" fillId="71" borderId="0" applyNumberFormat="0" applyBorder="0" applyAlignment="0" applyProtection="0"/>
    <xf numFmtId="0" fontId="77" fillId="71" borderId="0" applyNumberFormat="0" applyBorder="0" applyAlignment="0" applyProtection="0"/>
    <xf numFmtId="0" fontId="77" fillId="71" borderId="0" applyNumberFormat="0" applyBorder="0" applyAlignment="0" applyProtection="0"/>
    <xf numFmtId="0" fontId="77" fillId="71" borderId="0" applyNumberFormat="0" applyBorder="0" applyAlignment="0" applyProtection="0"/>
    <xf numFmtId="0" fontId="77" fillId="71" borderId="0" applyNumberFormat="0" applyBorder="0" applyAlignment="0" applyProtection="0"/>
    <xf numFmtId="0" fontId="77" fillId="71" borderId="0" applyNumberFormat="0" applyBorder="0" applyAlignment="0" applyProtection="0"/>
    <xf numFmtId="0" fontId="77" fillId="71" borderId="0" applyNumberFormat="0" applyBorder="0" applyAlignment="0" applyProtection="0"/>
    <xf numFmtId="0" fontId="77" fillId="71" borderId="0" applyNumberFormat="0" applyBorder="0" applyAlignment="0" applyProtection="0"/>
    <xf numFmtId="0" fontId="30" fillId="6" borderId="0" applyNumberFormat="0" applyBorder="0" applyAlignment="0" applyProtection="0"/>
    <xf numFmtId="0" fontId="77" fillId="71" borderId="0" applyNumberFormat="0" applyBorder="0" applyAlignment="0" applyProtection="0"/>
    <xf numFmtId="0" fontId="77" fillId="71" borderId="0" applyNumberFormat="0" applyBorder="0" applyAlignment="0" applyProtection="0"/>
    <xf numFmtId="0" fontId="77" fillId="71" borderId="0" applyNumberFormat="0" applyBorder="0" applyAlignment="0" applyProtection="0"/>
    <xf numFmtId="0" fontId="77" fillId="71" borderId="0" applyNumberFormat="0" applyBorder="0" applyAlignment="0" applyProtection="0"/>
    <xf numFmtId="0" fontId="77" fillId="71" borderId="0" applyNumberFormat="0" applyBorder="0" applyAlignment="0" applyProtection="0"/>
    <xf numFmtId="0" fontId="77" fillId="71" borderId="0" applyNumberFormat="0" applyBorder="0" applyAlignment="0" applyProtection="0"/>
    <xf numFmtId="0" fontId="77" fillId="71" borderId="0" applyNumberFormat="0" applyBorder="0" applyAlignment="0" applyProtection="0"/>
    <xf numFmtId="0" fontId="77" fillId="71" borderId="0" applyNumberFormat="0" applyBorder="0" applyAlignment="0" applyProtection="0"/>
    <xf numFmtId="0" fontId="77" fillId="71" borderId="0" applyNumberFormat="0" applyBorder="0" applyAlignment="0" applyProtection="0"/>
    <xf numFmtId="0" fontId="77" fillId="71" borderId="0" applyNumberFormat="0" applyBorder="0" applyAlignment="0" applyProtection="0"/>
    <xf numFmtId="0" fontId="77" fillId="6" borderId="0" applyNumberFormat="0" applyBorder="0" applyAlignment="0" applyProtection="0"/>
    <xf numFmtId="0" fontId="77" fillId="71" borderId="0" applyNumberFormat="0" applyBorder="0" applyAlignment="0" applyProtection="0"/>
    <xf numFmtId="0" fontId="77" fillId="71" borderId="0" applyNumberFormat="0" applyBorder="0" applyAlignment="0" applyProtection="0"/>
    <xf numFmtId="0" fontId="77" fillId="71" borderId="0" applyNumberFormat="0" applyBorder="0" applyAlignment="0" applyProtection="0"/>
    <xf numFmtId="0" fontId="77" fillId="71" borderId="0" applyNumberFormat="0" applyBorder="0" applyAlignment="0" applyProtection="0"/>
    <xf numFmtId="0" fontId="77" fillId="71" borderId="0" applyNumberFormat="0" applyBorder="0" applyAlignment="0" applyProtection="0"/>
    <xf numFmtId="0" fontId="77" fillId="71" borderId="0" applyNumberFormat="0" applyBorder="0" applyAlignment="0" applyProtection="0"/>
    <xf numFmtId="0" fontId="77" fillId="71" borderId="0" applyNumberFormat="0" applyBorder="0" applyAlignment="0" applyProtection="0"/>
    <xf numFmtId="0" fontId="77" fillId="71" borderId="0" applyNumberFormat="0" applyBorder="0" applyAlignment="0" applyProtection="0"/>
    <xf numFmtId="0" fontId="77" fillId="71" borderId="0" applyNumberFormat="0" applyBorder="0" applyAlignment="0" applyProtection="0"/>
    <xf numFmtId="0" fontId="77" fillId="71" borderId="0" applyNumberFormat="0" applyBorder="0" applyAlignment="0" applyProtection="0"/>
    <xf numFmtId="0" fontId="77" fillId="6" borderId="0" applyNumberFormat="0" applyBorder="0" applyAlignment="0" applyProtection="0"/>
    <xf numFmtId="0" fontId="77" fillId="71" borderId="0" applyNumberFormat="0" applyBorder="0" applyAlignment="0" applyProtection="0"/>
    <xf numFmtId="0" fontId="77" fillId="71" borderId="0" applyNumberFormat="0" applyBorder="0" applyAlignment="0" applyProtection="0"/>
    <xf numFmtId="0" fontId="77" fillId="71" borderId="0" applyNumberFormat="0" applyBorder="0" applyAlignment="0" applyProtection="0"/>
    <xf numFmtId="0" fontId="77" fillId="71" borderId="0" applyNumberFormat="0" applyBorder="0" applyAlignment="0" applyProtection="0"/>
    <xf numFmtId="0" fontId="77" fillId="71" borderId="0" applyNumberFormat="0" applyBorder="0" applyAlignment="0" applyProtection="0"/>
    <xf numFmtId="0" fontId="77" fillId="71" borderId="0" applyNumberFormat="0" applyBorder="0" applyAlignment="0" applyProtection="0"/>
    <xf numFmtId="0" fontId="77" fillId="71" borderId="0" applyNumberFormat="0" applyBorder="0" applyAlignment="0" applyProtection="0"/>
    <xf numFmtId="0" fontId="77" fillId="71" borderId="0" applyNumberFormat="0" applyBorder="0" applyAlignment="0" applyProtection="0"/>
    <xf numFmtId="38" fontId="8" fillId="22" borderId="0" applyNumberFormat="0" applyBorder="0" applyAlignment="0" applyProtection="0"/>
    <xf numFmtId="38" fontId="8" fillId="22" borderId="0" applyNumberFormat="0" applyBorder="0" applyAlignment="0" applyProtection="0"/>
    <xf numFmtId="0" fontId="24" fillId="0" borderId="0"/>
    <xf numFmtId="38" fontId="8" fillId="22" borderId="0" applyNumberFormat="0" applyBorder="0" applyAlignment="0" applyProtection="0"/>
    <xf numFmtId="38" fontId="8" fillId="22" borderId="0" applyNumberFormat="0" applyBorder="0" applyAlignment="0" applyProtection="0"/>
    <xf numFmtId="38" fontId="8" fillId="22" borderId="0" applyNumberFormat="0" applyBorder="0" applyAlignment="0" applyProtection="0"/>
    <xf numFmtId="38" fontId="8" fillId="22" borderId="0" applyNumberFormat="0" applyBorder="0" applyAlignment="0" applyProtection="0"/>
    <xf numFmtId="0" fontId="24" fillId="0" borderId="0"/>
    <xf numFmtId="38" fontId="8" fillId="22" borderId="0" applyNumberFormat="0" applyBorder="0" applyAlignment="0" applyProtection="0"/>
    <xf numFmtId="38" fontId="8" fillId="22" borderId="0" applyNumberFormat="0" applyBorder="0" applyAlignment="0" applyProtection="0"/>
    <xf numFmtId="38" fontId="8" fillId="22" borderId="0" applyNumberFormat="0" applyBorder="0" applyAlignment="0" applyProtection="0"/>
    <xf numFmtId="38" fontId="8" fillId="22" borderId="0" applyNumberFormat="0" applyBorder="0" applyAlignment="0" applyProtection="0"/>
    <xf numFmtId="38" fontId="8" fillId="22" borderId="0" applyNumberFormat="0" applyBorder="0" applyAlignment="0" applyProtection="0"/>
    <xf numFmtId="38" fontId="8" fillId="22" borderId="0" applyNumberFormat="0" applyBorder="0" applyAlignment="0" applyProtection="0"/>
    <xf numFmtId="38" fontId="8" fillId="22" borderId="0" applyNumberFormat="0" applyBorder="0" applyAlignment="0" applyProtection="0"/>
    <xf numFmtId="166" fontId="49" fillId="0" borderId="0">
      <alignment horizontal="left" wrapText="1"/>
    </xf>
    <xf numFmtId="38" fontId="8" fillId="22" borderId="0" applyNumberFormat="0" applyBorder="0" applyAlignment="0" applyProtection="0"/>
    <xf numFmtId="0" fontId="8" fillId="22" borderId="0" applyNumberFormat="0" applyBorder="0" applyAlignment="0" applyProtection="0"/>
    <xf numFmtId="38" fontId="8" fillId="22" borderId="0" applyNumberFormat="0" applyBorder="0" applyAlignment="0" applyProtection="0"/>
    <xf numFmtId="38" fontId="8" fillId="22" borderId="0" applyNumberFormat="0" applyBorder="0" applyAlignment="0" applyProtection="0"/>
    <xf numFmtId="38" fontId="8" fillId="22" borderId="0" applyNumberFormat="0" applyBorder="0" applyAlignment="0" applyProtection="0"/>
    <xf numFmtId="0" fontId="78" fillId="0" borderId="38"/>
    <xf numFmtId="186" fontId="79" fillId="0" borderId="0" applyNumberFormat="0" applyFill="0" applyBorder="0" applyProtection="0">
      <alignment horizontal="right"/>
    </xf>
    <xf numFmtId="0" fontId="23" fillId="0" borderId="29" applyNumberFormat="0" applyAlignment="0" applyProtection="0">
      <alignment horizontal="left"/>
    </xf>
    <xf numFmtId="0" fontId="23" fillId="0" borderId="29" applyNumberFormat="0" applyAlignment="0" applyProtection="0">
      <alignment horizontal="left"/>
    </xf>
    <xf numFmtId="166" fontId="49" fillId="0" borderId="0">
      <alignment horizontal="left" wrapText="1"/>
    </xf>
    <xf numFmtId="166" fontId="49" fillId="0" borderId="0">
      <alignment horizontal="left" wrapText="1"/>
    </xf>
    <xf numFmtId="0" fontId="23" fillId="0" borderId="29" applyNumberFormat="0" applyAlignment="0" applyProtection="0">
      <alignment horizontal="left"/>
    </xf>
    <xf numFmtId="166" fontId="49" fillId="0" borderId="0">
      <alignment horizontal="left" wrapText="1"/>
    </xf>
    <xf numFmtId="0" fontId="23" fillId="0" borderId="22">
      <alignment horizontal="left"/>
    </xf>
    <xf numFmtId="0" fontId="23" fillId="0" borderId="22">
      <alignment horizontal="left"/>
    </xf>
    <xf numFmtId="0" fontId="6" fillId="0" borderId="0"/>
    <xf numFmtId="0" fontId="6" fillId="0" borderId="0"/>
    <xf numFmtId="0" fontId="6" fillId="0" borderId="0"/>
    <xf numFmtId="166" fontId="49" fillId="0" borderId="0">
      <alignment horizontal="left" wrapText="1"/>
    </xf>
    <xf numFmtId="166" fontId="49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166" fontId="49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23" fillId="0" borderId="22">
      <alignment horizontal="left"/>
    </xf>
    <xf numFmtId="0" fontId="23" fillId="0" borderId="22">
      <alignment horizontal="left"/>
    </xf>
    <xf numFmtId="166" fontId="49" fillId="0" borderId="0">
      <alignment horizontal="left" wrapText="1"/>
    </xf>
    <xf numFmtId="14" fontId="10" fillId="72" borderId="34">
      <alignment horizontal="center" vertical="center" wrapText="1"/>
    </xf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68" fillId="0" borderId="0" applyNumberFormat="0" applyFill="0" applyBorder="0" applyAlignment="0" applyProtection="0"/>
    <xf numFmtId="0" fontId="31" fillId="0" borderId="3" applyNumberFormat="0" applyFill="0" applyAlignment="0" applyProtection="0"/>
    <xf numFmtId="0" fontId="31" fillId="0" borderId="3" applyNumberFormat="0" applyFill="0" applyAlignment="0" applyProtection="0"/>
    <xf numFmtId="0" fontId="80" fillId="0" borderId="41" applyNumberFormat="0" applyFill="0" applyAlignment="0" applyProtection="0"/>
    <xf numFmtId="0" fontId="81" fillId="0" borderId="42" applyNumberFormat="0" applyFill="0" applyAlignment="0" applyProtection="0"/>
    <xf numFmtId="166" fontId="49" fillId="0" borderId="0">
      <alignment horizontal="left" wrapText="1"/>
    </xf>
    <xf numFmtId="166" fontId="49" fillId="0" borderId="0">
      <alignment horizontal="left" wrapText="1"/>
    </xf>
    <xf numFmtId="0" fontId="81" fillId="0" borderId="42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1" fillId="0" borderId="42" applyNumberFormat="0" applyFill="0" applyAlignment="0" applyProtection="0"/>
    <xf numFmtId="166" fontId="49" fillId="0" borderId="0">
      <alignment horizontal="left" wrapText="1"/>
    </xf>
    <xf numFmtId="166" fontId="49" fillId="0" borderId="0">
      <alignment horizontal="left" wrapText="1"/>
    </xf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2" fillId="0" borderId="0" applyNumberFormat="0" applyFill="0" applyBorder="0" applyAlignment="0" applyProtection="0"/>
    <xf numFmtId="166" fontId="49" fillId="0" borderId="0">
      <alignment horizontal="left" wrapText="1"/>
    </xf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1" fillId="0" borderId="42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2" fillId="0" borderId="0" applyNumberFormat="0" applyFill="0" applyBorder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3" fillId="0" borderId="0" applyNumberFormat="0" applyFill="0" applyBorder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1" fillId="0" borderId="42" applyNumberFormat="0" applyFill="0" applyAlignment="0" applyProtection="0"/>
    <xf numFmtId="0" fontId="80" fillId="0" borderId="41" applyNumberFormat="0" applyFill="0" applyAlignment="0" applyProtection="0"/>
    <xf numFmtId="0" fontId="84" fillId="0" borderId="43" applyNumberFormat="0" applyFill="0" applyAlignment="0" applyProtection="0"/>
    <xf numFmtId="0" fontId="84" fillId="0" borderId="43" applyNumberFormat="0" applyFill="0" applyAlignment="0" applyProtection="0"/>
    <xf numFmtId="0" fontId="84" fillId="0" borderId="43" applyNumberFormat="0" applyFill="0" applyAlignment="0" applyProtection="0"/>
    <xf numFmtId="0" fontId="84" fillId="0" borderId="43" applyNumberFormat="0" applyFill="0" applyAlignment="0" applyProtection="0"/>
    <xf numFmtId="0" fontId="84" fillId="0" borderId="43" applyNumberFormat="0" applyFill="0" applyAlignment="0" applyProtection="0"/>
    <xf numFmtId="0" fontId="84" fillId="0" borderId="43" applyNumberFormat="0" applyFill="0" applyAlignment="0" applyProtection="0"/>
    <xf numFmtId="0" fontId="84" fillId="0" borderId="43" applyNumberFormat="0" applyFill="0" applyAlignment="0" applyProtection="0"/>
    <xf numFmtId="0" fontId="84" fillId="0" borderId="43" applyNumberFormat="0" applyFill="0" applyAlignment="0" applyProtection="0"/>
    <xf numFmtId="0" fontId="84" fillId="0" borderId="43" applyNumberFormat="0" applyFill="0" applyAlignment="0" applyProtection="0"/>
    <xf numFmtId="0" fontId="84" fillId="0" borderId="43" applyNumberFormat="0" applyFill="0" applyAlignment="0" applyProtection="0"/>
    <xf numFmtId="0" fontId="68" fillId="0" borderId="0" applyNumberFormat="0" applyFill="0" applyBorder="0" applyAlignment="0" applyProtection="0"/>
    <xf numFmtId="0" fontId="32" fillId="0" borderId="4" applyNumberFormat="0" applyFill="0" applyAlignment="0" applyProtection="0"/>
    <xf numFmtId="0" fontId="32" fillId="0" borderId="4" applyNumberFormat="0" applyFill="0" applyAlignment="0" applyProtection="0"/>
    <xf numFmtId="0" fontId="84" fillId="0" borderId="43" applyNumberFormat="0" applyFill="0" applyAlignment="0" applyProtection="0"/>
    <xf numFmtId="0" fontId="85" fillId="0" borderId="44" applyNumberFormat="0" applyFill="0" applyAlignment="0" applyProtection="0"/>
    <xf numFmtId="166" fontId="49" fillId="0" borderId="0">
      <alignment horizontal="left" wrapText="1"/>
    </xf>
    <xf numFmtId="166" fontId="49" fillId="0" borderId="0">
      <alignment horizontal="left" wrapText="1"/>
    </xf>
    <xf numFmtId="0" fontId="85" fillId="0" borderId="44" applyNumberFormat="0" applyFill="0" applyAlignment="0" applyProtection="0"/>
    <xf numFmtId="0" fontId="84" fillId="0" borderId="43" applyNumberFormat="0" applyFill="0" applyAlignment="0" applyProtection="0"/>
    <xf numFmtId="0" fontId="84" fillId="0" borderId="43" applyNumberFormat="0" applyFill="0" applyAlignment="0" applyProtection="0"/>
    <xf numFmtId="0" fontId="84" fillId="0" borderId="43" applyNumberFormat="0" applyFill="0" applyAlignment="0" applyProtection="0"/>
    <xf numFmtId="0" fontId="84" fillId="0" borderId="43" applyNumberFormat="0" applyFill="0" applyAlignment="0" applyProtection="0"/>
    <xf numFmtId="0" fontId="84" fillId="0" borderId="43" applyNumberFormat="0" applyFill="0" applyAlignment="0" applyProtection="0"/>
    <xf numFmtId="0" fontId="84" fillId="0" borderId="43" applyNumberFormat="0" applyFill="0" applyAlignment="0" applyProtection="0"/>
    <xf numFmtId="0" fontId="84" fillId="0" borderId="43" applyNumberFormat="0" applyFill="0" applyAlignment="0" applyProtection="0"/>
    <xf numFmtId="0" fontId="84" fillId="0" borderId="43" applyNumberFormat="0" applyFill="0" applyAlignment="0" applyProtection="0"/>
    <xf numFmtId="0" fontId="84" fillId="0" borderId="43" applyNumberFormat="0" applyFill="0" applyAlignment="0" applyProtection="0"/>
    <xf numFmtId="0" fontId="84" fillId="0" borderId="43" applyNumberFormat="0" applyFill="0" applyAlignment="0" applyProtection="0"/>
    <xf numFmtId="0" fontId="84" fillId="0" borderId="43" applyNumberFormat="0" applyFill="0" applyAlignment="0" applyProtection="0"/>
    <xf numFmtId="0" fontId="85" fillId="0" borderId="44" applyNumberFormat="0" applyFill="0" applyAlignment="0" applyProtection="0"/>
    <xf numFmtId="166" fontId="49" fillId="0" borderId="0">
      <alignment horizontal="left" wrapText="1"/>
    </xf>
    <xf numFmtId="166" fontId="49" fillId="0" borderId="0">
      <alignment horizontal="left" wrapText="1"/>
    </xf>
    <xf numFmtId="0" fontId="84" fillId="0" borderId="43" applyNumberFormat="0" applyFill="0" applyAlignment="0" applyProtection="0"/>
    <xf numFmtId="0" fontId="84" fillId="0" borderId="43" applyNumberFormat="0" applyFill="0" applyAlignment="0" applyProtection="0"/>
    <xf numFmtId="0" fontId="84" fillId="0" borderId="43" applyNumberFormat="0" applyFill="0" applyAlignment="0" applyProtection="0"/>
    <xf numFmtId="0" fontId="84" fillId="0" borderId="43" applyNumberFormat="0" applyFill="0" applyAlignment="0" applyProtection="0"/>
    <xf numFmtId="0" fontId="84" fillId="0" borderId="43" applyNumberFormat="0" applyFill="0" applyAlignment="0" applyProtection="0"/>
    <xf numFmtId="0" fontId="84" fillId="0" borderId="43" applyNumberFormat="0" applyFill="0" applyAlignment="0" applyProtection="0"/>
    <xf numFmtId="0" fontId="84" fillId="0" borderId="43" applyNumberFormat="0" applyFill="0" applyAlignment="0" applyProtection="0"/>
    <xf numFmtId="0" fontId="84" fillId="0" borderId="43" applyNumberFormat="0" applyFill="0" applyAlignment="0" applyProtection="0"/>
    <xf numFmtId="0" fontId="84" fillId="0" borderId="43" applyNumberFormat="0" applyFill="0" applyAlignment="0" applyProtection="0"/>
    <xf numFmtId="0" fontId="84" fillId="0" borderId="43" applyNumberFormat="0" applyFill="0" applyAlignment="0" applyProtection="0"/>
    <xf numFmtId="0" fontId="8" fillId="0" borderId="0" applyNumberFormat="0" applyFill="0" applyBorder="0" applyAlignment="0" applyProtection="0"/>
    <xf numFmtId="166" fontId="49" fillId="0" borderId="0">
      <alignment horizontal="left" wrapText="1"/>
    </xf>
    <xf numFmtId="0" fontId="84" fillId="0" borderId="43" applyNumberFormat="0" applyFill="0" applyAlignment="0" applyProtection="0"/>
    <xf numFmtId="0" fontId="84" fillId="0" borderId="43" applyNumberFormat="0" applyFill="0" applyAlignment="0" applyProtection="0"/>
    <xf numFmtId="0" fontId="84" fillId="0" borderId="43" applyNumberFormat="0" applyFill="0" applyAlignment="0" applyProtection="0"/>
    <xf numFmtId="0" fontId="84" fillId="0" borderId="43" applyNumberFormat="0" applyFill="0" applyAlignment="0" applyProtection="0"/>
    <xf numFmtId="0" fontId="84" fillId="0" borderId="43" applyNumberFormat="0" applyFill="0" applyAlignment="0" applyProtection="0"/>
    <xf numFmtId="0" fontId="84" fillId="0" borderId="43" applyNumberFormat="0" applyFill="0" applyAlignment="0" applyProtection="0"/>
    <xf numFmtId="0" fontId="84" fillId="0" borderId="43" applyNumberFormat="0" applyFill="0" applyAlignment="0" applyProtection="0"/>
    <xf numFmtId="0" fontId="84" fillId="0" borderId="43" applyNumberFormat="0" applyFill="0" applyAlignment="0" applyProtection="0"/>
    <xf numFmtId="0" fontId="84" fillId="0" borderId="43" applyNumberFormat="0" applyFill="0" applyAlignment="0" applyProtection="0"/>
    <xf numFmtId="0" fontId="84" fillId="0" borderId="43" applyNumberFormat="0" applyFill="0" applyAlignment="0" applyProtection="0"/>
    <xf numFmtId="0" fontId="85" fillId="0" borderId="44" applyNumberFormat="0" applyFill="0" applyAlignment="0" applyProtection="0"/>
    <xf numFmtId="0" fontId="84" fillId="0" borderId="43" applyNumberFormat="0" applyFill="0" applyAlignment="0" applyProtection="0"/>
    <xf numFmtId="0" fontId="84" fillId="0" borderId="43" applyNumberFormat="0" applyFill="0" applyAlignment="0" applyProtection="0"/>
    <xf numFmtId="0" fontId="84" fillId="0" borderId="43" applyNumberFormat="0" applyFill="0" applyAlignment="0" applyProtection="0"/>
    <xf numFmtId="0" fontId="84" fillId="0" borderId="43" applyNumberFormat="0" applyFill="0" applyAlignment="0" applyProtection="0"/>
    <xf numFmtId="0" fontId="84" fillId="0" borderId="43" applyNumberFormat="0" applyFill="0" applyAlignment="0" applyProtection="0"/>
    <xf numFmtId="0" fontId="84" fillId="0" borderId="43" applyNumberFormat="0" applyFill="0" applyAlignment="0" applyProtection="0"/>
    <xf numFmtId="0" fontId="84" fillId="0" borderId="43" applyNumberFormat="0" applyFill="0" applyAlignment="0" applyProtection="0"/>
    <xf numFmtId="0" fontId="84" fillId="0" borderId="43" applyNumberFormat="0" applyFill="0" applyAlignment="0" applyProtection="0"/>
    <xf numFmtId="0" fontId="84" fillId="0" borderId="43" applyNumberFormat="0" applyFill="0" applyAlignment="0" applyProtection="0"/>
    <xf numFmtId="0" fontId="84" fillId="0" borderId="43" applyNumberFormat="0" applyFill="0" applyAlignment="0" applyProtection="0"/>
    <xf numFmtId="0" fontId="8" fillId="0" borderId="0" applyNumberFormat="0" applyFill="0" applyBorder="0" applyAlignment="0" applyProtection="0"/>
    <xf numFmtId="0" fontId="84" fillId="0" borderId="43" applyNumberFormat="0" applyFill="0" applyAlignment="0" applyProtection="0"/>
    <xf numFmtId="0" fontId="84" fillId="0" borderId="43" applyNumberFormat="0" applyFill="0" applyAlignment="0" applyProtection="0"/>
    <xf numFmtId="0" fontId="84" fillId="0" borderId="43" applyNumberFormat="0" applyFill="0" applyAlignment="0" applyProtection="0"/>
    <xf numFmtId="0" fontId="84" fillId="0" borderId="43" applyNumberFormat="0" applyFill="0" applyAlignment="0" applyProtection="0"/>
    <xf numFmtId="0" fontId="84" fillId="0" borderId="43" applyNumberFormat="0" applyFill="0" applyAlignment="0" applyProtection="0"/>
    <xf numFmtId="0" fontId="23" fillId="0" borderId="0" applyNumberFormat="0" applyFill="0" applyBorder="0" applyAlignment="0" applyProtection="0"/>
    <xf numFmtId="0" fontId="84" fillId="0" borderId="43" applyNumberFormat="0" applyFill="0" applyAlignment="0" applyProtection="0"/>
    <xf numFmtId="0" fontId="84" fillId="0" borderId="43" applyNumberFormat="0" applyFill="0" applyAlignment="0" applyProtection="0"/>
    <xf numFmtId="0" fontId="85" fillId="0" borderId="44" applyNumberFormat="0" applyFill="0" applyAlignment="0" applyProtection="0"/>
    <xf numFmtId="0" fontId="84" fillId="0" borderId="43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33" fillId="0" borderId="5" applyNumberFormat="0" applyFill="0" applyAlignment="0" applyProtection="0"/>
    <xf numFmtId="0" fontId="33" fillId="0" borderId="5" applyNumberFormat="0" applyFill="0" applyAlignment="0" applyProtection="0"/>
    <xf numFmtId="0" fontId="33" fillId="0" borderId="5" applyNumberFormat="0" applyFill="0" applyAlignment="0" applyProtection="0"/>
    <xf numFmtId="0" fontId="33" fillId="0" borderId="5" applyNumberFormat="0" applyFill="0" applyAlignment="0" applyProtection="0"/>
    <xf numFmtId="0" fontId="24" fillId="0" borderId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7" fillId="0" borderId="46" applyNumberFormat="0" applyFill="0" applyAlignment="0" applyProtection="0"/>
    <xf numFmtId="166" fontId="49" fillId="0" borderId="0">
      <alignment horizontal="left" wrapText="1"/>
    </xf>
    <xf numFmtId="166" fontId="49" fillId="0" borderId="0">
      <alignment horizontal="left" wrapText="1"/>
    </xf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7" fillId="0" borderId="46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7" fillId="0" borderId="46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7" fillId="0" borderId="46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24" fillId="0" borderId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166" fontId="49" fillId="0" borderId="0">
      <alignment horizontal="left" wrapText="1"/>
    </xf>
    <xf numFmtId="166" fontId="49" fillId="0" borderId="0">
      <alignment horizontal="left" wrapText="1"/>
    </xf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38" fontId="21" fillId="0" borderId="0"/>
    <xf numFmtId="38" fontId="21" fillId="0" borderId="0"/>
    <xf numFmtId="38" fontId="21" fillId="0" borderId="0"/>
    <xf numFmtId="166" fontId="49" fillId="0" borderId="0">
      <alignment horizontal="left" wrapText="1"/>
    </xf>
    <xf numFmtId="0" fontId="21" fillId="0" borderId="0"/>
    <xf numFmtId="0" fontId="21" fillId="0" borderId="0"/>
    <xf numFmtId="0" fontId="21" fillId="0" borderId="0"/>
    <xf numFmtId="38" fontId="21" fillId="0" borderId="0"/>
    <xf numFmtId="38" fontId="21" fillId="0" borderId="0"/>
    <xf numFmtId="38" fontId="21" fillId="0" borderId="0"/>
    <xf numFmtId="40" fontId="21" fillId="0" borderId="0"/>
    <xf numFmtId="40" fontId="21" fillId="0" borderId="0"/>
    <xf numFmtId="40" fontId="21" fillId="0" borderId="0"/>
    <xf numFmtId="166" fontId="49" fillId="0" borderId="0">
      <alignment horizontal="left" wrapText="1"/>
    </xf>
    <xf numFmtId="0" fontId="21" fillId="0" borderId="0"/>
    <xf numFmtId="0" fontId="21" fillId="0" borderId="0"/>
    <xf numFmtId="0" fontId="21" fillId="0" borderId="0"/>
    <xf numFmtId="40" fontId="21" fillId="0" borderId="0"/>
    <xf numFmtId="40" fontId="21" fillId="0" borderId="0"/>
    <xf numFmtId="40" fontId="21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88" fillId="0" borderId="0" applyNumberFormat="0" applyFill="0" applyBorder="0" applyAlignment="0" applyProtection="0">
      <alignment vertical="top"/>
      <protection locked="0"/>
    </xf>
    <xf numFmtId="166" fontId="49" fillId="0" borderId="0">
      <alignment horizontal="left" wrapText="1"/>
    </xf>
    <xf numFmtId="0" fontId="88" fillId="0" borderId="0" applyNumberFormat="0" applyFill="0" applyBorder="0" applyAlignment="0" applyProtection="0">
      <alignment vertical="top"/>
      <protection locked="0"/>
    </xf>
    <xf numFmtId="10" fontId="8" fillId="23" borderId="6" applyNumberFormat="0" applyBorder="0" applyAlignment="0" applyProtection="0"/>
    <xf numFmtId="10" fontId="8" fillId="23" borderId="6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0" fontId="8" fillId="23" borderId="6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0" fontId="8" fillId="23" borderId="6" applyNumberFormat="0" applyBorder="0" applyAlignment="0" applyProtection="0"/>
    <xf numFmtId="10" fontId="8" fillId="23" borderId="6" applyNumberFormat="0" applyBorder="0" applyAlignment="0" applyProtection="0"/>
    <xf numFmtId="10" fontId="8" fillId="23" borderId="6" applyNumberFormat="0" applyBorder="0" applyAlignment="0" applyProtection="0"/>
    <xf numFmtId="10" fontId="8" fillId="23" borderId="6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0" fontId="8" fillId="23" borderId="6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0" fontId="8" fillId="23" borderId="6" applyNumberFormat="0" applyBorder="0" applyAlignment="0" applyProtection="0"/>
    <xf numFmtId="10" fontId="8" fillId="23" borderId="6" applyNumberFormat="0" applyBorder="0" applyAlignment="0" applyProtection="0"/>
    <xf numFmtId="10" fontId="8" fillId="23" borderId="6" applyNumberFormat="0" applyBorder="0" applyAlignment="0" applyProtection="0"/>
    <xf numFmtId="10" fontId="8" fillId="23" borderId="6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0" fontId="8" fillId="23" borderId="6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0" fontId="8" fillId="23" borderId="6" applyNumberFormat="0" applyBorder="0" applyAlignment="0" applyProtection="0"/>
    <xf numFmtId="10" fontId="8" fillId="23" borderId="6" applyNumberFormat="0" applyBorder="0" applyAlignment="0" applyProtection="0"/>
    <xf numFmtId="10" fontId="8" fillId="23" borderId="6" applyNumberFormat="0" applyBorder="0" applyAlignment="0" applyProtection="0"/>
    <xf numFmtId="166" fontId="49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10" fontId="8" fillId="23" borderId="6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0" fontId="8" fillId="23" borderId="6" applyNumberFormat="0" applyBorder="0" applyAlignment="0" applyProtection="0"/>
    <xf numFmtId="10" fontId="8" fillId="23" borderId="6" applyNumberFormat="0" applyBorder="0" applyAlignment="0" applyProtection="0"/>
    <xf numFmtId="10" fontId="8" fillId="23" borderId="6" applyNumberFormat="0" applyBorder="0" applyAlignment="0" applyProtection="0"/>
    <xf numFmtId="10" fontId="8" fillId="23" borderId="6" applyNumberFormat="0" applyBorder="0" applyAlignment="0" applyProtection="0"/>
    <xf numFmtId="166" fontId="49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166" fontId="49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166" fontId="49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166" fontId="49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0" fontId="34" fillId="7" borderId="1" applyNumberFormat="0" applyAlignment="0" applyProtection="0"/>
    <xf numFmtId="0" fontId="34" fillId="7" borderId="1" applyNumberFormat="0" applyAlignment="0" applyProtection="0"/>
    <xf numFmtId="0" fontId="34" fillId="7" borderId="1" applyNumberFormat="0" applyAlignment="0" applyProtection="0"/>
    <xf numFmtId="0" fontId="34" fillId="7" borderId="1" applyNumberFormat="0" applyAlignment="0" applyProtection="0"/>
    <xf numFmtId="166" fontId="49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34" fillId="7" borderId="1" applyNumberFormat="0" applyAlignment="0" applyProtection="0"/>
    <xf numFmtId="0" fontId="34" fillId="7" borderId="1" applyNumberForma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89" fillId="73" borderId="39" applyNumberFormat="0" applyAlignment="0" applyProtection="0"/>
    <xf numFmtId="0" fontId="89" fillId="73" borderId="39" applyNumberFormat="0" applyAlignment="0" applyProtection="0"/>
    <xf numFmtId="0" fontId="89" fillId="73" borderId="39" applyNumberFormat="0" applyAlignment="0" applyProtection="0"/>
    <xf numFmtId="0" fontId="89" fillId="73" borderId="39" applyNumberFormat="0" applyAlignment="0" applyProtection="0"/>
    <xf numFmtId="0" fontId="89" fillId="73" borderId="39" applyNumberFormat="0" applyAlignment="0" applyProtection="0"/>
    <xf numFmtId="0" fontId="89" fillId="73" borderId="39" applyNumberFormat="0" applyAlignment="0" applyProtection="0"/>
    <xf numFmtId="0" fontId="89" fillId="73" borderId="39" applyNumberFormat="0" applyAlignment="0" applyProtection="0"/>
    <xf numFmtId="0" fontId="89" fillId="73" borderId="39" applyNumberFormat="0" applyAlignment="0" applyProtection="0"/>
    <xf numFmtId="0" fontId="89" fillId="73" borderId="39" applyNumberFormat="0" applyAlignment="0" applyProtection="0"/>
    <xf numFmtId="0" fontId="89" fillId="73" borderId="39" applyNumberFormat="0" applyAlignment="0" applyProtection="0"/>
    <xf numFmtId="0" fontId="89" fillId="73" borderId="39" applyNumberFormat="0" applyAlignment="0" applyProtection="0"/>
    <xf numFmtId="0" fontId="89" fillId="24" borderId="39" applyNumberFormat="0" applyAlignment="0" applyProtection="0"/>
    <xf numFmtId="0" fontId="34" fillId="7" borderId="1" applyNumberFormat="0" applyAlignment="0" applyProtection="0"/>
    <xf numFmtId="166" fontId="49" fillId="0" borderId="0">
      <alignment horizontal="left" wrapText="1"/>
    </xf>
    <xf numFmtId="0" fontId="34" fillId="7" borderId="1" applyNumberFormat="0" applyAlignment="0" applyProtection="0"/>
    <xf numFmtId="0" fontId="6" fillId="0" borderId="0"/>
    <xf numFmtId="0" fontId="6" fillId="0" borderId="0"/>
    <xf numFmtId="0" fontId="6" fillId="0" borderId="0"/>
    <xf numFmtId="0" fontId="89" fillId="73" borderId="39" applyNumberFormat="0" applyAlignment="0" applyProtection="0"/>
    <xf numFmtId="0" fontId="89" fillId="73" borderId="39" applyNumberFormat="0" applyAlignment="0" applyProtection="0"/>
    <xf numFmtId="0" fontId="89" fillId="73" borderId="39" applyNumberFormat="0" applyAlignment="0" applyProtection="0"/>
    <xf numFmtId="0" fontId="89" fillId="73" borderId="39" applyNumberFormat="0" applyAlignment="0" applyProtection="0"/>
    <xf numFmtId="0" fontId="89" fillId="73" borderId="39" applyNumberFormat="0" applyAlignment="0" applyProtection="0"/>
    <xf numFmtId="0" fontId="89" fillId="73" borderId="39" applyNumberFormat="0" applyAlignment="0" applyProtection="0"/>
    <xf numFmtId="0" fontId="89" fillId="73" borderId="39" applyNumberFormat="0" applyAlignment="0" applyProtection="0"/>
    <xf numFmtId="0" fontId="89" fillId="73" borderId="39" applyNumberFormat="0" applyAlignment="0" applyProtection="0"/>
    <xf numFmtId="0" fontId="89" fillId="73" borderId="39" applyNumberFormat="0" applyAlignment="0" applyProtection="0"/>
    <xf numFmtId="0" fontId="89" fillId="73" borderId="39" applyNumberFormat="0" applyAlignment="0" applyProtection="0"/>
    <xf numFmtId="0" fontId="89" fillId="73" borderId="39" applyNumberFormat="0" applyAlignment="0" applyProtection="0"/>
    <xf numFmtId="0" fontId="89" fillId="24" borderId="39" applyNumberFormat="0" applyAlignment="0" applyProtection="0"/>
    <xf numFmtId="0" fontId="34" fillId="7" borderId="1" applyNumberFormat="0" applyAlignment="0" applyProtection="0"/>
    <xf numFmtId="0" fontId="34" fillId="7" borderId="1" applyNumberFormat="0" applyAlignment="0" applyProtection="0"/>
    <xf numFmtId="0" fontId="89" fillId="73" borderId="39" applyNumberFormat="0" applyAlignment="0" applyProtection="0"/>
    <xf numFmtId="0" fontId="89" fillId="73" borderId="39" applyNumberFormat="0" applyAlignment="0" applyProtection="0"/>
    <xf numFmtId="0" fontId="89" fillId="73" borderId="39" applyNumberFormat="0" applyAlignment="0" applyProtection="0"/>
    <xf numFmtId="0" fontId="89" fillId="73" borderId="39" applyNumberFormat="0" applyAlignment="0" applyProtection="0"/>
    <xf numFmtId="0" fontId="89" fillId="73" borderId="39" applyNumberFormat="0" applyAlignment="0" applyProtection="0"/>
    <xf numFmtId="0" fontId="89" fillId="73" borderId="39" applyNumberFormat="0" applyAlignment="0" applyProtection="0"/>
    <xf numFmtId="0" fontId="89" fillId="73" borderId="39" applyNumberFormat="0" applyAlignment="0" applyProtection="0"/>
    <xf numFmtId="0" fontId="89" fillId="73" borderId="39" applyNumberFormat="0" applyAlignment="0" applyProtection="0"/>
    <xf numFmtId="0" fontId="89" fillId="73" borderId="39" applyNumberFormat="0" applyAlignment="0" applyProtection="0"/>
    <xf numFmtId="0" fontId="89" fillId="73" borderId="39" applyNumberFormat="0" applyAlignment="0" applyProtection="0"/>
    <xf numFmtId="0" fontId="34" fillId="7" borderId="1" applyNumberFormat="0" applyAlignment="0" applyProtection="0"/>
    <xf numFmtId="0" fontId="24" fillId="0" borderId="0"/>
    <xf numFmtId="0" fontId="89" fillId="73" borderId="39" applyNumberFormat="0" applyAlignment="0" applyProtection="0"/>
    <xf numFmtId="0" fontId="89" fillId="73" borderId="39" applyNumberFormat="0" applyAlignment="0" applyProtection="0"/>
    <xf numFmtId="0" fontId="89" fillId="73" borderId="39" applyNumberFormat="0" applyAlignment="0" applyProtection="0"/>
    <xf numFmtId="0" fontId="89" fillId="73" borderId="39" applyNumberFormat="0" applyAlignment="0" applyProtection="0"/>
    <xf numFmtId="0" fontId="89" fillId="73" borderId="39" applyNumberFormat="0" applyAlignment="0" applyProtection="0"/>
    <xf numFmtId="0" fontId="89" fillId="73" borderId="39" applyNumberFormat="0" applyAlignment="0" applyProtection="0"/>
    <xf numFmtId="0" fontId="89" fillId="73" borderId="39" applyNumberFormat="0" applyAlignment="0" applyProtection="0"/>
    <xf numFmtId="0" fontId="89" fillId="73" borderId="39" applyNumberFormat="0" applyAlignment="0" applyProtection="0"/>
    <xf numFmtId="0" fontId="89" fillId="73" borderId="39" applyNumberFormat="0" applyAlignment="0" applyProtection="0"/>
    <xf numFmtId="0" fontId="89" fillId="73" borderId="39" applyNumberFormat="0" applyAlignment="0" applyProtection="0"/>
    <xf numFmtId="0" fontId="34" fillId="7" borderId="1" applyNumberFormat="0" applyAlignment="0" applyProtection="0"/>
    <xf numFmtId="0" fontId="24" fillId="0" borderId="0"/>
    <xf numFmtId="0" fontId="89" fillId="73" borderId="39" applyNumberFormat="0" applyAlignment="0" applyProtection="0"/>
    <xf numFmtId="0" fontId="89" fillId="73" borderId="39" applyNumberFormat="0" applyAlignment="0" applyProtection="0"/>
    <xf numFmtId="0" fontId="89" fillId="73" borderId="39" applyNumberFormat="0" applyAlignment="0" applyProtection="0"/>
    <xf numFmtId="0" fontId="89" fillId="73" borderId="39" applyNumberFormat="0" applyAlignment="0" applyProtection="0"/>
    <xf numFmtId="0" fontId="89" fillId="73" borderId="39" applyNumberFormat="0" applyAlignment="0" applyProtection="0"/>
    <xf numFmtId="0" fontId="34" fillId="7" borderId="1" applyNumberFormat="0" applyAlignment="0" applyProtection="0"/>
    <xf numFmtId="0" fontId="24" fillId="0" borderId="0"/>
    <xf numFmtId="0" fontId="34" fillId="7" borderId="1" applyNumberFormat="0" applyAlignment="0" applyProtection="0"/>
    <xf numFmtId="0" fontId="24" fillId="0" borderId="0"/>
    <xf numFmtId="0" fontId="34" fillId="7" borderId="1" applyNumberFormat="0" applyAlignment="0" applyProtection="0"/>
    <xf numFmtId="41" fontId="90" fillId="26" borderId="47">
      <alignment horizontal="left"/>
      <protection locked="0"/>
    </xf>
    <xf numFmtId="166" fontId="49" fillId="0" borderId="0">
      <alignment horizontal="left" wrapText="1"/>
    </xf>
    <xf numFmtId="41" fontId="90" fillId="26" borderId="47">
      <alignment horizontal="left"/>
      <protection locked="0"/>
    </xf>
    <xf numFmtId="10" fontId="90" fillId="26" borderId="47">
      <alignment horizontal="right"/>
      <protection locked="0"/>
    </xf>
    <xf numFmtId="166" fontId="49" fillId="0" borderId="0">
      <alignment horizontal="left" wrapText="1"/>
    </xf>
    <xf numFmtId="10" fontId="90" fillId="26" borderId="47">
      <alignment horizontal="right"/>
      <protection locked="0"/>
    </xf>
    <xf numFmtId="166" fontId="49" fillId="0" borderId="0">
      <alignment horizontal="left" wrapText="1"/>
    </xf>
    <xf numFmtId="41" fontId="90" fillId="26" borderId="47">
      <alignment horizontal="left"/>
      <protection locked="0"/>
    </xf>
    <xf numFmtId="0" fontId="78" fillId="0" borderId="48"/>
    <xf numFmtId="0" fontId="8" fillId="22" borderId="0"/>
    <xf numFmtId="0" fontId="8" fillId="22" borderId="0"/>
    <xf numFmtId="0" fontId="8" fillId="22" borderId="0"/>
    <xf numFmtId="0" fontId="8" fillId="22" borderId="0"/>
    <xf numFmtId="166" fontId="49" fillId="0" borderId="0">
      <alignment horizontal="left" wrapText="1"/>
    </xf>
    <xf numFmtId="3" fontId="91" fillId="0" borderId="0" applyFill="0" applyBorder="0" applyAlignment="0" applyProtection="0"/>
    <xf numFmtId="166" fontId="49" fillId="0" borderId="0">
      <alignment horizontal="left" wrapText="1"/>
    </xf>
    <xf numFmtId="166" fontId="49" fillId="0" borderId="0">
      <alignment horizontal="left" wrapText="1"/>
    </xf>
    <xf numFmtId="3" fontId="91" fillId="0" borderId="0" applyFill="0" applyBorder="0" applyAlignment="0" applyProtection="0"/>
    <xf numFmtId="3" fontId="91" fillId="0" borderId="0" applyFill="0" applyBorder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35" fillId="0" borderId="7" applyNumberFormat="0" applyFill="0" applyAlignment="0" applyProtection="0"/>
    <xf numFmtId="0" fontId="35" fillId="0" borderId="7" applyNumberFormat="0" applyFill="0" applyAlignment="0" applyProtection="0"/>
    <xf numFmtId="0" fontId="35" fillId="0" borderId="7" applyNumberFormat="0" applyFill="0" applyAlignment="0" applyProtection="0"/>
    <xf numFmtId="0" fontId="35" fillId="0" borderId="7" applyNumberFormat="0" applyFill="0" applyAlignment="0" applyProtection="0"/>
    <xf numFmtId="0" fontId="24" fillId="0" borderId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40" fillId="0" borderId="50" applyNumberFormat="0" applyFill="0" applyAlignment="0" applyProtection="0"/>
    <xf numFmtId="166" fontId="49" fillId="0" borderId="0">
      <alignment horizontal="left" wrapText="1"/>
    </xf>
    <xf numFmtId="166" fontId="49" fillId="0" borderId="0">
      <alignment horizontal="left" wrapText="1"/>
    </xf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40" fillId="0" borderId="50" applyNumberFormat="0" applyFill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40" fillId="0" borderId="50" applyNumberFormat="0" applyFill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40" fillId="0" borderId="50" applyNumberFormat="0" applyFill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187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44" fontId="10" fillId="0" borderId="8" applyNumberFormat="0" applyFont="0" applyAlignment="0">
      <alignment horizontal="center"/>
    </xf>
    <xf numFmtId="44" fontId="10" fillId="0" borderId="8" applyNumberFormat="0" applyFont="0" applyAlignment="0">
      <alignment horizontal="center"/>
    </xf>
    <xf numFmtId="44" fontId="10" fillId="0" borderId="8" applyNumberFormat="0" applyFont="0" applyAlignment="0">
      <alignment horizontal="center"/>
    </xf>
    <xf numFmtId="44" fontId="10" fillId="0" borderId="8" applyNumberFormat="0" applyFont="0" applyAlignment="0">
      <alignment horizontal="center"/>
    </xf>
    <xf numFmtId="44" fontId="10" fillId="0" borderId="8" applyNumberFormat="0" applyFont="0" applyAlignment="0">
      <alignment horizontal="center"/>
    </xf>
    <xf numFmtId="44" fontId="10" fillId="0" borderId="8" applyNumberFormat="0" applyFont="0" applyAlignment="0">
      <alignment horizontal="center"/>
    </xf>
    <xf numFmtId="44" fontId="10" fillId="0" borderId="8" applyNumberFormat="0" applyFont="0" applyAlignment="0">
      <alignment horizontal="center"/>
    </xf>
    <xf numFmtId="44" fontId="10" fillId="0" borderId="8" applyNumberFormat="0" applyFont="0" applyAlignment="0">
      <alignment horizontal="center"/>
    </xf>
    <xf numFmtId="44" fontId="10" fillId="0" borderId="8" applyNumberFormat="0" applyFont="0" applyAlignment="0">
      <alignment horizontal="center"/>
    </xf>
    <xf numFmtId="44" fontId="10" fillId="0" borderId="8" applyNumberFormat="0" applyFont="0" applyAlignment="0">
      <alignment horizontal="center"/>
    </xf>
    <xf numFmtId="166" fontId="49" fillId="0" borderId="0">
      <alignment horizontal="left" wrapText="1"/>
    </xf>
    <xf numFmtId="44" fontId="10" fillId="0" borderId="8" applyNumberFormat="0" applyFont="0" applyAlignment="0">
      <alignment horizontal="center"/>
    </xf>
    <xf numFmtId="44" fontId="10" fillId="0" borderId="8" applyNumberFormat="0" applyFont="0" applyAlignment="0">
      <alignment horizontal="center"/>
    </xf>
    <xf numFmtId="44" fontId="10" fillId="0" borderId="8" applyNumberFormat="0" applyFont="0" applyAlignment="0">
      <alignment horizontal="center"/>
    </xf>
    <xf numFmtId="44" fontId="10" fillId="0" borderId="8" applyNumberFormat="0" applyFont="0" applyAlignment="0">
      <alignment horizontal="center"/>
    </xf>
    <xf numFmtId="44" fontId="10" fillId="0" borderId="9" applyNumberFormat="0" applyFont="0" applyAlignment="0">
      <alignment horizontal="center"/>
    </xf>
    <xf numFmtId="44" fontId="10" fillId="0" borderId="9" applyNumberFormat="0" applyFont="0" applyAlignment="0">
      <alignment horizontal="center"/>
    </xf>
    <xf numFmtId="44" fontId="10" fillId="0" borderId="9" applyNumberFormat="0" applyFont="0" applyAlignment="0">
      <alignment horizontal="center"/>
    </xf>
    <xf numFmtId="44" fontId="10" fillId="0" borderId="9" applyNumberFormat="0" applyFont="0" applyAlignment="0">
      <alignment horizontal="center"/>
    </xf>
    <xf numFmtId="44" fontId="10" fillId="0" borderId="9" applyNumberFormat="0" applyFont="0" applyAlignment="0">
      <alignment horizontal="center"/>
    </xf>
    <xf numFmtId="44" fontId="10" fillId="0" borderId="9" applyNumberFormat="0" applyFont="0" applyAlignment="0">
      <alignment horizontal="center"/>
    </xf>
    <xf numFmtId="44" fontId="10" fillId="0" borderId="9" applyNumberFormat="0" applyFont="0" applyAlignment="0">
      <alignment horizontal="center"/>
    </xf>
    <xf numFmtId="44" fontId="10" fillId="0" borderId="9" applyNumberFormat="0" applyFont="0" applyAlignment="0">
      <alignment horizontal="center"/>
    </xf>
    <xf numFmtId="44" fontId="10" fillId="0" borderId="9" applyNumberFormat="0" applyFont="0" applyAlignment="0">
      <alignment horizontal="center"/>
    </xf>
    <xf numFmtId="44" fontId="10" fillId="0" borderId="9" applyNumberFormat="0" applyFont="0" applyAlignment="0">
      <alignment horizontal="center"/>
    </xf>
    <xf numFmtId="166" fontId="49" fillId="0" borderId="0">
      <alignment horizontal="left" wrapText="1"/>
    </xf>
    <xf numFmtId="44" fontId="10" fillId="0" borderId="9" applyNumberFormat="0" applyFont="0" applyAlignment="0">
      <alignment horizontal="center"/>
    </xf>
    <xf numFmtId="44" fontId="10" fillId="0" borderId="9" applyNumberFormat="0" applyFont="0" applyAlignment="0">
      <alignment horizontal="center"/>
    </xf>
    <xf numFmtId="44" fontId="10" fillId="0" borderId="9" applyNumberFormat="0" applyFont="0" applyAlignment="0">
      <alignment horizontal="center"/>
    </xf>
    <xf numFmtId="44" fontId="10" fillId="0" borderId="9" applyNumberFormat="0" applyFont="0" applyAlignment="0">
      <alignment horizontal="center"/>
    </xf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93" fillId="74" borderId="0" applyNumberFormat="0" applyBorder="0" applyAlignment="0" applyProtection="0"/>
    <xf numFmtId="0" fontId="93" fillId="74" borderId="0" applyNumberFormat="0" applyBorder="0" applyAlignment="0" applyProtection="0"/>
    <xf numFmtId="0" fontId="93" fillId="74" borderId="0" applyNumberFormat="0" applyBorder="0" applyAlignment="0" applyProtection="0"/>
    <xf numFmtId="0" fontId="93" fillId="74" borderId="0" applyNumberFormat="0" applyBorder="0" applyAlignment="0" applyProtection="0"/>
    <xf numFmtId="0" fontId="93" fillId="74" borderId="0" applyNumberFormat="0" applyBorder="0" applyAlignment="0" applyProtection="0"/>
    <xf numFmtId="0" fontId="93" fillId="74" borderId="0" applyNumberFormat="0" applyBorder="0" applyAlignment="0" applyProtection="0"/>
    <xf numFmtId="0" fontId="93" fillId="74" borderId="0" applyNumberFormat="0" applyBorder="0" applyAlignment="0" applyProtection="0"/>
    <xf numFmtId="0" fontId="93" fillId="74" borderId="0" applyNumberFormat="0" applyBorder="0" applyAlignment="0" applyProtection="0"/>
    <xf numFmtId="0" fontId="93" fillId="74" borderId="0" applyNumberFormat="0" applyBorder="0" applyAlignment="0" applyProtection="0"/>
    <xf numFmtId="0" fontId="93" fillId="74" borderId="0" applyNumberFormat="0" applyBorder="0" applyAlignment="0" applyProtection="0"/>
    <xf numFmtId="0" fontId="36" fillId="24" borderId="0" applyNumberFormat="0" applyBorder="0" applyAlignment="0" applyProtection="0"/>
    <xf numFmtId="0" fontId="36" fillId="24" borderId="0" applyNumberFormat="0" applyBorder="0" applyAlignment="0" applyProtection="0"/>
    <xf numFmtId="0" fontId="36" fillId="24" borderId="0" applyNumberFormat="0" applyBorder="0" applyAlignment="0" applyProtection="0"/>
    <xf numFmtId="0" fontId="36" fillId="24" borderId="0" applyNumberFormat="0" applyBorder="0" applyAlignment="0" applyProtection="0"/>
    <xf numFmtId="0" fontId="24" fillId="0" borderId="0"/>
    <xf numFmtId="0" fontId="93" fillId="74" borderId="0" applyNumberFormat="0" applyBorder="0" applyAlignment="0" applyProtection="0"/>
    <xf numFmtId="0" fontId="93" fillId="74" borderId="0" applyNumberFormat="0" applyBorder="0" applyAlignment="0" applyProtection="0"/>
    <xf numFmtId="0" fontId="93" fillId="74" borderId="0" applyNumberFormat="0" applyBorder="0" applyAlignment="0" applyProtection="0"/>
    <xf numFmtId="0" fontId="93" fillId="74" borderId="0" applyNumberFormat="0" applyBorder="0" applyAlignment="0" applyProtection="0"/>
    <xf numFmtId="0" fontId="93" fillId="74" borderId="0" applyNumberFormat="0" applyBorder="0" applyAlignment="0" applyProtection="0"/>
    <xf numFmtId="0" fontId="93" fillId="74" borderId="0" applyNumberFormat="0" applyBorder="0" applyAlignment="0" applyProtection="0"/>
    <xf numFmtId="0" fontId="93" fillId="74" borderId="0" applyNumberFormat="0" applyBorder="0" applyAlignment="0" applyProtection="0"/>
    <xf numFmtId="0" fontId="93" fillId="74" borderId="0" applyNumberFormat="0" applyBorder="0" applyAlignment="0" applyProtection="0"/>
    <xf numFmtId="0" fontId="93" fillId="74" borderId="0" applyNumberFormat="0" applyBorder="0" applyAlignment="0" applyProtection="0"/>
    <xf numFmtId="0" fontId="93" fillId="74" borderId="0" applyNumberFormat="0" applyBorder="0" applyAlignment="0" applyProtection="0"/>
    <xf numFmtId="0" fontId="93" fillId="74" borderId="0" applyNumberFormat="0" applyBorder="0" applyAlignment="0" applyProtection="0"/>
    <xf numFmtId="0" fontId="94" fillId="74" borderId="0" applyNumberFormat="0" applyBorder="0" applyAlignment="0" applyProtection="0"/>
    <xf numFmtId="166" fontId="49" fillId="0" borderId="0">
      <alignment horizontal="left" wrapText="1"/>
    </xf>
    <xf numFmtId="166" fontId="49" fillId="0" borderId="0">
      <alignment horizontal="left" wrapText="1"/>
    </xf>
    <xf numFmtId="0" fontId="93" fillId="74" borderId="0" applyNumberFormat="0" applyBorder="0" applyAlignment="0" applyProtection="0"/>
    <xf numFmtId="0" fontId="93" fillId="74" borderId="0" applyNumberFormat="0" applyBorder="0" applyAlignment="0" applyProtection="0"/>
    <xf numFmtId="0" fontId="93" fillId="74" borderId="0" applyNumberFormat="0" applyBorder="0" applyAlignment="0" applyProtection="0"/>
    <xf numFmtId="0" fontId="93" fillId="74" borderId="0" applyNumberFormat="0" applyBorder="0" applyAlignment="0" applyProtection="0"/>
    <xf numFmtId="0" fontId="93" fillId="74" borderId="0" applyNumberFormat="0" applyBorder="0" applyAlignment="0" applyProtection="0"/>
    <xf numFmtId="0" fontId="93" fillId="74" borderId="0" applyNumberFormat="0" applyBorder="0" applyAlignment="0" applyProtection="0"/>
    <xf numFmtId="0" fontId="93" fillId="74" borderId="0" applyNumberFormat="0" applyBorder="0" applyAlignment="0" applyProtection="0"/>
    <xf numFmtId="0" fontId="93" fillId="74" borderId="0" applyNumberFormat="0" applyBorder="0" applyAlignment="0" applyProtection="0"/>
    <xf numFmtId="0" fontId="93" fillId="74" borderId="0" applyNumberFormat="0" applyBorder="0" applyAlignment="0" applyProtection="0"/>
    <xf numFmtId="0" fontId="93" fillId="74" borderId="0" applyNumberFormat="0" applyBorder="0" applyAlignment="0" applyProtection="0"/>
    <xf numFmtId="0" fontId="95" fillId="24" borderId="0" applyNumberFormat="0" applyBorder="0" applyAlignment="0" applyProtection="0"/>
    <xf numFmtId="0" fontId="93" fillId="74" borderId="0" applyNumberFormat="0" applyBorder="0" applyAlignment="0" applyProtection="0"/>
    <xf numFmtId="0" fontId="93" fillId="74" borderId="0" applyNumberFormat="0" applyBorder="0" applyAlignment="0" applyProtection="0"/>
    <xf numFmtId="0" fontId="93" fillId="74" borderId="0" applyNumberFormat="0" applyBorder="0" applyAlignment="0" applyProtection="0"/>
    <xf numFmtId="0" fontId="93" fillId="74" borderId="0" applyNumberFormat="0" applyBorder="0" applyAlignment="0" applyProtection="0"/>
    <xf numFmtId="0" fontId="93" fillId="74" borderId="0" applyNumberFormat="0" applyBorder="0" applyAlignment="0" applyProtection="0"/>
    <xf numFmtId="0" fontId="93" fillId="74" borderId="0" applyNumberFormat="0" applyBorder="0" applyAlignment="0" applyProtection="0"/>
    <xf numFmtId="0" fontId="93" fillId="74" borderId="0" applyNumberFormat="0" applyBorder="0" applyAlignment="0" applyProtection="0"/>
    <xf numFmtId="0" fontId="93" fillId="74" borderId="0" applyNumberFormat="0" applyBorder="0" applyAlignment="0" applyProtection="0"/>
    <xf numFmtId="0" fontId="93" fillId="74" borderId="0" applyNumberFormat="0" applyBorder="0" applyAlignment="0" applyProtection="0"/>
    <xf numFmtId="0" fontId="93" fillId="74" borderId="0" applyNumberFormat="0" applyBorder="0" applyAlignment="0" applyProtection="0"/>
    <xf numFmtId="0" fontId="94" fillId="74" borderId="0" applyNumberFormat="0" applyBorder="0" applyAlignment="0" applyProtection="0"/>
    <xf numFmtId="0" fontId="93" fillId="74" borderId="0" applyNumberFormat="0" applyBorder="0" applyAlignment="0" applyProtection="0"/>
    <xf numFmtId="0" fontId="93" fillId="74" borderId="0" applyNumberFormat="0" applyBorder="0" applyAlignment="0" applyProtection="0"/>
    <xf numFmtId="0" fontId="93" fillId="74" borderId="0" applyNumberFormat="0" applyBorder="0" applyAlignment="0" applyProtection="0"/>
    <xf numFmtId="0" fontId="93" fillId="74" borderId="0" applyNumberFormat="0" applyBorder="0" applyAlignment="0" applyProtection="0"/>
    <xf numFmtId="0" fontId="93" fillId="74" borderId="0" applyNumberFormat="0" applyBorder="0" applyAlignment="0" applyProtection="0"/>
    <xf numFmtId="0" fontId="93" fillId="74" borderId="0" applyNumberFormat="0" applyBorder="0" applyAlignment="0" applyProtection="0"/>
    <xf numFmtId="0" fontId="93" fillId="74" borderId="0" applyNumberFormat="0" applyBorder="0" applyAlignment="0" applyProtection="0"/>
    <xf numFmtId="0" fontId="93" fillId="74" borderId="0" applyNumberFormat="0" applyBorder="0" applyAlignment="0" applyProtection="0"/>
    <xf numFmtId="0" fontId="93" fillId="74" borderId="0" applyNumberFormat="0" applyBorder="0" applyAlignment="0" applyProtection="0"/>
    <xf numFmtId="0" fontId="93" fillId="74" borderId="0" applyNumberFormat="0" applyBorder="0" applyAlignment="0" applyProtection="0"/>
    <xf numFmtId="0" fontId="94" fillId="74" borderId="0" applyNumberFormat="0" applyBorder="0" applyAlignment="0" applyProtection="0"/>
    <xf numFmtId="0" fontId="93" fillId="74" borderId="0" applyNumberFormat="0" applyBorder="0" applyAlignment="0" applyProtection="0"/>
    <xf numFmtId="0" fontId="93" fillId="74" borderId="0" applyNumberFormat="0" applyBorder="0" applyAlignment="0" applyProtection="0"/>
    <xf numFmtId="0" fontId="93" fillId="74" borderId="0" applyNumberFormat="0" applyBorder="0" applyAlignment="0" applyProtection="0"/>
    <xf numFmtId="0" fontId="93" fillId="74" borderId="0" applyNumberFormat="0" applyBorder="0" applyAlignment="0" applyProtection="0"/>
    <xf numFmtId="0" fontId="93" fillId="74" borderId="0" applyNumberFormat="0" applyBorder="0" applyAlignment="0" applyProtection="0"/>
    <xf numFmtId="0" fontId="93" fillId="74" borderId="0" applyNumberFormat="0" applyBorder="0" applyAlignment="0" applyProtection="0"/>
    <xf numFmtId="0" fontId="93" fillId="74" borderId="0" applyNumberFormat="0" applyBorder="0" applyAlignment="0" applyProtection="0"/>
    <xf numFmtId="0" fontId="93" fillId="74" borderId="0" applyNumberFormat="0" applyBorder="0" applyAlignment="0" applyProtection="0"/>
    <xf numFmtId="37" fontId="96" fillId="0" borderId="0"/>
    <xf numFmtId="37" fontId="96" fillId="0" borderId="0"/>
    <xf numFmtId="166" fontId="49" fillId="0" borderId="0">
      <alignment horizontal="left" wrapText="1"/>
    </xf>
    <xf numFmtId="166" fontId="49" fillId="0" borderId="0">
      <alignment horizontal="left" wrapText="1"/>
    </xf>
    <xf numFmtId="37" fontId="96" fillId="0" borderId="0"/>
    <xf numFmtId="188" fontId="6" fillId="0" borderId="0"/>
    <xf numFmtId="188" fontId="6" fillId="0" borderId="0"/>
    <xf numFmtId="166" fontId="49" fillId="0" borderId="0">
      <alignment horizontal="left" wrapText="1"/>
    </xf>
    <xf numFmtId="0" fontId="5" fillId="0" borderId="0"/>
    <xf numFmtId="188" fontId="6" fillId="0" borderId="0"/>
    <xf numFmtId="188" fontId="6" fillId="0" borderId="0"/>
    <xf numFmtId="188" fontId="6" fillId="0" borderId="0"/>
    <xf numFmtId="188" fontId="6" fillId="0" borderId="0"/>
    <xf numFmtId="166" fontId="49" fillId="0" borderId="0">
      <alignment horizontal="left" wrapText="1"/>
    </xf>
    <xf numFmtId="188" fontId="6" fillId="0" borderId="0"/>
    <xf numFmtId="188" fontId="6" fillId="0" borderId="0"/>
    <xf numFmtId="188" fontId="6" fillId="0" borderId="0"/>
    <xf numFmtId="188" fontId="6" fillId="0" borderId="0"/>
    <xf numFmtId="166" fontId="49" fillId="0" borderId="0">
      <alignment horizontal="left" wrapText="1"/>
    </xf>
    <xf numFmtId="188" fontId="6" fillId="0" borderId="0"/>
    <xf numFmtId="188" fontId="6" fillId="0" borderId="0"/>
    <xf numFmtId="189" fontId="49" fillId="0" borderId="0"/>
    <xf numFmtId="189" fontId="49" fillId="0" borderId="0"/>
    <xf numFmtId="0" fontId="97" fillId="0" borderId="0"/>
    <xf numFmtId="0" fontId="5" fillId="0" borderId="0"/>
    <xf numFmtId="171" fontId="9" fillId="0" borderId="0"/>
    <xf numFmtId="0" fontId="6" fillId="0" borderId="0"/>
    <xf numFmtId="0" fontId="97" fillId="0" borderId="0"/>
    <xf numFmtId="171" fontId="9" fillId="0" borderId="0"/>
    <xf numFmtId="190" fontId="6" fillId="0" borderId="0"/>
    <xf numFmtId="166" fontId="49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89" fontId="49" fillId="0" borderId="0"/>
    <xf numFmtId="0" fontId="5" fillId="0" borderId="0"/>
    <xf numFmtId="0" fontId="97" fillId="0" borderId="0"/>
    <xf numFmtId="0" fontId="97" fillId="0" borderId="0"/>
    <xf numFmtId="191" fontId="6" fillId="0" borderId="0"/>
    <xf numFmtId="0" fontId="97" fillId="0" borderId="0"/>
    <xf numFmtId="192" fontId="62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97" fillId="0" borderId="0"/>
    <xf numFmtId="0" fontId="5" fillId="0" borderId="0"/>
    <xf numFmtId="0" fontId="97" fillId="0" borderId="0"/>
    <xf numFmtId="0" fontId="97" fillId="0" borderId="0"/>
    <xf numFmtId="0" fontId="5" fillId="0" borderId="0"/>
    <xf numFmtId="0" fontId="6" fillId="0" borderId="0"/>
    <xf numFmtId="0" fontId="6" fillId="0" borderId="0"/>
    <xf numFmtId="166" fontId="49" fillId="0" borderId="0">
      <alignment horizontal="left" wrapText="1"/>
    </xf>
    <xf numFmtId="0" fontId="6" fillId="0" borderId="0"/>
    <xf numFmtId="166" fontId="49" fillId="0" borderId="0">
      <alignment horizontal="left" wrapText="1"/>
    </xf>
    <xf numFmtId="0" fontId="6" fillId="0" borderId="0"/>
    <xf numFmtId="0" fontId="6" fillId="0" borderId="0"/>
    <xf numFmtId="0" fontId="6" fillId="0" borderId="0"/>
    <xf numFmtId="166" fontId="49" fillId="0" borderId="0">
      <alignment horizontal="left" wrapText="1"/>
    </xf>
    <xf numFmtId="166" fontId="49" fillId="0" borderId="0">
      <alignment horizontal="left" wrapText="1"/>
    </xf>
    <xf numFmtId="0" fontId="6" fillId="0" borderId="0"/>
    <xf numFmtId="0" fontId="6" fillId="0" borderId="0"/>
    <xf numFmtId="0" fontId="6" fillId="0" borderId="0"/>
    <xf numFmtId="166" fontId="49" fillId="0" borderId="0">
      <alignment horizontal="left" wrapText="1"/>
    </xf>
    <xf numFmtId="166" fontId="49" fillId="0" borderId="0">
      <alignment horizontal="left" wrapText="1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37" fontId="6" fillId="0" borderId="0" applyFill="0" applyBorder="0" applyAlignment="0" applyProtection="0"/>
    <xf numFmtId="0" fontId="5" fillId="0" borderId="0"/>
    <xf numFmtId="0" fontId="6" fillId="0" borderId="0"/>
    <xf numFmtId="0" fontId="6" fillId="0" borderId="0"/>
    <xf numFmtId="166" fontId="49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0" fontId="5" fillId="0" borderId="0"/>
    <xf numFmtId="0" fontId="6" fillId="0" borderId="0"/>
    <xf numFmtId="0" fontId="6" fillId="0" borderId="0"/>
    <xf numFmtId="166" fontId="49" fillId="0" borderId="0">
      <alignment horizontal="left" wrapText="1"/>
    </xf>
    <xf numFmtId="166" fontId="49" fillId="0" borderId="0">
      <alignment horizontal="left" wrapText="1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6" fontId="49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166" fontId="6" fillId="0" borderId="0">
      <alignment horizontal="left" wrapText="1"/>
    </xf>
    <xf numFmtId="0" fontId="5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5" fillId="0" borderId="0"/>
    <xf numFmtId="0" fontId="6" fillId="0" borderId="0"/>
    <xf numFmtId="0" fontId="6" fillId="0" borderId="0"/>
    <xf numFmtId="166" fontId="49" fillId="0" borderId="0">
      <alignment horizontal="left" wrapText="1"/>
    </xf>
    <xf numFmtId="166" fontId="49" fillId="0" borderId="0">
      <alignment horizontal="left" wrapText="1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5" fillId="0" borderId="0"/>
    <xf numFmtId="0" fontId="6" fillId="0" borderId="0"/>
    <xf numFmtId="0" fontId="6" fillId="0" borderId="0"/>
    <xf numFmtId="166" fontId="49" fillId="0" borderId="0">
      <alignment horizontal="left" wrapText="1"/>
    </xf>
    <xf numFmtId="166" fontId="49" fillId="0" borderId="0">
      <alignment horizontal="left" wrapText="1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0" fontId="6" fillId="0" borderId="0"/>
    <xf numFmtId="166" fontId="49" fillId="0" borderId="0">
      <alignment horizontal="left" wrapText="1"/>
    </xf>
    <xf numFmtId="0" fontId="6" fillId="0" borderId="0"/>
    <xf numFmtId="188" fontId="49" fillId="0" borderId="0">
      <alignment horizontal="left" wrapText="1"/>
    </xf>
    <xf numFmtId="0" fontId="24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5" fillId="0" borderId="0"/>
    <xf numFmtId="188" fontId="49" fillId="0" borderId="0">
      <alignment horizontal="left" wrapText="1"/>
    </xf>
    <xf numFmtId="0" fontId="9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37" fontId="6" fillId="0" borderId="0"/>
    <xf numFmtId="0" fontId="24" fillId="0" borderId="0"/>
    <xf numFmtId="0" fontId="5" fillId="0" borderId="0"/>
    <xf numFmtId="0" fontId="6" fillId="0" borderId="0"/>
    <xf numFmtId="0" fontId="6" fillId="0" borderId="0"/>
    <xf numFmtId="0" fontId="5" fillId="0" borderId="0"/>
    <xf numFmtId="0" fontId="5" fillId="0" borderId="0"/>
    <xf numFmtId="188" fontId="49" fillId="0" borderId="0">
      <alignment horizontal="left" wrapText="1"/>
    </xf>
    <xf numFmtId="0" fontId="9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6" fillId="0" borderId="0"/>
    <xf numFmtId="188" fontId="49" fillId="0" borderId="0">
      <alignment horizontal="left" wrapText="1"/>
    </xf>
    <xf numFmtId="0" fontId="97" fillId="0" borderId="0"/>
    <xf numFmtId="0" fontId="6" fillId="0" borderId="0"/>
    <xf numFmtId="166" fontId="49" fillId="0" borderId="0">
      <alignment horizontal="left" wrapText="1"/>
    </xf>
    <xf numFmtId="0" fontId="6" fillId="0" borderId="0"/>
    <xf numFmtId="188" fontId="49" fillId="0" borderId="0">
      <alignment horizontal="left" wrapText="1"/>
    </xf>
    <xf numFmtId="166" fontId="6" fillId="0" borderId="0">
      <alignment horizontal="left" wrapText="1"/>
    </xf>
    <xf numFmtId="188" fontId="49" fillId="0" borderId="0">
      <alignment horizontal="left" wrapText="1"/>
    </xf>
    <xf numFmtId="0" fontId="97" fillId="0" borderId="0"/>
    <xf numFmtId="166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88" fontId="49" fillId="0" borderId="0">
      <alignment horizontal="left" wrapText="1"/>
    </xf>
    <xf numFmtId="188" fontId="49" fillId="0" borderId="0">
      <alignment horizontal="left" wrapText="1"/>
    </xf>
    <xf numFmtId="188" fontId="49" fillId="0" borderId="0">
      <alignment horizontal="left" wrapText="1"/>
    </xf>
    <xf numFmtId="0" fontId="97" fillId="0" borderId="0"/>
    <xf numFmtId="166" fontId="6" fillId="0" borderId="0">
      <alignment horizontal="left" wrapText="1"/>
    </xf>
    <xf numFmtId="166" fontId="49" fillId="0" borderId="0">
      <alignment horizontal="left" wrapText="1"/>
    </xf>
    <xf numFmtId="188" fontId="49" fillId="0" borderId="0">
      <alignment horizontal="left" wrapText="1"/>
    </xf>
    <xf numFmtId="0" fontId="6" fillId="0" borderId="0"/>
    <xf numFmtId="0" fontId="6" fillId="0" borderId="0"/>
    <xf numFmtId="0" fontId="5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97" fillId="0" borderId="0"/>
    <xf numFmtId="0" fontId="5" fillId="0" borderId="0"/>
    <xf numFmtId="0" fontId="97" fillId="0" borderId="0"/>
    <xf numFmtId="0" fontId="97" fillId="0" borderId="0"/>
    <xf numFmtId="0" fontId="5" fillId="0" borderId="0"/>
    <xf numFmtId="0" fontId="6" fillId="0" borderId="0"/>
    <xf numFmtId="0" fontId="6" fillId="0" borderId="0"/>
    <xf numFmtId="0" fontId="46" fillId="0" borderId="0"/>
    <xf numFmtId="0" fontId="24" fillId="0" borderId="0"/>
    <xf numFmtId="0" fontId="24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97" fillId="0" borderId="0"/>
    <xf numFmtId="0" fontId="24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24" fillId="0" borderId="0"/>
    <xf numFmtId="0" fontId="24" fillId="0" borderId="0"/>
    <xf numFmtId="0" fontId="24" fillId="0" borderId="0"/>
    <xf numFmtId="0" fontId="97" fillId="0" borderId="0"/>
    <xf numFmtId="0" fontId="24" fillId="0" borderId="0"/>
    <xf numFmtId="0" fontId="97" fillId="0" borderId="0"/>
    <xf numFmtId="0" fontId="97" fillId="0" borderId="0"/>
    <xf numFmtId="0" fontId="6" fillId="0" borderId="0"/>
    <xf numFmtId="166" fontId="49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18" fillId="0" borderId="0"/>
    <xf numFmtId="0" fontId="97" fillId="0" borderId="0"/>
    <xf numFmtId="166" fontId="49" fillId="0" borderId="0">
      <alignment horizontal="left" wrapText="1"/>
    </xf>
    <xf numFmtId="0" fontId="97" fillId="0" borderId="0"/>
    <xf numFmtId="0" fontId="24" fillId="0" borderId="0"/>
    <xf numFmtId="0" fontId="24" fillId="0" borderId="0"/>
    <xf numFmtId="0" fontId="18" fillId="0" borderId="0"/>
    <xf numFmtId="0" fontId="97" fillId="0" borderId="0"/>
    <xf numFmtId="0" fontId="24" fillId="0" borderId="0"/>
    <xf numFmtId="0" fontId="97" fillId="0" borderId="0"/>
    <xf numFmtId="0" fontId="97" fillId="0" borderId="0"/>
    <xf numFmtId="0" fontId="24" fillId="0" borderId="0"/>
    <xf numFmtId="0" fontId="18" fillId="0" borderId="0"/>
    <xf numFmtId="0" fontId="97" fillId="0" borderId="0"/>
    <xf numFmtId="0" fontId="24" fillId="0" borderId="0"/>
    <xf numFmtId="0" fontId="97" fillId="0" borderId="0"/>
    <xf numFmtId="0" fontId="97" fillId="0" borderId="0"/>
    <xf numFmtId="0" fontId="6" fillId="0" borderId="0"/>
    <xf numFmtId="0" fontId="6" fillId="0" borderId="0"/>
    <xf numFmtId="166" fontId="49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49" fillId="0" borderId="0">
      <alignment horizontal="left" wrapText="1"/>
    </xf>
    <xf numFmtId="0" fontId="6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0" fontId="6" fillId="0" borderId="0"/>
    <xf numFmtId="166" fontId="49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166" fontId="49" fillId="0" borderId="0">
      <alignment horizontal="left" wrapText="1"/>
    </xf>
    <xf numFmtId="0" fontId="6" fillId="0" borderId="0"/>
    <xf numFmtId="0" fontId="6" fillId="0" borderId="0"/>
    <xf numFmtId="0" fontId="6" fillId="0" borderId="0"/>
    <xf numFmtId="193" fontId="6" fillId="0" borderId="0">
      <alignment horizontal="left" wrapText="1"/>
    </xf>
    <xf numFmtId="193" fontId="6" fillId="0" borderId="0">
      <alignment horizontal="left" wrapText="1"/>
    </xf>
    <xf numFmtId="166" fontId="49" fillId="0" borderId="0">
      <alignment horizontal="left" wrapText="1"/>
    </xf>
    <xf numFmtId="193" fontId="6" fillId="0" borderId="0">
      <alignment horizontal="left" wrapText="1"/>
    </xf>
    <xf numFmtId="166" fontId="49" fillId="0" borderId="0">
      <alignment horizontal="left" wrapText="1"/>
    </xf>
    <xf numFmtId="166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93" fontId="6" fillId="0" borderId="0">
      <alignment horizontal="left" wrapText="1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94" fontId="49" fillId="0" borderId="0">
      <alignment horizontal="left" wrapText="1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24" fillId="0" borderId="0"/>
    <xf numFmtId="0" fontId="97" fillId="0" borderId="0"/>
    <xf numFmtId="0" fontId="5" fillId="0" borderId="0"/>
    <xf numFmtId="0" fontId="97" fillId="0" borderId="0"/>
    <xf numFmtId="0" fontId="97" fillId="0" borderId="0"/>
    <xf numFmtId="0" fontId="5" fillId="0" borderId="0"/>
    <xf numFmtId="0" fontId="6" fillId="0" borderId="0"/>
    <xf numFmtId="0" fontId="6" fillId="0" borderId="0"/>
    <xf numFmtId="166" fontId="49" fillId="0" borderId="0">
      <alignment horizontal="left" wrapText="1"/>
    </xf>
    <xf numFmtId="0" fontId="97" fillId="0" borderId="0"/>
    <xf numFmtId="0" fontId="6" fillId="0" borderId="0"/>
    <xf numFmtId="0" fontId="6" fillId="0" borderId="0"/>
    <xf numFmtId="0" fontId="49" fillId="0" borderId="0"/>
    <xf numFmtId="195" fontId="49" fillId="0" borderId="0">
      <alignment horizontal="left" wrapText="1"/>
    </xf>
    <xf numFmtId="0" fontId="6" fillId="0" borderId="0"/>
    <xf numFmtId="0" fontId="6" fillId="0" borderId="0"/>
    <xf numFmtId="166" fontId="49" fillId="0" borderId="0">
      <alignment horizontal="left" wrapText="1"/>
    </xf>
    <xf numFmtId="165" fontId="49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49" fillId="0" borderId="0">
      <alignment horizontal="left" wrapText="1"/>
    </xf>
    <xf numFmtId="0" fontId="6" fillId="0" borderId="0"/>
    <xf numFmtId="166" fontId="49" fillId="0" borderId="0">
      <alignment horizontal="left" wrapText="1"/>
    </xf>
    <xf numFmtId="0" fontId="6" fillId="0" borderId="0"/>
    <xf numFmtId="166" fontId="49" fillId="0" borderId="0">
      <alignment horizontal="left" wrapText="1"/>
    </xf>
    <xf numFmtId="196" fontId="6" fillId="0" borderId="0">
      <alignment horizontal="left" wrapText="1"/>
    </xf>
    <xf numFmtId="0" fontId="5" fillId="0" borderId="0"/>
    <xf numFmtId="0" fontId="5" fillId="0" borderId="0"/>
    <xf numFmtId="0" fontId="97" fillId="0" borderId="0"/>
    <xf numFmtId="0" fontId="5" fillId="0" borderId="0"/>
    <xf numFmtId="0" fontId="6" fillId="0" borderId="0"/>
    <xf numFmtId="168" fontId="6" fillId="0" borderId="0">
      <alignment horizontal="left" wrapText="1"/>
    </xf>
    <xf numFmtId="0" fontId="97" fillId="0" borderId="0"/>
    <xf numFmtId="168" fontId="6" fillId="0" borderId="0">
      <alignment horizontal="left" wrapText="1"/>
    </xf>
    <xf numFmtId="0" fontId="97" fillId="0" borderId="0"/>
    <xf numFmtId="0" fontId="24" fillId="0" borderId="0"/>
    <xf numFmtId="0" fontId="97" fillId="0" borderId="0"/>
    <xf numFmtId="168" fontId="6" fillId="0" borderId="0">
      <alignment horizontal="left" wrapText="1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97" fillId="0" borderId="0"/>
    <xf numFmtId="0" fontId="5" fillId="0" borderId="0"/>
    <xf numFmtId="0" fontId="6" fillId="0" borderId="0"/>
    <xf numFmtId="0" fontId="6" fillId="0" borderId="0"/>
    <xf numFmtId="166" fontId="49" fillId="0" borderId="0">
      <alignment horizontal="left" wrapText="1"/>
    </xf>
    <xf numFmtId="0" fontId="6" fillId="0" borderId="0"/>
    <xf numFmtId="0" fontId="6" fillId="0" borderId="0"/>
    <xf numFmtId="0" fontId="5" fillId="0" borderId="0"/>
    <xf numFmtId="0" fontId="6" fillId="0" borderId="0"/>
    <xf numFmtId="0" fontId="6" fillId="0" borderId="0"/>
    <xf numFmtId="0" fontId="49" fillId="0" borderId="0"/>
    <xf numFmtId="0" fontId="6" fillId="0" borderId="0"/>
    <xf numFmtId="166" fontId="49" fillId="0" borderId="0">
      <alignment horizontal="left" wrapText="1"/>
    </xf>
    <xf numFmtId="166" fontId="49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49" fillId="0" borderId="0">
      <alignment horizontal="left" wrapText="1"/>
    </xf>
    <xf numFmtId="166" fontId="6" fillId="0" borderId="0">
      <alignment horizontal="left" wrapText="1"/>
    </xf>
    <xf numFmtId="166" fontId="49" fillId="0" borderId="0">
      <alignment horizontal="left" wrapText="1"/>
    </xf>
    <xf numFmtId="166" fontId="6" fillId="0" borderId="0">
      <alignment horizontal="left" wrapText="1"/>
    </xf>
    <xf numFmtId="166" fontId="49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0" fontId="6" fillId="0" borderId="0"/>
    <xf numFmtId="166" fontId="49" fillId="0" borderId="0">
      <alignment horizontal="left" wrapText="1"/>
    </xf>
    <xf numFmtId="166" fontId="49" fillId="0" borderId="0">
      <alignment horizontal="left" wrapText="1"/>
    </xf>
    <xf numFmtId="0" fontId="6" fillId="0" borderId="0"/>
    <xf numFmtId="166" fontId="49" fillId="0" borderId="0">
      <alignment horizontal="left" wrapText="1"/>
    </xf>
    <xf numFmtId="166" fontId="6" fillId="0" borderId="0">
      <alignment horizontal="left" wrapText="1"/>
    </xf>
    <xf numFmtId="166" fontId="49" fillId="0" borderId="0">
      <alignment horizontal="left" wrapText="1"/>
    </xf>
    <xf numFmtId="0" fontId="6" fillId="0" borderId="0"/>
    <xf numFmtId="166" fontId="49" fillId="0" borderId="0">
      <alignment horizontal="left" wrapText="1"/>
    </xf>
    <xf numFmtId="166" fontId="6" fillId="0" borderId="0">
      <alignment horizontal="left" wrapText="1"/>
    </xf>
    <xf numFmtId="0" fontId="73" fillId="0" borderId="0"/>
    <xf numFmtId="166" fontId="6" fillId="0" borderId="0">
      <alignment horizontal="left" wrapText="1"/>
    </xf>
    <xf numFmtId="166" fontId="49" fillId="0" borderId="0">
      <alignment horizontal="left" wrapText="1"/>
    </xf>
    <xf numFmtId="166" fontId="6" fillId="0" borderId="0">
      <alignment horizontal="left" wrapText="1"/>
    </xf>
    <xf numFmtId="39" fontId="41" fillId="0" borderId="0" applyNumberFormat="0" applyFill="0" applyBorder="0" applyAlignment="0" applyProtection="0"/>
    <xf numFmtId="39" fontId="41" fillId="0" borderId="0" applyNumberFormat="0" applyFill="0" applyBorder="0" applyAlignment="0" applyProtection="0"/>
    <xf numFmtId="166" fontId="49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39" fontId="41" fillId="0" borderId="0" applyNumberFormat="0" applyFill="0" applyBorder="0" applyAlignment="0" applyProtection="0"/>
    <xf numFmtId="166" fontId="49" fillId="0" borderId="0">
      <alignment horizontal="left" wrapText="1"/>
    </xf>
    <xf numFmtId="166" fontId="49" fillId="0" borderId="0">
      <alignment horizontal="left" wrapText="1"/>
    </xf>
    <xf numFmtId="166" fontId="6" fillId="0" borderId="0">
      <alignment horizontal="left" wrapText="1"/>
    </xf>
    <xf numFmtId="166" fontId="49" fillId="0" borderId="0">
      <alignment horizontal="left" wrapText="1"/>
    </xf>
    <xf numFmtId="39" fontId="41" fillId="0" borderId="0" applyNumberFormat="0" applyFill="0" applyBorder="0" applyAlignment="0" applyProtection="0"/>
    <xf numFmtId="166" fontId="49" fillId="0" borderId="0">
      <alignment horizontal="left" wrapText="1"/>
    </xf>
    <xf numFmtId="0" fontId="5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66" fontId="49" fillId="0" borderId="0">
      <alignment horizontal="left" wrapText="1"/>
    </xf>
    <xf numFmtId="0" fontId="6" fillId="0" borderId="0"/>
    <xf numFmtId="0" fontId="18" fillId="0" borderId="0"/>
    <xf numFmtId="166" fontId="6" fillId="0" borderId="0">
      <alignment horizontal="left" wrapText="1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6" fontId="49" fillId="0" borderId="0">
      <alignment horizontal="left" wrapText="1"/>
    </xf>
    <xf numFmtId="0" fontId="5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49" fillId="0" borderId="0">
      <alignment horizontal="left" wrapText="1"/>
    </xf>
    <xf numFmtId="166" fontId="6" fillId="0" borderId="0">
      <alignment horizontal="left" wrapText="1"/>
    </xf>
    <xf numFmtId="166" fontId="49" fillId="0" borderId="0">
      <alignment horizontal="left" wrapText="1"/>
    </xf>
    <xf numFmtId="166" fontId="6" fillId="0" borderId="0">
      <alignment horizontal="left" wrapText="1"/>
    </xf>
    <xf numFmtId="166" fontId="49" fillId="0" borderId="0">
      <alignment horizontal="left" wrapText="1"/>
    </xf>
    <xf numFmtId="0" fontId="5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49" fillId="0" borderId="0">
      <alignment horizontal="left" wrapText="1"/>
    </xf>
    <xf numFmtId="166" fontId="6" fillId="0" borderId="0">
      <alignment horizontal="left" wrapText="1"/>
    </xf>
    <xf numFmtId="166" fontId="49" fillId="0" borderId="0">
      <alignment horizontal="left" wrapText="1"/>
    </xf>
    <xf numFmtId="166" fontId="6" fillId="0" borderId="0">
      <alignment horizontal="left" wrapText="1"/>
    </xf>
    <xf numFmtId="166" fontId="49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49" fillId="0" borderId="0">
      <alignment horizontal="left" wrapText="1"/>
    </xf>
    <xf numFmtId="166" fontId="6" fillId="0" borderId="0">
      <alignment horizontal="left" wrapText="1"/>
    </xf>
    <xf numFmtId="166" fontId="49" fillId="0" borderId="0">
      <alignment horizontal="left" wrapText="1"/>
    </xf>
    <xf numFmtId="166" fontId="6" fillId="0" borderId="0">
      <alignment horizontal="left" wrapText="1"/>
    </xf>
    <xf numFmtId="166" fontId="49" fillId="0" borderId="0">
      <alignment horizontal="left" wrapText="1"/>
    </xf>
    <xf numFmtId="0" fontId="6" fillId="0" borderId="0"/>
    <xf numFmtId="0" fontId="6" fillId="0" borderId="0"/>
    <xf numFmtId="166" fontId="49" fillId="0" borderId="0">
      <alignment horizontal="left" wrapText="1"/>
    </xf>
    <xf numFmtId="165" fontId="49" fillId="0" borderId="0">
      <alignment horizontal="left" wrapText="1"/>
    </xf>
    <xf numFmtId="0" fontId="6" fillId="0" borderId="0"/>
    <xf numFmtId="0" fontId="6" fillId="0" borderId="0"/>
    <xf numFmtId="197" fontId="6" fillId="0" borderId="0">
      <alignment horizontal="left" wrapText="1"/>
    </xf>
    <xf numFmtId="0" fontId="6" fillId="0" borderId="0"/>
    <xf numFmtId="0" fontId="5" fillId="0" borderId="0"/>
    <xf numFmtId="0" fontId="6" fillId="0" borderId="0"/>
    <xf numFmtId="0" fontId="6" fillId="0" borderId="0"/>
    <xf numFmtId="0" fontId="24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49" fillId="0" borderId="0">
      <alignment horizontal="left" wrapText="1"/>
    </xf>
    <xf numFmtId="166" fontId="6" fillId="0" borderId="0">
      <alignment horizontal="left" wrapText="1"/>
    </xf>
    <xf numFmtId="166" fontId="49" fillId="0" borderId="0">
      <alignment horizontal="left" wrapText="1"/>
    </xf>
    <xf numFmtId="166" fontId="6" fillId="0" borderId="0">
      <alignment horizontal="left" wrapText="1"/>
    </xf>
    <xf numFmtId="166" fontId="49" fillId="0" borderId="0">
      <alignment horizontal="left" wrapText="1"/>
    </xf>
    <xf numFmtId="166" fontId="6" fillId="0" borderId="0">
      <alignment horizontal="left" wrapText="1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6" fontId="49" fillId="0" borderId="0">
      <alignment horizontal="left" wrapText="1"/>
    </xf>
    <xf numFmtId="0" fontId="6" fillId="0" borderId="0"/>
    <xf numFmtId="166" fontId="49" fillId="0" borderId="0">
      <alignment horizontal="left" wrapText="1"/>
    </xf>
    <xf numFmtId="166" fontId="6" fillId="0" borderId="0">
      <alignment horizontal="left" wrapText="1"/>
    </xf>
    <xf numFmtId="0" fontId="18" fillId="0" borderId="0"/>
    <xf numFmtId="166" fontId="6" fillId="0" borderId="0">
      <alignment horizontal="left" wrapText="1"/>
    </xf>
    <xf numFmtId="166" fontId="49" fillId="0" borderId="0">
      <alignment horizontal="left" wrapText="1"/>
    </xf>
    <xf numFmtId="0" fontId="18" fillId="0" borderId="0"/>
    <xf numFmtId="166" fontId="6" fillId="0" borderId="0">
      <alignment horizontal="left" wrapText="1"/>
    </xf>
    <xf numFmtId="0" fontId="18" fillId="0" borderId="0"/>
    <xf numFmtId="166" fontId="6" fillId="0" borderId="0">
      <alignment horizontal="left" wrapText="1"/>
    </xf>
    <xf numFmtId="166" fontId="49" fillId="0" borderId="0">
      <alignment horizontal="left" wrapText="1"/>
    </xf>
    <xf numFmtId="0" fontId="18" fillId="0" borderId="0"/>
    <xf numFmtId="0" fontId="5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66" fontId="6" fillId="0" borderId="0">
      <alignment horizontal="left" wrapText="1"/>
    </xf>
    <xf numFmtId="166" fontId="49" fillId="0" borderId="0">
      <alignment horizontal="left" wrapText="1"/>
    </xf>
    <xf numFmtId="166" fontId="6" fillId="0" borderId="0">
      <alignment horizontal="left" wrapText="1"/>
    </xf>
    <xf numFmtId="166" fontId="49" fillId="0" borderId="0">
      <alignment horizontal="left" wrapText="1"/>
    </xf>
    <xf numFmtId="166" fontId="6" fillId="0" borderId="0">
      <alignment horizontal="left" wrapText="1"/>
    </xf>
    <xf numFmtId="166" fontId="49" fillId="0" borderId="0">
      <alignment horizontal="left" wrapText="1"/>
    </xf>
    <xf numFmtId="0" fontId="24" fillId="0" borderId="0"/>
    <xf numFmtId="0" fontId="6" fillId="0" borderId="0"/>
    <xf numFmtId="0" fontId="6" fillId="0" borderId="0"/>
    <xf numFmtId="166" fontId="49" fillId="0" borderId="0">
      <alignment horizontal="left" wrapText="1"/>
    </xf>
    <xf numFmtId="166" fontId="49" fillId="0" borderId="0">
      <alignment horizontal="left" wrapText="1"/>
    </xf>
    <xf numFmtId="165" fontId="49" fillId="0" borderId="0">
      <alignment horizontal="left" wrapText="1"/>
    </xf>
    <xf numFmtId="165" fontId="49" fillId="0" borderId="0">
      <alignment horizontal="left" wrapText="1"/>
    </xf>
    <xf numFmtId="0" fontId="6" fillId="0" borderId="0"/>
    <xf numFmtId="0" fontId="6" fillId="0" borderId="0"/>
    <xf numFmtId="0" fontId="5" fillId="0" borderId="0"/>
    <xf numFmtId="0" fontId="5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49" fillId="0" borderId="0">
      <alignment horizontal="left" wrapText="1"/>
    </xf>
    <xf numFmtId="166" fontId="6" fillId="0" borderId="0">
      <alignment horizontal="left" wrapText="1"/>
    </xf>
    <xf numFmtId="166" fontId="49" fillId="0" borderId="0">
      <alignment horizontal="left" wrapText="1"/>
    </xf>
    <xf numFmtId="166" fontId="6" fillId="0" borderId="0">
      <alignment horizontal="left" wrapText="1"/>
    </xf>
    <xf numFmtId="166" fontId="49" fillId="0" borderId="0">
      <alignment horizontal="left" wrapText="1"/>
    </xf>
    <xf numFmtId="166" fontId="6" fillId="0" borderId="0">
      <alignment horizontal="left" wrapText="1"/>
    </xf>
    <xf numFmtId="166" fontId="49" fillId="0" borderId="0">
      <alignment horizontal="left" wrapText="1"/>
    </xf>
    <xf numFmtId="166" fontId="6" fillId="0" borderId="0">
      <alignment horizontal="left" wrapText="1"/>
    </xf>
    <xf numFmtId="166" fontId="49" fillId="0" borderId="0">
      <alignment horizontal="left" wrapText="1"/>
    </xf>
    <xf numFmtId="166" fontId="6" fillId="0" borderId="0">
      <alignment horizontal="left" wrapText="1"/>
    </xf>
    <xf numFmtId="166" fontId="49" fillId="0" borderId="0">
      <alignment horizontal="left" wrapText="1"/>
    </xf>
    <xf numFmtId="166" fontId="6" fillId="0" borderId="0">
      <alignment horizontal="left" wrapText="1"/>
    </xf>
    <xf numFmtId="166" fontId="49" fillId="0" borderId="0">
      <alignment horizontal="left" wrapText="1"/>
    </xf>
    <xf numFmtId="166" fontId="6" fillId="0" borderId="0">
      <alignment horizontal="left" wrapText="1"/>
    </xf>
    <xf numFmtId="166" fontId="49" fillId="0" borderId="0">
      <alignment horizontal="left" wrapText="1"/>
    </xf>
    <xf numFmtId="166" fontId="6" fillId="0" borderId="0">
      <alignment horizontal="left" wrapText="1"/>
    </xf>
    <xf numFmtId="166" fontId="49" fillId="0" borderId="0">
      <alignment horizontal="left" wrapText="1"/>
    </xf>
    <xf numFmtId="166" fontId="6" fillId="0" borderId="0">
      <alignment horizontal="left" wrapText="1"/>
    </xf>
    <xf numFmtId="166" fontId="49" fillId="0" borderId="0">
      <alignment horizontal="left" wrapText="1"/>
    </xf>
    <xf numFmtId="0" fontId="24" fillId="0" borderId="0"/>
    <xf numFmtId="0" fontId="6" fillId="0" borderId="0"/>
    <xf numFmtId="0" fontId="6" fillId="0" borderId="0"/>
    <xf numFmtId="166" fontId="49" fillId="0" borderId="0">
      <alignment horizontal="left" wrapText="1"/>
    </xf>
    <xf numFmtId="166" fontId="49" fillId="0" borderId="0">
      <alignment horizontal="left" wrapText="1"/>
    </xf>
    <xf numFmtId="0" fontId="6" fillId="0" borderId="0"/>
    <xf numFmtId="0" fontId="5" fillId="0" borderId="0"/>
    <xf numFmtId="0" fontId="5" fillId="0" borderId="0"/>
    <xf numFmtId="166" fontId="6" fillId="0" borderId="0">
      <alignment horizontal="left" wrapText="1"/>
    </xf>
    <xf numFmtId="0" fontId="5" fillId="0" borderId="0"/>
    <xf numFmtId="166" fontId="6" fillId="0" borderId="0">
      <alignment horizontal="left" wrapText="1"/>
    </xf>
    <xf numFmtId="166" fontId="49" fillId="0" borderId="0">
      <alignment horizontal="left" wrapText="1"/>
    </xf>
    <xf numFmtId="166" fontId="6" fillId="0" borderId="0">
      <alignment horizontal="left" wrapText="1"/>
    </xf>
    <xf numFmtId="166" fontId="49" fillId="0" borderId="0">
      <alignment horizontal="left" wrapText="1"/>
    </xf>
    <xf numFmtId="166" fontId="6" fillId="0" borderId="0">
      <alignment horizontal="left" wrapText="1"/>
    </xf>
    <xf numFmtId="166" fontId="49" fillId="0" borderId="0">
      <alignment horizontal="left" wrapText="1"/>
    </xf>
    <xf numFmtId="0" fontId="6" fillId="0" borderId="0"/>
    <xf numFmtId="166" fontId="49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24" fillId="0" borderId="0"/>
    <xf numFmtId="0" fontId="6" fillId="0" borderId="0"/>
    <xf numFmtId="0" fontId="6" fillId="0" borderId="0"/>
    <xf numFmtId="166" fontId="49" fillId="0" borderId="0">
      <alignment horizontal="left" wrapText="1"/>
    </xf>
    <xf numFmtId="166" fontId="49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0" fontId="5" fillId="0" borderId="0"/>
    <xf numFmtId="0" fontId="5" fillId="0" borderId="0"/>
    <xf numFmtId="0" fontId="46" fillId="0" borderId="0"/>
    <xf numFmtId="198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24" fillId="0" borderId="0"/>
    <xf numFmtId="0" fontId="6" fillId="0" borderId="0"/>
    <xf numFmtId="0" fontId="6" fillId="0" borderId="0"/>
    <xf numFmtId="166" fontId="49" fillId="0" borderId="0">
      <alignment horizontal="left" wrapText="1"/>
    </xf>
    <xf numFmtId="166" fontId="49" fillId="0" borderId="0">
      <alignment horizontal="left" wrapText="1"/>
    </xf>
    <xf numFmtId="0" fontId="5" fillId="0" borderId="0"/>
    <xf numFmtId="0" fontId="5" fillId="0" borderId="0"/>
    <xf numFmtId="166" fontId="49" fillId="0" borderId="0">
      <alignment horizontal="left" wrapText="1"/>
    </xf>
    <xf numFmtId="0" fontId="97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5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24" fillId="25" borderId="10" applyNumberFormat="0" applyFont="0" applyAlignment="0" applyProtection="0"/>
    <xf numFmtId="0" fontId="24" fillId="75" borderId="51" applyNumberFormat="0" applyFont="0" applyAlignment="0" applyProtection="0"/>
    <xf numFmtId="0" fontId="24" fillId="75" borderId="51" applyNumberFormat="0" applyFont="0" applyAlignment="0" applyProtection="0"/>
    <xf numFmtId="0" fontId="24" fillId="75" borderId="51" applyNumberFormat="0" applyFont="0" applyAlignment="0" applyProtection="0"/>
    <xf numFmtId="0" fontId="97" fillId="0" borderId="0"/>
    <xf numFmtId="0" fontId="97" fillId="0" borderId="0"/>
    <xf numFmtId="0" fontId="24" fillId="25" borderId="10" applyNumberFormat="0" applyFont="0" applyAlignment="0" applyProtection="0"/>
    <xf numFmtId="0" fontId="24" fillId="75" borderId="51" applyNumberFormat="0" applyFont="0" applyAlignment="0" applyProtection="0"/>
    <xf numFmtId="0" fontId="24" fillId="75" borderId="51" applyNumberFormat="0" applyFont="0" applyAlignment="0" applyProtection="0"/>
    <xf numFmtId="0" fontId="24" fillId="75" borderId="51" applyNumberFormat="0" applyFont="0" applyAlignment="0" applyProtection="0"/>
    <xf numFmtId="0" fontId="6" fillId="25" borderId="10" applyNumberFormat="0" applyFont="0" applyAlignment="0" applyProtection="0"/>
    <xf numFmtId="0" fontId="24" fillId="75" borderId="51" applyNumberFormat="0" applyFont="0" applyAlignment="0" applyProtection="0"/>
    <xf numFmtId="0" fontId="24" fillId="75" borderId="51" applyNumberFormat="0" applyFont="0" applyAlignment="0" applyProtection="0"/>
    <xf numFmtId="0" fontId="6" fillId="25" borderId="10" applyNumberFormat="0" applyFont="0" applyAlignment="0" applyProtection="0"/>
    <xf numFmtId="166" fontId="49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25" borderId="10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24" fillId="75" borderId="51" applyNumberFormat="0" applyFont="0" applyAlignment="0" applyProtection="0"/>
    <xf numFmtId="0" fontId="24" fillId="75" borderId="51" applyNumberFormat="0" applyFont="0" applyAlignment="0" applyProtection="0"/>
    <xf numFmtId="0" fontId="97" fillId="0" borderId="0"/>
    <xf numFmtId="0" fontId="49" fillId="25" borderId="10" applyNumberFormat="0" applyFont="0" applyAlignment="0" applyProtection="0"/>
    <xf numFmtId="0" fontId="5" fillId="75" borderId="51" applyNumberFormat="0" applyFont="0" applyAlignment="0" applyProtection="0"/>
    <xf numFmtId="0" fontId="5" fillId="75" borderId="51" applyNumberFormat="0" applyFont="0" applyAlignment="0" applyProtection="0"/>
    <xf numFmtId="0" fontId="5" fillId="75" borderId="51" applyNumberFormat="0" applyFont="0" applyAlignment="0" applyProtection="0"/>
    <xf numFmtId="0" fontId="5" fillId="75" borderId="51" applyNumberFormat="0" applyFont="0" applyAlignment="0" applyProtection="0"/>
    <xf numFmtId="0" fontId="5" fillId="75" borderId="51" applyNumberFormat="0" applyFont="0" applyAlignment="0" applyProtection="0"/>
    <xf numFmtId="0" fontId="24" fillId="25" borderId="10" applyNumberFormat="0" applyFont="0" applyAlignment="0" applyProtection="0"/>
    <xf numFmtId="0" fontId="24" fillId="25" borderId="10" applyNumberFormat="0" applyFont="0" applyAlignment="0" applyProtection="0"/>
    <xf numFmtId="0" fontId="24" fillId="25" borderId="10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6" fontId="49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24" fillId="25" borderId="10" applyNumberFormat="0" applyFont="0" applyAlignment="0" applyProtection="0"/>
    <xf numFmtId="0" fontId="5" fillId="0" borderId="0"/>
    <xf numFmtId="0" fontId="24" fillId="25" borderId="10" applyNumberFormat="0" applyFont="0" applyAlignment="0" applyProtection="0"/>
    <xf numFmtId="0" fontId="24" fillId="25" borderId="10" applyNumberFormat="0" applyFont="0" applyAlignment="0" applyProtection="0"/>
    <xf numFmtId="0" fontId="97" fillId="0" borderId="0"/>
    <xf numFmtId="0" fontId="6" fillId="0" borderId="0"/>
    <xf numFmtId="0" fontId="97" fillId="0" borderId="0"/>
    <xf numFmtId="0" fontId="6" fillId="0" borderId="0"/>
    <xf numFmtId="0" fontId="6" fillId="0" borderId="0"/>
    <xf numFmtId="0" fontId="24" fillId="25" borderId="10" applyNumberFormat="0" applyFont="0" applyAlignment="0" applyProtection="0"/>
    <xf numFmtId="0" fontId="24" fillId="25" borderId="10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24" fillId="25" borderId="10" applyNumberFormat="0" applyFont="0" applyAlignment="0" applyProtection="0"/>
    <xf numFmtId="0" fontId="97" fillId="0" borderId="0"/>
    <xf numFmtId="0" fontId="97" fillId="0" borderId="0"/>
    <xf numFmtId="0" fontId="5" fillId="0" borderId="0"/>
    <xf numFmtId="166" fontId="49" fillId="0" borderId="0">
      <alignment horizontal="left" wrapText="1"/>
    </xf>
    <xf numFmtId="0" fontId="5" fillId="75" borderId="51" applyNumberFormat="0" applyFont="0" applyAlignment="0" applyProtection="0"/>
    <xf numFmtId="0" fontId="5" fillId="75" borderId="51" applyNumberFormat="0" applyFont="0" applyAlignment="0" applyProtection="0"/>
    <xf numFmtId="0" fontId="5" fillId="75" borderId="51" applyNumberFormat="0" applyFont="0" applyAlignment="0" applyProtection="0"/>
    <xf numFmtId="0" fontId="5" fillId="75" borderId="51" applyNumberFormat="0" applyFont="0" applyAlignment="0" applyProtection="0"/>
    <xf numFmtId="0" fontId="5" fillId="75" borderId="51" applyNumberFormat="0" applyFont="0" applyAlignment="0" applyProtection="0"/>
    <xf numFmtId="0" fontId="5" fillId="75" borderId="51" applyNumberFormat="0" applyFont="0" applyAlignment="0" applyProtection="0"/>
    <xf numFmtId="0" fontId="5" fillId="75" borderId="51" applyNumberFormat="0" applyFont="0" applyAlignment="0" applyProtection="0"/>
    <xf numFmtId="0" fontId="5" fillId="75" borderId="51" applyNumberFormat="0" applyFont="0" applyAlignment="0" applyProtection="0"/>
    <xf numFmtId="0" fontId="5" fillId="75" borderId="51" applyNumberFormat="0" applyFont="0" applyAlignment="0" applyProtection="0"/>
    <xf numFmtId="0" fontId="5" fillId="75" borderId="51" applyNumberFormat="0" applyFont="0" applyAlignment="0" applyProtection="0"/>
    <xf numFmtId="0" fontId="24" fillId="25" borderId="10" applyNumberFormat="0" applyFont="0" applyAlignment="0" applyProtection="0"/>
    <xf numFmtId="0" fontId="24" fillId="25" borderId="10" applyNumberFormat="0" applyFont="0" applyAlignment="0" applyProtection="0"/>
    <xf numFmtId="0" fontId="24" fillId="75" borderId="51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24" fillId="25" borderId="10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24" fillId="25" borderId="10" applyNumberFormat="0" applyFont="0" applyAlignment="0" applyProtection="0"/>
    <xf numFmtId="0" fontId="5" fillId="0" borderId="0"/>
    <xf numFmtId="0" fontId="5" fillId="75" borderId="51" applyNumberFormat="0" applyFont="0" applyAlignment="0" applyProtection="0"/>
    <xf numFmtId="0" fontId="5" fillId="75" borderId="51" applyNumberFormat="0" applyFont="0" applyAlignment="0" applyProtection="0"/>
    <xf numFmtId="0" fontId="5" fillId="75" borderId="51" applyNumberFormat="0" applyFont="0" applyAlignment="0" applyProtection="0"/>
    <xf numFmtId="0" fontId="5" fillId="75" borderId="51" applyNumberFormat="0" applyFont="0" applyAlignment="0" applyProtection="0"/>
    <xf numFmtId="0" fontId="5" fillId="75" borderId="51" applyNumberFormat="0" applyFont="0" applyAlignment="0" applyProtection="0"/>
    <xf numFmtId="0" fontId="5" fillId="75" borderId="51" applyNumberFormat="0" applyFont="0" applyAlignment="0" applyProtection="0"/>
    <xf numFmtId="0" fontId="5" fillId="75" borderId="51" applyNumberFormat="0" applyFont="0" applyAlignment="0" applyProtection="0"/>
    <xf numFmtId="0" fontId="5" fillId="75" borderId="51" applyNumberFormat="0" applyFont="0" applyAlignment="0" applyProtection="0"/>
    <xf numFmtId="0" fontId="5" fillId="75" borderId="51" applyNumberFormat="0" applyFont="0" applyAlignment="0" applyProtection="0"/>
    <xf numFmtId="0" fontId="5" fillId="75" borderId="51" applyNumberFormat="0" applyFont="0" applyAlignment="0" applyProtection="0"/>
    <xf numFmtId="0" fontId="24" fillId="25" borderId="10" applyNumberFormat="0" applyFont="0" applyAlignment="0" applyProtection="0"/>
    <xf numFmtId="0" fontId="24" fillId="25" borderId="10" applyNumberFormat="0" applyFont="0" applyAlignment="0" applyProtection="0"/>
    <xf numFmtId="0" fontId="24" fillId="75" borderId="51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24" fillId="25" borderId="10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24" fillId="25" borderId="10" applyNumberFormat="0" applyFont="0" applyAlignment="0" applyProtection="0"/>
    <xf numFmtId="0" fontId="5" fillId="75" borderId="51" applyNumberFormat="0" applyFont="0" applyAlignment="0" applyProtection="0"/>
    <xf numFmtId="0" fontId="5" fillId="75" borderId="51" applyNumberFormat="0" applyFont="0" applyAlignment="0" applyProtection="0"/>
    <xf numFmtId="0" fontId="5" fillId="75" borderId="51" applyNumberFormat="0" applyFont="0" applyAlignment="0" applyProtection="0"/>
    <xf numFmtId="0" fontId="5" fillId="75" borderId="51" applyNumberFormat="0" applyFont="0" applyAlignment="0" applyProtection="0"/>
    <xf numFmtId="0" fontId="5" fillId="75" borderId="51" applyNumberFormat="0" applyFont="0" applyAlignment="0" applyProtection="0"/>
    <xf numFmtId="0" fontId="5" fillId="75" borderId="51" applyNumberFormat="0" applyFont="0" applyAlignment="0" applyProtection="0"/>
    <xf numFmtId="0" fontId="5" fillId="75" borderId="51" applyNumberFormat="0" applyFont="0" applyAlignment="0" applyProtection="0"/>
    <xf numFmtId="0" fontId="5" fillId="75" borderId="51" applyNumberFormat="0" applyFont="0" applyAlignment="0" applyProtection="0"/>
    <xf numFmtId="0" fontId="5" fillId="75" borderId="51" applyNumberFormat="0" applyFont="0" applyAlignment="0" applyProtection="0"/>
    <xf numFmtId="0" fontId="5" fillId="75" borderId="51" applyNumberFormat="0" applyFont="0" applyAlignment="0" applyProtection="0"/>
    <xf numFmtId="0" fontId="24" fillId="25" borderId="10" applyNumberFormat="0" applyFont="0" applyAlignment="0" applyProtection="0"/>
    <xf numFmtId="0" fontId="24" fillId="25" borderId="10" applyNumberFormat="0" applyFont="0" applyAlignment="0" applyProtection="0"/>
    <xf numFmtId="0" fontId="24" fillId="75" borderId="51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24" fillId="25" borderId="10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24" fillId="25" borderId="10" applyNumberFormat="0" applyFont="0" applyAlignment="0" applyProtection="0"/>
    <xf numFmtId="0" fontId="5" fillId="75" borderId="51" applyNumberFormat="0" applyFont="0" applyAlignment="0" applyProtection="0"/>
    <xf numFmtId="0" fontId="5" fillId="75" borderId="51" applyNumberFormat="0" applyFont="0" applyAlignment="0" applyProtection="0"/>
    <xf numFmtId="0" fontId="5" fillId="75" borderId="51" applyNumberFormat="0" applyFont="0" applyAlignment="0" applyProtection="0"/>
    <xf numFmtId="0" fontId="5" fillId="75" borderId="51" applyNumberFormat="0" applyFont="0" applyAlignment="0" applyProtection="0"/>
    <xf numFmtId="0" fontId="5" fillId="75" borderId="51" applyNumberFormat="0" applyFont="0" applyAlignment="0" applyProtection="0"/>
    <xf numFmtId="0" fontId="5" fillId="75" borderId="51" applyNumberFormat="0" applyFont="0" applyAlignment="0" applyProtection="0"/>
    <xf numFmtId="0" fontId="5" fillId="75" borderId="51" applyNumberFormat="0" applyFont="0" applyAlignment="0" applyProtection="0"/>
    <xf numFmtId="0" fontId="5" fillId="75" borderId="51" applyNumberFormat="0" applyFont="0" applyAlignment="0" applyProtection="0"/>
    <xf numFmtId="0" fontId="5" fillId="75" borderId="51" applyNumberFormat="0" applyFont="0" applyAlignment="0" applyProtection="0"/>
    <xf numFmtId="0" fontId="5" fillId="75" borderId="51" applyNumberFormat="0" applyFont="0" applyAlignment="0" applyProtection="0"/>
    <xf numFmtId="0" fontId="24" fillId="25" borderId="10" applyNumberFormat="0" applyFont="0" applyAlignment="0" applyProtection="0"/>
    <xf numFmtId="0" fontId="24" fillId="75" borderId="51" applyNumberFormat="0" applyFont="0" applyAlignment="0" applyProtection="0"/>
    <xf numFmtId="0" fontId="24" fillId="75" borderId="51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24" fillId="25" borderId="10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24" fillId="25" borderId="10" applyNumberFormat="0" applyFont="0" applyAlignment="0" applyProtection="0"/>
    <xf numFmtId="0" fontId="5" fillId="75" borderId="51" applyNumberFormat="0" applyFont="0" applyAlignment="0" applyProtection="0"/>
    <xf numFmtId="0" fontId="5" fillId="75" borderId="51" applyNumberFormat="0" applyFont="0" applyAlignment="0" applyProtection="0"/>
    <xf numFmtId="0" fontId="5" fillId="75" borderId="51" applyNumberFormat="0" applyFont="0" applyAlignment="0" applyProtection="0"/>
    <xf numFmtId="0" fontId="5" fillId="75" borderId="51" applyNumberFormat="0" applyFont="0" applyAlignment="0" applyProtection="0"/>
    <xf numFmtId="0" fontId="5" fillId="75" borderId="51" applyNumberFormat="0" applyFont="0" applyAlignment="0" applyProtection="0"/>
    <xf numFmtId="0" fontId="24" fillId="25" borderId="10" applyNumberFormat="0" applyFont="0" applyAlignment="0" applyProtection="0"/>
    <xf numFmtId="0" fontId="24" fillId="75" borderId="51" applyNumberFormat="0" applyFont="0" applyAlignment="0" applyProtection="0"/>
    <xf numFmtId="0" fontId="24" fillId="75" borderId="51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24" fillId="25" borderId="10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24" fillId="25" borderId="10" applyNumberFormat="0" applyFont="0" applyAlignment="0" applyProtection="0"/>
    <xf numFmtId="0" fontId="24" fillId="25" borderId="10" applyNumberFormat="0" applyFont="0" applyAlignment="0" applyProtection="0"/>
    <xf numFmtId="0" fontId="24" fillId="75" borderId="51" applyNumberFormat="0" applyFont="0" applyAlignment="0" applyProtection="0"/>
    <xf numFmtId="0" fontId="24" fillId="75" borderId="51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24" fillId="25" borderId="10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24" fillId="25" borderId="10" applyNumberFormat="0" applyFont="0" applyAlignment="0" applyProtection="0"/>
    <xf numFmtId="0" fontId="24" fillId="25" borderId="10" applyNumberFormat="0" applyFont="0" applyAlignment="0" applyProtection="0"/>
    <xf numFmtId="0" fontId="24" fillId="75" borderId="51" applyNumberFormat="0" applyFont="0" applyAlignment="0" applyProtection="0"/>
    <xf numFmtId="0" fontId="24" fillId="75" borderId="51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24" fillId="25" borderId="10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24" fillId="25" borderId="10" applyNumberFormat="0" applyFont="0" applyAlignment="0" applyProtection="0"/>
    <xf numFmtId="0" fontId="98" fillId="65" borderId="52" applyNumberFormat="0" applyAlignment="0" applyProtection="0"/>
    <xf numFmtId="0" fontId="98" fillId="65" borderId="52" applyNumberFormat="0" applyAlignment="0" applyProtection="0"/>
    <xf numFmtId="0" fontId="98" fillId="65" borderId="52" applyNumberFormat="0" applyAlignment="0" applyProtection="0"/>
    <xf numFmtId="0" fontId="98" fillId="65" borderId="52" applyNumberFormat="0" applyAlignment="0" applyProtection="0"/>
    <xf numFmtId="0" fontId="98" fillId="65" borderId="52" applyNumberFormat="0" applyAlignment="0" applyProtection="0"/>
    <xf numFmtId="0" fontId="98" fillId="65" borderId="52" applyNumberFormat="0" applyAlignment="0" applyProtection="0"/>
    <xf numFmtId="0" fontId="98" fillId="65" borderId="52" applyNumberFormat="0" applyAlignment="0" applyProtection="0"/>
    <xf numFmtId="0" fontId="98" fillId="65" borderId="52" applyNumberFormat="0" applyAlignment="0" applyProtection="0"/>
    <xf numFmtId="0" fontId="98" fillId="65" borderId="52" applyNumberFormat="0" applyAlignment="0" applyProtection="0"/>
    <xf numFmtId="0" fontId="98" fillId="65" borderId="52" applyNumberFormat="0" applyAlignment="0" applyProtection="0"/>
    <xf numFmtId="0" fontId="37" fillId="20" borderId="11" applyNumberFormat="0" applyAlignment="0" applyProtection="0"/>
    <xf numFmtId="0" fontId="37" fillId="20" borderId="11" applyNumberFormat="0" applyAlignment="0" applyProtection="0"/>
    <xf numFmtId="166" fontId="49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37" fillId="20" borderId="11" applyNumberFormat="0" applyAlignment="0" applyProtection="0"/>
    <xf numFmtId="0" fontId="97" fillId="0" borderId="0"/>
    <xf numFmtId="0" fontId="37" fillId="20" borderId="11" applyNumberFormat="0" applyAlignment="0" applyProtection="0"/>
    <xf numFmtId="0" fontId="37" fillId="20" borderId="11" applyNumberFormat="0" applyAlignment="0" applyProtection="0"/>
    <xf numFmtId="0" fontId="97" fillId="0" borderId="0"/>
    <xf numFmtId="0" fontId="6" fillId="0" borderId="0"/>
    <xf numFmtId="0" fontId="6" fillId="0" borderId="0"/>
    <xf numFmtId="0" fontId="6" fillId="0" borderId="0"/>
    <xf numFmtId="0" fontId="98" fillId="65" borderId="52" applyNumberFormat="0" applyAlignment="0" applyProtection="0"/>
    <xf numFmtId="0" fontId="98" fillId="65" borderId="52" applyNumberFormat="0" applyAlignment="0" applyProtection="0"/>
    <xf numFmtId="0" fontId="98" fillId="65" borderId="52" applyNumberFormat="0" applyAlignment="0" applyProtection="0"/>
    <xf numFmtId="0" fontId="98" fillId="65" borderId="52" applyNumberFormat="0" applyAlignment="0" applyProtection="0"/>
    <xf numFmtId="0" fontId="98" fillId="65" borderId="52" applyNumberFormat="0" applyAlignment="0" applyProtection="0"/>
    <xf numFmtId="0" fontId="98" fillId="65" borderId="52" applyNumberFormat="0" applyAlignment="0" applyProtection="0"/>
    <xf numFmtId="0" fontId="98" fillId="65" borderId="52" applyNumberFormat="0" applyAlignment="0" applyProtection="0"/>
    <xf numFmtId="0" fontId="98" fillId="65" borderId="52" applyNumberFormat="0" applyAlignment="0" applyProtection="0"/>
    <xf numFmtId="0" fontId="98" fillId="65" borderId="52" applyNumberFormat="0" applyAlignment="0" applyProtection="0"/>
    <xf numFmtId="0" fontId="98" fillId="65" borderId="52" applyNumberFormat="0" applyAlignment="0" applyProtection="0"/>
    <xf numFmtId="0" fontId="98" fillId="65" borderId="52" applyNumberFormat="0" applyAlignment="0" applyProtection="0"/>
    <xf numFmtId="0" fontId="98" fillId="66" borderId="52" applyNumberFormat="0" applyAlignment="0" applyProtection="0"/>
    <xf numFmtId="166" fontId="49" fillId="0" borderId="0">
      <alignment horizontal="left" wrapText="1"/>
    </xf>
    <xf numFmtId="0" fontId="97" fillId="0" borderId="0"/>
    <xf numFmtId="166" fontId="49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98" fillId="65" borderId="52" applyNumberFormat="0" applyAlignment="0" applyProtection="0"/>
    <xf numFmtId="0" fontId="98" fillId="65" borderId="52" applyNumberFormat="0" applyAlignment="0" applyProtection="0"/>
    <xf numFmtId="0" fontId="98" fillId="65" borderId="52" applyNumberFormat="0" applyAlignment="0" applyProtection="0"/>
    <xf numFmtId="0" fontId="98" fillId="65" borderId="52" applyNumberFormat="0" applyAlignment="0" applyProtection="0"/>
    <xf numFmtId="0" fontId="98" fillId="65" borderId="52" applyNumberFormat="0" applyAlignment="0" applyProtection="0"/>
    <xf numFmtId="0" fontId="98" fillId="65" borderId="52" applyNumberFormat="0" applyAlignment="0" applyProtection="0"/>
    <xf numFmtId="0" fontId="98" fillId="65" borderId="52" applyNumberFormat="0" applyAlignment="0" applyProtection="0"/>
    <xf numFmtId="0" fontId="98" fillId="65" borderId="52" applyNumberFormat="0" applyAlignment="0" applyProtection="0"/>
    <xf numFmtId="0" fontId="98" fillId="65" borderId="52" applyNumberFormat="0" applyAlignment="0" applyProtection="0"/>
    <xf numFmtId="0" fontId="98" fillId="65" borderId="52" applyNumberFormat="0" applyAlignment="0" applyProtection="0"/>
    <xf numFmtId="0" fontId="37" fillId="66" borderId="11" applyNumberFormat="0" applyAlignment="0" applyProtection="0"/>
    <xf numFmtId="0" fontId="97" fillId="0" borderId="0"/>
    <xf numFmtId="0" fontId="98" fillId="65" borderId="52" applyNumberFormat="0" applyAlignment="0" applyProtection="0"/>
    <xf numFmtId="0" fontId="98" fillId="65" borderId="52" applyNumberFormat="0" applyAlignment="0" applyProtection="0"/>
    <xf numFmtId="0" fontId="98" fillId="65" borderId="52" applyNumberFormat="0" applyAlignment="0" applyProtection="0"/>
    <xf numFmtId="0" fontId="98" fillId="65" borderId="52" applyNumberFormat="0" applyAlignment="0" applyProtection="0"/>
    <xf numFmtId="0" fontId="98" fillId="65" borderId="52" applyNumberFormat="0" applyAlignment="0" applyProtection="0"/>
    <xf numFmtId="0" fontId="98" fillId="65" borderId="52" applyNumberFormat="0" applyAlignment="0" applyProtection="0"/>
    <xf numFmtId="0" fontId="98" fillId="65" borderId="52" applyNumberFormat="0" applyAlignment="0" applyProtection="0"/>
    <xf numFmtId="0" fontId="98" fillId="65" borderId="52" applyNumberFormat="0" applyAlignment="0" applyProtection="0"/>
    <xf numFmtId="0" fontId="98" fillId="65" borderId="52" applyNumberFormat="0" applyAlignment="0" applyProtection="0"/>
    <xf numFmtId="0" fontId="98" fillId="65" borderId="52" applyNumberFormat="0" applyAlignment="0" applyProtection="0"/>
    <xf numFmtId="0" fontId="98" fillId="66" borderId="52" applyNumberFormat="0" applyAlignment="0" applyProtection="0"/>
    <xf numFmtId="0" fontId="98" fillId="65" borderId="52" applyNumberFormat="0" applyAlignment="0" applyProtection="0"/>
    <xf numFmtId="0" fontId="98" fillId="65" borderId="52" applyNumberFormat="0" applyAlignment="0" applyProtection="0"/>
    <xf numFmtId="0" fontId="98" fillId="65" borderId="52" applyNumberFormat="0" applyAlignment="0" applyProtection="0"/>
    <xf numFmtId="0" fontId="98" fillId="65" borderId="52" applyNumberFormat="0" applyAlignment="0" applyProtection="0"/>
    <xf numFmtId="0" fontId="98" fillId="65" borderId="52" applyNumberFormat="0" applyAlignment="0" applyProtection="0"/>
    <xf numFmtId="0" fontId="98" fillId="65" borderId="52" applyNumberFormat="0" applyAlignment="0" applyProtection="0"/>
    <xf numFmtId="0" fontId="98" fillId="65" borderId="52" applyNumberFormat="0" applyAlignment="0" applyProtection="0"/>
    <xf numFmtId="0" fontId="98" fillId="65" borderId="52" applyNumberFormat="0" applyAlignment="0" applyProtection="0"/>
    <xf numFmtId="0" fontId="98" fillId="65" borderId="52" applyNumberFormat="0" applyAlignment="0" applyProtection="0"/>
    <xf numFmtId="0" fontId="98" fillId="65" borderId="52" applyNumberFormat="0" applyAlignment="0" applyProtection="0"/>
    <xf numFmtId="0" fontId="98" fillId="66" borderId="52" applyNumberFormat="0" applyAlignment="0" applyProtection="0"/>
    <xf numFmtId="0" fontId="97" fillId="0" borderId="0"/>
    <xf numFmtId="0" fontId="98" fillId="65" borderId="52" applyNumberFormat="0" applyAlignment="0" applyProtection="0"/>
    <xf numFmtId="0" fontId="98" fillId="65" borderId="52" applyNumberFormat="0" applyAlignment="0" applyProtection="0"/>
    <xf numFmtId="0" fontId="98" fillId="65" borderId="52" applyNumberFormat="0" applyAlignment="0" applyProtection="0"/>
    <xf numFmtId="0" fontId="98" fillId="65" borderId="52" applyNumberFormat="0" applyAlignment="0" applyProtection="0"/>
    <xf numFmtId="0" fontId="98" fillId="65" borderId="52" applyNumberFormat="0" applyAlignment="0" applyProtection="0"/>
    <xf numFmtId="0" fontId="98" fillId="65" borderId="52" applyNumberFormat="0" applyAlignment="0" applyProtection="0"/>
    <xf numFmtId="0" fontId="98" fillId="65" borderId="52" applyNumberFormat="0" applyAlignment="0" applyProtection="0"/>
    <xf numFmtId="0" fontId="98" fillId="65" borderId="52" applyNumberFormat="0" applyAlignment="0" applyProtection="0"/>
    <xf numFmtId="0" fontId="64" fillId="0" borderId="0"/>
    <xf numFmtId="0" fontId="64" fillId="0" borderId="0"/>
    <xf numFmtId="0" fontId="97" fillId="0" borderId="0"/>
    <xf numFmtId="0" fontId="5" fillId="0" borderId="0"/>
    <xf numFmtId="0" fontId="64" fillId="0" borderId="0"/>
    <xf numFmtId="0" fontId="65" fillId="0" borderId="0"/>
    <xf numFmtId="0" fontId="97" fillId="0" borderId="0"/>
    <xf numFmtId="0" fontId="65" fillId="0" borderId="0"/>
    <xf numFmtId="0" fontId="66" fillId="0" borderId="0"/>
    <xf numFmtId="0" fontId="67" fillId="0" borderId="0"/>
    <xf numFmtId="0" fontId="67" fillId="0" borderId="0"/>
    <xf numFmtId="0" fontId="66" fillId="0" borderId="0"/>
    <xf numFmtId="0" fontId="65" fillId="0" borderId="0"/>
    <xf numFmtId="0" fontId="67" fillId="0" borderId="0"/>
    <xf numFmtId="167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66" fontId="49" fillId="0" borderId="0">
      <alignment horizontal="left" wrapText="1"/>
    </xf>
    <xf numFmtId="166" fontId="49" fillId="0" borderId="0">
      <alignment horizontal="left" wrapText="1"/>
    </xf>
    <xf numFmtId="1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66" fontId="49" fillId="0" borderId="0">
      <alignment horizontal="left" wrapText="1"/>
    </xf>
    <xf numFmtId="10" fontId="6" fillId="0" borderId="0" applyFont="0" applyFill="0" applyBorder="0" applyAlignment="0" applyProtection="0"/>
    <xf numFmtId="166" fontId="49" fillId="0" borderId="0">
      <alignment horizontal="left" wrapText="1"/>
    </xf>
    <xf numFmtId="10" fontId="6" fillId="0" borderId="0" applyFont="0" applyFill="0" applyBorder="0" applyAlignment="0" applyProtection="0"/>
    <xf numFmtId="166" fontId="49" fillId="0" borderId="0">
      <alignment horizontal="left" wrapText="1"/>
    </xf>
    <xf numFmtId="10" fontId="6" fillId="0" borderId="0" applyFont="0" applyFill="0" applyBorder="0" applyAlignment="0" applyProtection="0"/>
    <xf numFmtId="166" fontId="49" fillId="0" borderId="0">
      <alignment horizontal="left" wrapText="1"/>
    </xf>
    <xf numFmtId="166" fontId="49" fillId="0" borderId="0">
      <alignment horizontal="left" wrapText="1"/>
    </xf>
    <xf numFmtId="10" fontId="6" fillId="0" borderId="0" applyFont="0" applyFill="0" applyBorder="0" applyAlignment="0" applyProtection="0"/>
    <xf numFmtId="0" fontId="97" fillId="0" borderId="0"/>
    <xf numFmtId="10" fontId="6" fillId="0" borderId="0" applyFont="0" applyFill="0" applyBorder="0" applyAlignment="0" applyProtection="0"/>
    <xf numFmtId="0" fontId="97" fillId="0" borderId="0"/>
    <xf numFmtId="0" fontId="5" fillId="0" borderId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10" fontId="6" fillId="0" borderId="47"/>
    <xf numFmtId="166" fontId="49" fillId="0" borderId="0">
      <alignment horizontal="left" wrapText="1"/>
    </xf>
    <xf numFmtId="9" fontId="6" fillId="0" borderId="0" applyFont="0" applyFill="0" applyBorder="0" applyAlignment="0" applyProtection="0"/>
    <xf numFmtId="10" fontId="6" fillId="0" borderId="47"/>
    <xf numFmtId="10" fontId="6" fillId="0" borderId="47"/>
    <xf numFmtId="10" fontId="6" fillId="0" borderId="47"/>
    <xf numFmtId="10" fontId="6" fillId="0" borderId="47"/>
    <xf numFmtId="10" fontId="6" fillId="0" borderId="47"/>
    <xf numFmtId="10" fontId="6" fillId="0" borderId="47"/>
    <xf numFmtId="10" fontId="6" fillId="0" borderId="47"/>
    <xf numFmtId="10" fontId="6" fillId="0" borderId="47"/>
    <xf numFmtId="10" fontId="6" fillId="0" borderId="47"/>
    <xf numFmtId="10" fontId="6" fillId="0" borderId="47"/>
    <xf numFmtId="10" fontId="6" fillId="0" borderId="47"/>
    <xf numFmtId="10" fontId="6" fillId="0" borderId="47"/>
    <xf numFmtId="166" fontId="49" fillId="0" borderId="0">
      <alignment horizontal="left" wrapText="1"/>
    </xf>
    <xf numFmtId="10" fontId="6" fillId="0" borderId="47"/>
    <xf numFmtId="166" fontId="49" fillId="0" borderId="0">
      <alignment horizontal="left" wrapText="1"/>
    </xf>
    <xf numFmtId="10" fontId="6" fillId="0" borderId="47"/>
    <xf numFmtId="166" fontId="49" fillId="0" borderId="0">
      <alignment horizontal="left" wrapText="1"/>
    </xf>
    <xf numFmtId="9" fontId="6" fillId="0" borderId="0" applyFont="0" applyFill="0" applyBorder="0" applyAlignment="0" applyProtection="0"/>
    <xf numFmtId="10" fontId="6" fillId="0" borderId="47"/>
    <xf numFmtId="10" fontId="6" fillId="0" borderId="47"/>
    <xf numFmtId="10" fontId="6" fillId="0" borderId="47"/>
    <xf numFmtId="10" fontId="6" fillId="0" borderId="47"/>
    <xf numFmtId="10" fontId="6" fillId="0" borderId="47"/>
    <xf numFmtId="10" fontId="6" fillId="0" borderId="47"/>
    <xf numFmtId="10" fontId="6" fillId="0" borderId="47"/>
    <xf numFmtId="10" fontId="6" fillId="0" borderId="47"/>
    <xf numFmtId="10" fontId="6" fillId="0" borderId="47"/>
    <xf numFmtId="10" fontId="6" fillId="0" borderId="47"/>
    <xf numFmtId="10" fontId="6" fillId="0" borderId="47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66" fontId="49" fillId="0" borderId="0">
      <alignment horizontal="left" wrapText="1"/>
    </xf>
    <xf numFmtId="166" fontId="49" fillId="0" borderId="0">
      <alignment horizontal="left" wrapText="1"/>
    </xf>
    <xf numFmtId="9" fontId="6" fillId="0" borderId="0" applyFont="0" applyFill="0" applyBorder="0" applyAlignment="0" applyProtection="0"/>
    <xf numFmtId="166" fontId="49" fillId="0" borderId="0">
      <alignment horizontal="left" wrapText="1"/>
    </xf>
    <xf numFmtId="10" fontId="6" fillId="0" borderId="47"/>
    <xf numFmtId="166" fontId="49" fillId="0" borderId="0">
      <alignment horizontal="left" wrapText="1"/>
    </xf>
    <xf numFmtId="9" fontId="6" fillId="0" borderId="0" applyFont="0" applyFill="0" applyBorder="0" applyAlignment="0" applyProtection="0"/>
    <xf numFmtId="166" fontId="49" fillId="0" borderId="0">
      <alignment horizontal="left" wrapText="1"/>
    </xf>
    <xf numFmtId="10" fontId="6" fillId="0" borderId="47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0" fontId="6" fillId="0" borderId="47"/>
    <xf numFmtId="9" fontId="73" fillId="0" borderId="0" applyFont="0" applyFill="0" applyBorder="0" applyAlignment="0" applyProtection="0"/>
    <xf numFmtId="9" fontId="74" fillId="0" borderId="0" applyFont="0" applyFill="0" applyBorder="0" applyAlignment="0" applyProtection="0"/>
    <xf numFmtId="166" fontId="49" fillId="0" borderId="0">
      <alignment horizontal="left" wrapText="1"/>
    </xf>
    <xf numFmtId="10" fontId="6" fillId="0" borderId="47"/>
    <xf numFmtId="166" fontId="49" fillId="0" borderId="0">
      <alignment horizontal="left" wrapText="1"/>
    </xf>
    <xf numFmtId="9" fontId="74" fillId="0" borderId="0" applyFont="0" applyFill="0" applyBorder="0" applyAlignment="0" applyProtection="0"/>
    <xf numFmtId="166" fontId="49" fillId="0" borderId="0">
      <alignment horizontal="left" wrapText="1"/>
    </xf>
    <xf numFmtId="9" fontId="24" fillId="0" borderId="0" applyFont="0" applyFill="0" applyBorder="0" applyAlignment="0" applyProtection="0"/>
    <xf numFmtId="10" fontId="6" fillId="0" borderId="47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0" fontId="6" fillId="0" borderId="47"/>
    <xf numFmtId="166" fontId="49" fillId="0" borderId="0">
      <alignment horizontal="left" wrapText="1"/>
    </xf>
    <xf numFmtId="9" fontId="18" fillId="0" borderId="0" applyFont="0" applyFill="0" applyBorder="0" applyAlignment="0" applyProtection="0"/>
    <xf numFmtId="10" fontId="6" fillId="0" borderId="47"/>
    <xf numFmtId="9" fontId="5" fillId="0" borderId="0" applyFont="0" applyFill="0" applyBorder="0" applyAlignment="0" applyProtection="0"/>
    <xf numFmtId="9" fontId="24" fillId="0" borderId="0" applyFont="0" applyFill="0" applyBorder="0" applyAlignment="0" applyProtection="0"/>
    <xf numFmtId="166" fontId="49" fillId="0" borderId="0">
      <alignment horizontal="left" wrapText="1"/>
    </xf>
    <xf numFmtId="166" fontId="49" fillId="0" borderId="0">
      <alignment horizontal="left" wrapText="1"/>
    </xf>
    <xf numFmtId="9" fontId="24" fillId="0" borderId="0" applyFont="0" applyFill="0" applyBorder="0" applyAlignment="0" applyProtection="0"/>
    <xf numFmtId="166" fontId="49" fillId="0" borderId="0">
      <alignment horizontal="left" wrapText="1"/>
    </xf>
    <xf numFmtId="10" fontId="6" fillId="0" borderId="47"/>
    <xf numFmtId="166" fontId="49" fillId="0" borderId="0">
      <alignment horizontal="left" wrapText="1"/>
    </xf>
    <xf numFmtId="9" fontId="24" fillId="0" borderId="0" applyFont="0" applyFill="0" applyBorder="0" applyAlignment="0" applyProtection="0"/>
    <xf numFmtId="166" fontId="49" fillId="0" borderId="0">
      <alignment horizontal="left" wrapText="1"/>
    </xf>
    <xf numFmtId="10" fontId="6" fillId="0" borderId="47"/>
    <xf numFmtId="10" fontId="6" fillId="0" borderId="47"/>
    <xf numFmtId="166" fontId="49" fillId="0" borderId="0">
      <alignment horizontal="left" wrapText="1"/>
    </xf>
    <xf numFmtId="10" fontId="6" fillId="0" borderId="47"/>
    <xf numFmtId="166" fontId="49" fillId="0" borderId="0">
      <alignment horizontal="left" wrapText="1"/>
    </xf>
    <xf numFmtId="10" fontId="6" fillId="0" borderId="47"/>
    <xf numFmtId="166" fontId="49" fillId="0" borderId="0">
      <alignment horizontal="left" wrapText="1"/>
    </xf>
    <xf numFmtId="10" fontId="6" fillId="0" borderId="47"/>
    <xf numFmtId="10" fontId="6" fillId="0" borderId="47"/>
    <xf numFmtId="166" fontId="49" fillId="0" borderId="0">
      <alignment horizontal="left" wrapText="1"/>
    </xf>
    <xf numFmtId="9" fontId="24" fillId="0" borderId="0" applyFont="0" applyFill="0" applyBorder="0" applyAlignment="0" applyProtection="0"/>
    <xf numFmtId="10" fontId="6" fillId="0" borderId="47"/>
    <xf numFmtId="166" fontId="49" fillId="0" borderId="0">
      <alignment horizontal="left" wrapText="1"/>
    </xf>
    <xf numFmtId="10" fontId="6" fillId="0" borderId="47"/>
    <xf numFmtId="166" fontId="49" fillId="0" borderId="0">
      <alignment horizontal="left" wrapText="1"/>
    </xf>
    <xf numFmtId="10" fontId="6" fillId="0" borderId="47"/>
    <xf numFmtId="10" fontId="6" fillId="0" borderId="47"/>
    <xf numFmtId="166" fontId="49" fillId="0" borderId="0">
      <alignment horizontal="left" wrapText="1"/>
    </xf>
    <xf numFmtId="10" fontId="6" fillId="0" borderId="47"/>
    <xf numFmtId="166" fontId="49" fillId="0" borderId="0">
      <alignment horizontal="left" wrapText="1"/>
    </xf>
    <xf numFmtId="10" fontId="6" fillId="0" borderId="47"/>
    <xf numFmtId="166" fontId="49" fillId="0" borderId="0">
      <alignment horizontal="left" wrapText="1"/>
    </xf>
    <xf numFmtId="9" fontId="5" fillId="0" borderId="0" applyFont="0" applyFill="0" applyBorder="0" applyAlignment="0" applyProtection="0"/>
    <xf numFmtId="10" fontId="6" fillId="0" borderId="47"/>
    <xf numFmtId="10" fontId="6" fillId="0" borderId="47"/>
    <xf numFmtId="166" fontId="49" fillId="0" borderId="0">
      <alignment horizontal="left" wrapText="1"/>
    </xf>
    <xf numFmtId="10" fontId="6" fillId="0" borderId="47"/>
    <xf numFmtId="166" fontId="49" fillId="0" borderId="0">
      <alignment horizontal="left" wrapText="1"/>
    </xf>
    <xf numFmtId="10" fontId="6" fillId="0" borderId="47"/>
    <xf numFmtId="166" fontId="49" fillId="0" borderId="0">
      <alignment horizontal="left" wrapText="1"/>
    </xf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0" fillId="0" borderId="0" applyFont="0" applyFill="0" applyBorder="0" applyAlignment="0" applyProtection="0"/>
    <xf numFmtId="0" fontId="97" fillId="0" borderId="0"/>
    <xf numFmtId="9" fontId="6" fillId="0" borderId="0" applyFont="0" applyFill="0" applyBorder="0" applyAlignment="0" applyProtection="0"/>
    <xf numFmtId="0" fontId="5" fillId="0" borderId="0"/>
    <xf numFmtId="0" fontId="97" fillId="0" borderId="0"/>
    <xf numFmtId="9" fontId="6" fillId="0" borderId="0" applyFont="0" applyFill="0" applyBorder="0" applyAlignment="0" applyProtection="0"/>
    <xf numFmtId="0" fontId="97" fillId="0" borderId="0"/>
    <xf numFmtId="9" fontId="24" fillId="0" borderId="0" applyFont="0" applyFill="0" applyBorder="0" applyAlignment="0" applyProtection="0"/>
    <xf numFmtId="166" fontId="49" fillId="0" borderId="0">
      <alignment horizontal="left" wrapText="1"/>
    </xf>
    <xf numFmtId="0" fontId="97" fillId="0" borderId="0"/>
    <xf numFmtId="9" fontId="6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" fillId="0" borderId="0" applyFont="0" applyFill="0" applyBorder="0" applyAlignment="0" applyProtection="0"/>
    <xf numFmtId="166" fontId="49" fillId="0" borderId="0">
      <alignment horizontal="left" wrapText="1"/>
    </xf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0" fontId="6" fillId="0" borderId="47"/>
    <xf numFmtId="9" fontId="5" fillId="0" borderId="0" applyFont="0" applyFill="0" applyBorder="0" applyAlignment="0" applyProtection="0"/>
    <xf numFmtId="9" fontId="24" fillId="0" borderId="0" applyFont="0" applyFill="0" applyBorder="0" applyAlignment="0" applyProtection="0"/>
    <xf numFmtId="166" fontId="49" fillId="0" borderId="0">
      <alignment horizontal="left" wrapText="1"/>
    </xf>
    <xf numFmtId="166" fontId="49" fillId="0" borderId="0">
      <alignment horizontal="left" wrapText="1"/>
    </xf>
    <xf numFmtId="9" fontId="24" fillId="0" borderId="0" applyFont="0" applyFill="0" applyBorder="0" applyAlignment="0" applyProtection="0"/>
    <xf numFmtId="166" fontId="49" fillId="0" borderId="0">
      <alignment horizontal="left" wrapText="1"/>
    </xf>
    <xf numFmtId="166" fontId="49" fillId="0" borderId="0">
      <alignment horizontal="left" wrapText="1"/>
    </xf>
    <xf numFmtId="10" fontId="6" fillId="0" borderId="47"/>
    <xf numFmtId="9" fontId="60" fillId="0" borderId="0" applyFont="0" applyFill="0" applyBorder="0" applyAlignment="0" applyProtection="0"/>
    <xf numFmtId="166" fontId="49" fillId="0" borderId="0">
      <alignment horizontal="left" wrapText="1"/>
    </xf>
    <xf numFmtId="10" fontId="6" fillId="0" borderId="47"/>
    <xf numFmtId="9" fontId="18" fillId="0" borderId="0" applyFont="0" applyFill="0" applyBorder="0" applyAlignment="0" applyProtection="0"/>
    <xf numFmtId="10" fontId="6" fillId="0" borderId="47"/>
    <xf numFmtId="166" fontId="49" fillId="0" borderId="0">
      <alignment horizontal="left" wrapText="1"/>
    </xf>
    <xf numFmtId="9" fontId="18" fillId="0" borderId="0" applyFont="0" applyFill="0" applyBorder="0" applyAlignment="0" applyProtection="0"/>
    <xf numFmtId="10" fontId="6" fillId="0" borderId="47"/>
    <xf numFmtId="9" fontId="18" fillId="0" borderId="0" applyFont="0" applyFill="0" applyBorder="0" applyAlignment="0" applyProtection="0"/>
    <xf numFmtId="10" fontId="6" fillId="0" borderId="47"/>
    <xf numFmtId="166" fontId="49" fillId="0" borderId="0">
      <alignment horizontal="left" wrapText="1"/>
    </xf>
    <xf numFmtId="9" fontId="18" fillId="0" borderId="0" applyFont="0" applyFill="0" applyBorder="0" applyAlignment="0" applyProtection="0"/>
    <xf numFmtId="10" fontId="6" fillId="0" borderId="47"/>
    <xf numFmtId="9" fontId="6" fillId="0" borderId="0" applyFont="0" applyFill="0" applyBorder="0" applyAlignment="0" applyProtection="0"/>
    <xf numFmtId="166" fontId="49" fillId="0" borderId="0">
      <alignment horizontal="left" wrapText="1"/>
    </xf>
    <xf numFmtId="10" fontId="6" fillId="0" borderId="47"/>
    <xf numFmtId="166" fontId="49" fillId="0" borderId="0">
      <alignment horizontal="left" wrapText="1"/>
    </xf>
    <xf numFmtId="9" fontId="6" fillId="0" borderId="0" applyFont="0" applyFill="0" applyBorder="0" applyAlignment="0" applyProtection="0"/>
    <xf numFmtId="166" fontId="49" fillId="0" borderId="0">
      <alignment horizontal="left" wrapText="1"/>
    </xf>
    <xf numFmtId="166" fontId="49" fillId="0" borderId="0">
      <alignment horizontal="left" wrapText="1"/>
    </xf>
    <xf numFmtId="10" fontId="6" fillId="0" borderId="47"/>
    <xf numFmtId="10" fontId="6" fillId="0" borderId="47"/>
    <xf numFmtId="166" fontId="49" fillId="0" borderId="0">
      <alignment horizontal="left" wrapText="1"/>
    </xf>
    <xf numFmtId="166" fontId="49" fillId="0" borderId="0">
      <alignment horizontal="left" wrapText="1"/>
    </xf>
    <xf numFmtId="10" fontId="6" fillId="0" borderId="47"/>
    <xf numFmtId="166" fontId="49" fillId="0" borderId="0">
      <alignment horizontal="left" wrapText="1"/>
    </xf>
    <xf numFmtId="10" fontId="6" fillId="0" borderId="47"/>
    <xf numFmtId="166" fontId="49" fillId="0" borderId="0">
      <alignment horizontal="left" wrapText="1"/>
    </xf>
    <xf numFmtId="10" fontId="6" fillId="0" borderId="47"/>
    <xf numFmtId="166" fontId="49" fillId="0" borderId="0">
      <alignment horizontal="left" wrapText="1"/>
    </xf>
    <xf numFmtId="10" fontId="6" fillId="0" borderId="47"/>
    <xf numFmtId="166" fontId="49" fillId="0" borderId="0">
      <alignment horizontal="left" wrapText="1"/>
    </xf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66" fontId="49" fillId="0" borderId="0">
      <alignment horizontal="left" wrapText="1"/>
    </xf>
    <xf numFmtId="166" fontId="49" fillId="0" borderId="0">
      <alignment horizontal="left" wrapText="1"/>
    </xf>
    <xf numFmtId="9" fontId="6" fillId="0" borderId="0" applyFont="0" applyFill="0" applyBorder="0" applyAlignment="0" applyProtection="0"/>
    <xf numFmtId="166" fontId="49" fillId="0" borderId="0">
      <alignment horizontal="left" wrapText="1"/>
    </xf>
    <xf numFmtId="0" fontId="97" fillId="0" borderId="0"/>
    <xf numFmtId="9" fontId="6" fillId="0" borderId="0" applyFont="0" applyFill="0" applyBorder="0" applyAlignment="0" applyProtection="0"/>
    <xf numFmtId="9" fontId="49" fillId="0" borderId="0" applyFont="0" applyFill="0" applyBorder="0" applyAlignment="0" applyProtection="0"/>
    <xf numFmtId="0" fontId="97" fillId="0" borderId="0"/>
    <xf numFmtId="9" fontId="49" fillId="0" borderId="0" applyFont="0" applyFill="0" applyBorder="0" applyAlignment="0" applyProtection="0"/>
    <xf numFmtId="0" fontId="5" fillId="0" borderId="0"/>
    <xf numFmtId="0" fontId="97" fillId="0" borderId="0"/>
    <xf numFmtId="0" fontId="5" fillId="0" borderId="0"/>
    <xf numFmtId="10" fontId="6" fillId="0" borderId="47"/>
    <xf numFmtId="166" fontId="49" fillId="0" borderId="0">
      <alignment horizontal="left" wrapText="1"/>
    </xf>
    <xf numFmtId="10" fontId="6" fillId="0" borderId="47"/>
    <xf numFmtId="166" fontId="49" fillId="0" borderId="0">
      <alignment horizontal="left" wrapText="1"/>
    </xf>
    <xf numFmtId="10" fontId="6" fillId="0" borderId="47"/>
    <xf numFmtId="166" fontId="49" fillId="0" borderId="0">
      <alignment horizontal="left" wrapText="1"/>
    </xf>
    <xf numFmtId="10" fontId="6" fillId="0" borderId="47"/>
    <xf numFmtId="166" fontId="49" fillId="0" borderId="0">
      <alignment horizontal="left" wrapText="1"/>
    </xf>
    <xf numFmtId="10" fontId="6" fillId="0" borderId="47"/>
    <xf numFmtId="166" fontId="49" fillId="0" borderId="0">
      <alignment horizontal="left" wrapText="1"/>
    </xf>
    <xf numFmtId="10" fontId="6" fillId="0" borderId="47"/>
    <xf numFmtId="166" fontId="49" fillId="0" borderId="0">
      <alignment horizontal="left" wrapText="1"/>
    </xf>
    <xf numFmtId="10" fontId="6" fillId="0" borderId="47"/>
    <xf numFmtId="166" fontId="49" fillId="0" borderId="0">
      <alignment horizontal="left" wrapText="1"/>
    </xf>
    <xf numFmtId="10" fontId="6" fillId="0" borderId="47"/>
    <xf numFmtId="166" fontId="49" fillId="0" borderId="0">
      <alignment horizontal="left" wrapText="1"/>
    </xf>
    <xf numFmtId="10" fontId="6" fillId="0" borderId="47"/>
    <xf numFmtId="166" fontId="49" fillId="0" borderId="0">
      <alignment horizontal="left" wrapText="1"/>
    </xf>
    <xf numFmtId="10" fontId="6" fillId="0" borderId="47"/>
    <xf numFmtId="166" fontId="49" fillId="0" borderId="0">
      <alignment horizontal="left" wrapText="1"/>
    </xf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6" fillId="0" borderId="0" applyFont="0" applyFill="0" applyBorder="0" applyAlignment="0" applyProtection="0"/>
    <xf numFmtId="166" fontId="49" fillId="0" borderId="0">
      <alignment horizontal="left" wrapText="1"/>
    </xf>
    <xf numFmtId="9" fontId="6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6" fillId="0" borderId="0" applyFont="0" applyFill="0" applyBorder="0" applyAlignment="0" applyProtection="0"/>
    <xf numFmtId="166" fontId="49" fillId="0" borderId="0">
      <alignment horizontal="left" wrapText="1"/>
    </xf>
    <xf numFmtId="9" fontId="6" fillId="0" borderId="0" applyFont="0" applyFill="0" applyBorder="0" applyAlignment="0" applyProtection="0"/>
    <xf numFmtId="0" fontId="97" fillId="0" borderId="0"/>
    <xf numFmtId="9" fontId="6" fillId="0" borderId="0" applyFont="0" applyFill="0" applyBorder="0" applyAlignment="0" applyProtection="0"/>
    <xf numFmtId="10" fontId="6" fillId="0" borderId="47"/>
    <xf numFmtId="166" fontId="49" fillId="0" borderId="0">
      <alignment horizontal="left" wrapText="1"/>
    </xf>
    <xf numFmtId="10" fontId="6" fillId="0" borderId="47"/>
    <xf numFmtId="166" fontId="49" fillId="0" borderId="0">
      <alignment horizontal="left" wrapText="1"/>
    </xf>
    <xf numFmtId="9" fontId="6" fillId="0" borderId="0" applyFont="0" applyFill="0" applyBorder="0" applyAlignment="0" applyProtection="0"/>
    <xf numFmtId="166" fontId="49" fillId="0" borderId="0">
      <alignment horizontal="left" wrapText="1"/>
    </xf>
    <xf numFmtId="9" fontId="6" fillId="0" borderId="0" applyFont="0" applyFill="0" applyBorder="0" applyAlignment="0" applyProtection="0"/>
    <xf numFmtId="166" fontId="49" fillId="0" borderId="0">
      <alignment horizontal="left" wrapText="1"/>
    </xf>
    <xf numFmtId="9" fontId="6" fillId="0" borderId="0" applyFont="0" applyFill="0" applyBorder="0" applyAlignment="0" applyProtection="0"/>
    <xf numFmtId="166" fontId="49" fillId="0" borderId="0">
      <alignment horizontal="left" wrapText="1"/>
    </xf>
    <xf numFmtId="9" fontId="6" fillId="0" borderId="0" applyFont="0" applyFill="0" applyBorder="0" applyAlignment="0" applyProtection="0"/>
    <xf numFmtId="166" fontId="49" fillId="0" borderId="0">
      <alignment horizontal="left" wrapText="1"/>
    </xf>
    <xf numFmtId="10" fontId="6" fillId="0" borderId="47"/>
    <xf numFmtId="10" fontId="6" fillId="0" borderId="47"/>
    <xf numFmtId="10" fontId="6" fillId="0" borderId="47"/>
    <xf numFmtId="10" fontId="6" fillId="0" borderId="47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66" fontId="49" fillId="0" borderId="0">
      <alignment horizontal="left" wrapText="1"/>
    </xf>
    <xf numFmtId="9" fontId="6" fillId="0" borderId="0" applyFont="0" applyFill="0" applyBorder="0" applyAlignment="0" applyProtection="0"/>
    <xf numFmtId="0" fontId="97" fillId="0" borderId="0"/>
    <xf numFmtId="9" fontId="6" fillId="0" borderId="0" applyFont="0" applyFill="0" applyBorder="0" applyAlignment="0" applyProtection="0"/>
    <xf numFmtId="10" fontId="6" fillId="0" borderId="47"/>
    <xf numFmtId="10" fontId="6" fillId="0" borderId="47"/>
    <xf numFmtId="10" fontId="6" fillId="0" borderId="47"/>
    <xf numFmtId="10" fontId="6" fillId="0" borderId="47"/>
    <xf numFmtId="10" fontId="6" fillId="0" borderId="47"/>
    <xf numFmtId="10" fontId="6" fillId="0" borderId="47"/>
    <xf numFmtId="10" fontId="6" fillId="0" borderId="47"/>
    <xf numFmtId="10" fontId="6" fillId="0" borderId="47"/>
    <xf numFmtId="10" fontId="6" fillId="0" borderId="47"/>
    <xf numFmtId="10" fontId="6" fillId="0" borderId="47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66" fontId="49" fillId="0" borderId="0">
      <alignment horizontal="left" wrapText="1"/>
    </xf>
    <xf numFmtId="166" fontId="49" fillId="0" borderId="0">
      <alignment horizontal="left" wrapText="1"/>
    </xf>
    <xf numFmtId="9" fontId="6" fillId="0" borderId="0" applyFont="0" applyFill="0" applyBorder="0" applyAlignment="0" applyProtection="0"/>
    <xf numFmtId="166" fontId="49" fillId="0" borderId="0">
      <alignment horizontal="left" wrapText="1"/>
    </xf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0" fontId="6" fillId="0" borderId="47"/>
    <xf numFmtId="10" fontId="6" fillId="0" borderId="47"/>
    <xf numFmtId="10" fontId="6" fillId="0" borderId="47"/>
    <xf numFmtId="10" fontId="6" fillId="0" borderId="47"/>
    <xf numFmtId="10" fontId="6" fillId="0" borderId="47"/>
    <xf numFmtId="10" fontId="6" fillId="0" borderId="47"/>
    <xf numFmtId="10" fontId="6" fillId="0" borderId="47"/>
    <xf numFmtId="10" fontId="6" fillId="0" borderId="47"/>
    <xf numFmtId="9" fontId="6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60" fillId="0" borderId="0" applyFont="0" applyFill="0" applyBorder="0" applyAlignment="0" applyProtection="0"/>
    <xf numFmtId="166" fontId="49" fillId="0" borderId="0">
      <alignment horizontal="left" wrapText="1"/>
    </xf>
    <xf numFmtId="9" fontId="60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4" fillId="0" borderId="0" applyFont="0" applyFill="0" applyBorder="0" applyAlignment="0" applyProtection="0"/>
    <xf numFmtId="166" fontId="49" fillId="0" borderId="0">
      <alignment horizontal="left" wrapText="1"/>
    </xf>
    <xf numFmtId="166" fontId="49" fillId="0" borderId="0">
      <alignment horizontal="left" wrapText="1"/>
    </xf>
    <xf numFmtId="9" fontId="24" fillId="0" borderId="0" applyFont="0" applyFill="0" applyBorder="0" applyAlignment="0" applyProtection="0"/>
    <xf numFmtId="166" fontId="49" fillId="0" borderId="0">
      <alignment horizontal="left" wrapText="1"/>
    </xf>
    <xf numFmtId="9" fontId="24" fillId="0" borderId="0" applyFont="0" applyFill="0" applyBorder="0" applyAlignment="0" applyProtection="0"/>
    <xf numFmtId="166" fontId="49" fillId="0" borderId="0">
      <alignment horizontal="left" wrapText="1"/>
    </xf>
    <xf numFmtId="9" fontId="24" fillId="0" borderId="0" applyFont="0" applyFill="0" applyBorder="0" applyAlignment="0" applyProtection="0"/>
    <xf numFmtId="9" fontId="5" fillId="0" borderId="0" applyFont="0" applyFill="0" applyBorder="0" applyAlignment="0" applyProtection="0"/>
    <xf numFmtId="166" fontId="49" fillId="0" borderId="0">
      <alignment horizontal="left" wrapText="1"/>
    </xf>
    <xf numFmtId="9" fontId="60" fillId="0" borderId="0" applyFont="0" applyFill="0" applyBorder="0" applyAlignment="0" applyProtection="0"/>
    <xf numFmtId="166" fontId="49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9" fontId="24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5" fillId="0" borderId="0" applyFont="0" applyFill="0" applyBorder="0" applyAlignment="0" applyProtection="0"/>
    <xf numFmtId="166" fontId="49" fillId="0" borderId="0">
      <alignment horizontal="left" wrapText="1"/>
    </xf>
    <xf numFmtId="0" fontId="97" fillId="0" borderId="0"/>
    <xf numFmtId="0" fontId="5" fillId="0" borderId="0"/>
    <xf numFmtId="166" fontId="49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9" fontId="5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5" fillId="0" borderId="0" applyFont="0" applyFill="0" applyBorder="0" applyAlignment="0" applyProtection="0"/>
    <xf numFmtId="10" fontId="6" fillId="0" borderId="47"/>
    <xf numFmtId="10" fontId="6" fillId="0" borderId="47"/>
    <xf numFmtId="10" fontId="6" fillId="0" borderId="47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66" fontId="49" fillId="0" borderId="0">
      <alignment horizontal="left" wrapText="1"/>
    </xf>
    <xf numFmtId="9" fontId="49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9" fillId="0" borderId="0" applyFont="0" applyFill="0" applyBorder="0" applyAlignment="0" applyProtection="0"/>
    <xf numFmtId="10" fontId="6" fillId="0" borderId="47"/>
    <xf numFmtId="10" fontId="6" fillId="0" borderId="47"/>
    <xf numFmtId="10" fontId="6" fillId="0" borderId="47"/>
    <xf numFmtId="10" fontId="6" fillId="0" borderId="47"/>
    <xf numFmtId="10" fontId="6" fillId="0" borderId="47"/>
    <xf numFmtId="10" fontId="6" fillId="0" borderId="47"/>
    <xf numFmtId="10" fontId="6" fillId="0" borderId="47"/>
    <xf numFmtId="10" fontId="6" fillId="0" borderId="47"/>
    <xf numFmtId="10" fontId="6" fillId="0" borderId="47"/>
    <xf numFmtId="10" fontId="6" fillId="0" borderId="47"/>
    <xf numFmtId="41" fontId="6" fillId="76" borderId="47"/>
    <xf numFmtId="41" fontId="6" fillId="76" borderId="47"/>
    <xf numFmtId="166" fontId="49" fillId="0" borderId="0">
      <alignment horizontal="left" wrapText="1"/>
    </xf>
    <xf numFmtId="0" fontId="5" fillId="0" borderId="0"/>
    <xf numFmtId="41" fontId="6" fillId="76" borderId="47"/>
    <xf numFmtId="41" fontId="6" fillId="76" borderId="47"/>
    <xf numFmtId="0" fontId="97" fillId="0" borderId="0"/>
    <xf numFmtId="0" fontId="5" fillId="0" borderId="0"/>
    <xf numFmtId="166" fontId="49" fillId="0" borderId="0">
      <alignment horizontal="left" wrapText="1"/>
    </xf>
    <xf numFmtId="0" fontId="18" fillId="0" borderId="0" applyNumberFormat="0" applyFont="0" applyFill="0" applyBorder="0" applyAlignment="0" applyProtection="0">
      <alignment horizontal="left"/>
    </xf>
    <xf numFmtId="0" fontId="18" fillId="0" borderId="0" applyNumberFormat="0" applyFont="0" applyFill="0" applyBorder="0" applyAlignment="0" applyProtection="0">
      <alignment horizontal="left"/>
    </xf>
    <xf numFmtId="166" fontId="49" fillId="0" borderId="0">
      <alignment horizontal="left" wrapText="1"/>
    </xf>
    <xf numFmtId="166" fontId="49" fillId="0" borderId="0">
      <alignment horizontal="left" wrapText="1"/>
    </xf>
    <xf numFmtId="0" fontId="18" fillId="0" borderId="0" applyNumberFormat="0" applyFont="0" applyFill="0" applyBorder="0" applyAlignment="0" applyProtection="0">
      <alignment horizontal="left"/>
    </xf>
    <xf numFmtId="15" fontId="18" fillId="0" borderId="0" applyFont="0" applyFill="0" applyBorder="0" applyAlignment="0" applyProtection="0"/>
    <xf numFmtId="15" fontId="18" fillId="0" borderId="0" applyFont="0" applyFill="0" applyBorder="0" applyAlignment="0" applyProtection="0"/>
    <xf numFmtId="166" fontId="49" fillId="0" borderId="0">
      <alignment horizontal="left" wrapText="1"/>
    </xf>
    <xf numFmtId="166" fontId="49" fillId="0" borderId="0">
      <alignment horizontal="left" wrapText="1"/>
    </xf>
    <xf numFmtId="15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166" fontId="49" fillId="0" borderId="0">
      <alignment horizontal="left" wrapText="1"/>
    </xf>
    <xf numFmtId="166" fontId="49" fillId="0" borderId="0">
      <alignment horizontal="left" wrapText="1"/>
    </xf>
    <xf numFmtId="4" fontId="18" fillId="0" borderId="0" applyFont="0" applyFill="0" applyBorder="0" applyAlignment="0" applyProtection="0"/>
    <xf numFmtId="0" fontId="42" fillId="0" borderId="34">
      <alignment horizontal="center"/>
    </xf>
    <xf numFmtId="0" fontId="42" fillId="0" borderId="34">
      <alignment horizontal="center"/>
    </xf>
    <xf numFmtId="166" fontId="49" fillId="0" borderId="0">
      <alignment horizontal="left" wrapText="1"/>
    </xf>
    <xf numFmtId="166" fontId="49" fillId="0" borderId="0">
      <alignment horizontal="left" wrapText="1"/>
    </xf>
    <xf numFmtId="0" fontId="42" fillId="0" borderId="34">
      <alignment horizontal="center"/>
    </xf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66" fontId="49" fillId="0" borderId="0">
      <alignment horizontal="left" wrapText="1"/>
    </xf>
    <xf numFmtId="166" fontId="49" fillId="0" borderId="0">
      <alignment horizontal="left" wrapText="1"/>
    </xf>
    <xf numFmtId="3" fontId="18" fillId="0" borderId="0" applyFont="0" applyFill="0" applyBorder="0" applyAlignment="0" applyProtection="0"/>
    <xf numFmtId="0" fontId="18" fillId="77" borderId="0" applyNumberFormat="0" applyFont="0" applyBorder="0" applyAlignment="0" applyProtection="0"/>
    <xf numFmtId="0" fontId="18" fillId="77" borderId="0" applyNumberFormat="0" applyFont="0" applyBorder="0" applyAlignment="0" applyProtection="0"/>
    <xf numFmtId="166" fontId="49" fillId="0" borderId="0">
      <alignment horizontal="left" wrapText="1"/>
    </xf>
    <xf numFmtId="166" fontId="49" fillId="0" borderId="0">
      <alignment horizontal="left" wrapText="1"/>
    </xf>
    <xf numFmtId="0" fontId="18" fillId="77" borderId="0" applyNumberFormat="0" applyFont="0" applyBorder="0" applyAlignment="0" applyProtection="0"/>
    <xf numFmtId="0" fontId="66" fillId="0" borderId="0"/>
    <xf numFmtId="0" fontId="67" fillId="0" borderId="0"/>
    <xf numFmtId="0" fontId="67" fillId="0" borderId="0"/>
    <xf numFmtId="0" fontId="66" fillId="0" borderId="0"/>
    <xf numFmtId="0" fontId="67" fillId="0" borderId="0"/>
    <xf numFmtId="3" fontId="99" fillId="0" borderId="0" applyFill="0" applyBorder="0" applyAlignment="0" applyProtection="0"/>
    <xf numFmtId="0" fontId="100" fillId="0" borderId="0"/>
    <xf numFmtId="0" fontId="101" fillId="0" borderId="0"/>
    <xf numFmtId="0" fontId="101" fillId="0" borderId="0"/>
    <xf numFmtId="0" fontId="100" fillId="0" borderId="0"/>
    <xf numFmtId="0" fontId="101" fillId="0" borderId="0"/>
    <xf numFmtId="3" fontId="99" fillId="0" borderId="0" applyFill="0" applyBorder="0" applyAlignment="0" applyProtection="0"/>
    <xf numFmtId="3" fontId="99" fillId="0" borderId="0" applyFill="0" applyBorder="0" applyAlignment="0" applyProtection="0"/>
    <xf numFmtId="3" fontId="99" fillId="0" borderId="0" applyFill="0" applyBorder="0" applyAlignment="0" applyProtection="0"/>
    <xf numFmtId="3" fontId="99" fillId="0" borderId="0" applyFill="0" applyBorder="0" applyAlignment="0" applyProtection="0"/>
    <xf numFmtId="3" fontId="99" fillId="0" borderId="0" applyFill="0" applyBorder="0" applyAlignment="0" applyProtection="0"/>
    <xf numFmtId="3" fontId="99" fillId="0" borderId="0" applyFill="0" applyBorder="0" applyAlignment="0" applyProtection="0"/>
    <xf numFmtId="3" fontId="99" fillId="0" borderId="0" applyFill="0" applyBorder="0" applyAlignment="0" applyProtection="0"/>
    <xf numFmtId="3" fontId="99" fillId="0" borderId="0" applyFill="0" applyBorder="0" applyAlignment="0" applyProtection="0"/>
    <xf numFmtId="3" fontId="99" fillId="0" borderId="0" applyFill="0" applyBorder="0" applyAlignment="0" applyProtection="0"/>
    <xf numFmtId="3" fontId="99" fillId="0" borderId="0" applyFill="0" applyBorder="0" applyAlignment="0" applyProtection="0"/>
    <xf numFmtId="166" fontId="49" fillId="0" borderId="0">
      <alignment horizontal="left" wrapText="1"/>
    </xf>
    <xf numFmtId="166" fontId="49" fillId="0" borderId="0">
      <alignment horizontal="left" wrapText="1"/>
    </xf>
    <xf numFmtId="3" fontId="99" fillId="0" borderId="0" applyFill="0" applyBorder="0" applyAlignment="0" applyProtection="0"/>
    <xf numFmtId="3" fontId="99" fillId="0" borderId="0" applyFill="0" applyBorder="0" applyAlignment="0" applyProtection="0"/>
    <xf numFmtId="3" fontId="99" fillId="0" borderId="0" applyFill="0" applyBorder="0" applyAlignment="0" applyProtection="0"/>
    <xf numFmtId="3" fontId="99" fillId="0" borderId="0" applyFill="0" applyBorder="0" applyAlignment="0" applyProtection="0"/>
    <xf numFmtId="3" fontId="99" fillId="0" borderId="0" applyFill="0" applyBorder="0" applyAlignment="0" applyProtection="0"/>
    <xf numFmtId="3" fontId="99" fillId="0" borderId="0" applyFill="0" applyBorder="0" applyAlignment="0" applyProtection="0"/>
    <xf numFmtId="0" fontId="97" fillId="0" borderId="0"/>
    <xf numFmtId="3" fontId="99" fillId="0" borderId="0" applyFill="0" applyBorder="0" applyAlignment="0" applyProtection="0"/>
    <xf numFmtId="0" fontId="97" fillId="0" borderId="0"/>
    <xf numFmtId="3" fontId="99" fillId="0" borderId="0" applyFill="0" applyBorder="0" applyAlignment="0" applyProtection="0"/>
    <xf numFmtId="0" fontId="97" fillId="0" borderId="0"/>
    <xf numFmtId="3" fontId="99" fillId="0" borderId="0" applyFill="0" applyBorder="0" applyAlignment="0" applyProtection="0"/>
    <xf numFmtId="0" fontId="97" fillId="0" borderId="0"/>
    <xf numFmtId="3" fontId="99" fillId="0" borderId="0" applyFill="0" applyBorder="0" applyAlignment="0" applyProtection="0"/>
    <xf numFmtId="3" fontId="99" fillId="0" borderId="0" applyFill="0" applyBorder="0" applyAlignment="0" applyProtection="0"/>
    <xf numFmtId="3" fontId="99" fillId="0" borderId="0" applyFill="0" applyBorder="0" applyAlignment="0" applyProtection="0"/>
    <xf numFmtId="3" fontId="99" fillId="0" borderId="0" applyFill="0" applyBorder="0" applyAlignment="0" applyProtection="0"/>
    <xf numFmtId="42" fontId="6" fillId="23" borderId="0"/>
    <xf numFmtId="0" fontId="65" fillId="78" borderId="0"/>
    <xf numFmtId="0" fontId="102" fillId="78" borderId="48"/>
    <xf numFmtId="0" fontId="103" fillId="79" borderId="53"/>
    <xf numFmtId="0" fontId="6" fillId="0" borderId="0"/>
    <xf numFmtId="0" fontId="6" fillId="0" borderId="0"/>
    <xf numFmtId="0" fontId="6" fillId="0" borderId="0"/>
    <xf numFmtId="0" fontId="6" fillId="0" borderId="0"/>
    <xf numFmtId="0" fontId="104" fillId="78" borderId="54"/>
    <xf numFmtId="0" fontId="6" fillId="0" borderId="0"/>
    <xf numFmtId="0" fontId="6" fillId="0" borderId="0"/>
    <xf numFmtId="0" fontId="6" fillId="0" borderId="0"/>
    <xf numFmtId="0" fontId="6" fillId="0" borderId="0"/>
    <xf numFmtId="42" fontId="6" fillId="23" borderId="0"/>
    <xf numFmtId="166" fontId="49" fillId="0" borderId="0">
      <alignment horizontal="left" wrapText="1"/>
    </xf>
    <xf numFmtId="0" fontId="5" fillId="0" borderId="0"/>
    <xf numFmtId="42" fontId="6" fillId="23" borderId="0"/>
    <xf numFmtId="166" fontId="49" fillId="0" borderId="0">
      <alignment horizontal="left" wrapText="1"/>
    </xf>
    <xf numFmtId="0" fontId="97" fillId="0" borderId="0"/>
    <xf numFmtId="42" fontId="6" fillId="23" borderId="0"/>
    <xf numFmtId="42" fontId="6" fillId="23" borderId="0"/>
    <xf numFmtId="42" fontId="6" fillId="23" borderId="23">
      <alignment vertical="center"/>
    </xf>
    <xf numFmtId="42" fontId="6" fillId="23" borderId="23">
      <alignment vertical="center"/>
    </xf>
    <xf numFmtId="166" fontId="49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2" fontId="6" fillId="23" borderId="23">
      <alignment vertical="center"/>
    </xf>
    <xf numFmtId="0" fontId="6" fillId="0" borderId="0"/>
    <xf numFmtId="0" fontId="6" fillId="0" borderId="0"/>
    <xf numFmtId="0" fontId="6" fillId="0" borderId="0"/>
    <xf numFmtId="166" fontId="49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42" fontId="6" fillId="23" borderId="23">
      <alignment vertical="center"/>
    </xf>
    <xf numFmtId="166" fontId="49" fillId="0" borderId="0">
      <alignment horizontal="left" wrapText="1"/>
    </xf>
    <xf numFmtId="0" fontId="10" fillId="23" borderId="20" applyNumberFormat="0">
      <alignment horizontal="center" vertical="center" wrapText="1"/>
    </xf>
    <xf numFmtId="0" fontId="10" fillId="23" borderId="20" applyNumberFormat="0">
      <alignment horizontal="center" vertical="center" wrapText="1"/>
    </xf>
    <xf numFmtId="0" fontId="97" fillId="0" borderId="0"/>
    <xf numFmtId="0" fontId="10" fillId="23" borderId="20" applyNumberFormat="0">
      <alignment horizontal="center" vertical="center" wrapText="1"/>
    </xf>
    <xf numFmtId="166" fontId="49" fillId="0" borderId="0">
      <alignment horizontal="left" wrapText="1"/>
    </xf>
    <xf numFmtId="10" fontId="6" fillId="23" borderId="0"/>
    <xf numFmtId="10" fontId="6" fillId="23" borderId="0"/>
    <xf numFmtId="10" fontId="6" fillId="23" borderId="0"/>
    <xf numFmtId="166" fontId="49" fillId="0" borderId="0">
      <alignment horizontal="left" wrapText="1"/>
    </xf>
    <xf numFmtId="166" fontId="49" fillId="0" borderId="0">
      <alignment horizontal="left" wrapText="1"/>
    </xf>
    <xf numFmtId="10" fontId="6" fillId="23" borderId="0"/>
    <xf numFmtId="10" fontId="6" fillId="23" borderId="0"/>
    <xf numFmtId="166" fontId="49" fillId="0" borderId="0">
      <alignment horizontal="left" wrapText="1"/>
    </xf>
    <xf numFmtId="10" fontId="6" fillId="23" borderId="0"/>
    <xf numFmtId="166" fontId="49" fillId="0" borderId="0">
      <alignment horizontal="left" wrapText="1"/>
    </xf>
    <xf numFmtId="10" fontId="6" fillId="23" borderId="0"/>
    <xf numFmtId="166" fontId="49" fillId="0" borderId="0">
      <alignment horizontal="left" wrapText="1"/>
    </xf>
    <xf numFmtId="10" fontId="6" fillId="23" borderId="0"/>
    <xf numFmtId="166" fontId="49" fillId="0" borderId="0">
      <alignment horizontal="left" wrapText="1"/>
    </xf>
    <xf numFmtId="166" fontId="49" fillId="0" borderId="0">
      <alignment horizontal="left" wrapText="1"/>
    </xf>
    <xf numFmtId="10" fontId="6" fillId="23" borderId="0"/>
    <xf numFmtId="0" fontId="97" fillId="0" borderId="0"/>
    <xf numFmtId="10" fontId="6" fillId="23" borderId="0"/>
    <xf numFmtId="0" fontId="97" fillId="0" borderId="0"/>
    <xf numFmtId="0" fontId="5" fillId="0" borderId="0"/>
    <xf numFmtId="10" fontId="6" fillId="23" borderId="0"/>
    <xf numFmtId="198" fontId="6" fillId="23" borderId="0"/>
    <xf numFmtId="198" fontId="6" fillId="23" borderId="0"/>
    <xf numFmtId="198" fontId="6" fillId="23" borderId="0"/>
    <xf numFmtId="166" fontId="49" fillId="0" borderId="0">
      <alignment horizontal="left" wrapText="1"/>
    </xf>
    <xf numFmtId="166" fontId="49" fillId="0" borderId="0">
      <alignment horizontal="left" wrapText="1"/>
    </xf>
    <xf numFmtId="198" fontId="6" fillId="23" borderId="0"/>
    <xf numFmtId="198" fontId="6" fillId="23" borderId="0"/>
    <xf numFmtId="166" fontId="49" fillId="0" borderId="0">
      <alignment horizontal="left" wrapText="1"/>
    </xf>
    <xf numFmtId="198" fontId="6" fillId="23" borderId="0"/>
    <xf numFmtId="166" fontId="49" fillId="0" borderId="0">
      <alignment horizontal="left" wrapText="1"/>
    </xf>
    <xf numFmtId="198" fontId="6" fillId="23" borderId="0"/>
    <xf numFmtId="166" fontId="49" fillId="0" borderId="0">
      <alignment horizontal="left" wrapText="1"/>
    </xf>
    <xf numFmtId="198" fontId="6" fillId="23" borderId="0"/>
    <xf numFmtId="166" fontId="49" fillId="0" borderId="0">
      <alignment horizontal="left" wrapText="1"/>
    </xf>
    <xf numFmtId="166" fontId="49" fillId="0" borderId="0">
      <alignment horizontal="left" wrapText="1"/>
    </xf>
    <xf numFmtId="0" fontId="5" fillId="0" borderId="0"/>
    <xf numFmtId="198" fontId="6" fillId="23" borderId="0"/>
    <xf numFmtId="198" fontId="6" fillId="23" borderId="0"/>
    <xf numFmtId="0" fontId="97" fillId="0" borderId="0"/>
    <xf numFmtId="0" fontId="5" fillId="0" borderId="0"/>
    <xf numFmtId="0" fontId="97" fillId="0" borderId="0"/>
    <xf numFmtId="0" fontId="5" fillId="0" borderId="0"/>
    <xf numFmtId="198" fontId="6" fillId="23" borderId="0"/>
    <xf numFmtId="42" fontId="6" fillId="23" borderId="0"/>
    <xf numFmtId="164" fontId="21" fillId="0" borderId="0" applyBorder="0" applyAlignment="0"/>
    <xf numFmtId="164" fontId="21" fillId="0" borderId="0" applyBorder="0" applyAlignment="0"/>
    <xf numFmtId="0" fontId="97" fillId="0" borderId="0"/>
    <xf numFmtId="164" fontId="21" fillId="0" borderId="0" applyBorder="0" applyAlignment="0"/>
    <xf numFmtId="42" fontId="6" fillId="23" borderId="13">
      <alignment horizontal="left"/>
    </xf>
    <xf numFmtId="42" fontId="6" fillId="23" borderId="13">
      <alignment horizontal="left"/>
    </xf>
    <xf numFmtId="166" fontId="49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2" fontId="6" fillId="23" borderId="13">
      <alignment horizontal="left"/>
    </xf>
    <xf numFmtId="0" fontId="6" fillId="0" borderId="0"/>
    <xf numFmtId="0" fontId="6" fillId="0" borderId="0"/>
    <xf numFmtId="0" fontId="6" fillId="0" borderId="0"/>
    <xf numFmtId="0" fontId="6" fillId="0" borderId="0"/>
    <xf numFmtId="166" fontId="49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42" fontId="6" fillId="23" borderId="13">
      <alignment horizontal="left"/>
    </xf>
    <xf numFmtId="166" fontId="49" fillId="0" borderId="0">
      <alignment horizontal="left" wrapText="1"/>
    </xf>
    <xf numFmtId="198" fontId="20" fillId="23" borderId="13">
      <alignment horizontal="left"/>
    </xf>
    <xf numFmtId="166" fontId="49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198" fontId="20" fillId="23" borderId="13">
      <alignment horizontal="left"/>
    </xf>
    <xf numFmtId="0" fontId="97" fillId="0" borderId="0"/>
    <xf numFmtId="0" fontId="5" fillId="0" borderId="0"/>
    <xf numFmtId="164" fontId="21" fillId="0" borderId="0" applyBorder="0" applyAlignment="0"/>
    <xf numFmtId="14" fontId="49" fillId="0" borderId="0" applyNumberFormat="0" applyFill="0" applyBorder="0" applyAlignment="0" applyProtection="0">
      <alignment horizontal="left"/>
    </xf>
    <xf numFmtId="14" fontId="49" fillId="0" borderId="0" applyNumberFormat="0" applyFill="0" applyBorder="0" applyAlignment="0" applyProtection="0">
      <alignment horizontal="left"/>
    </xf>
    <xf numFmtId="0" fontId="97" fillId="0" borderId="0"/>
    <xf numFmtId="0" fontId="5" fillId="0" borderId="0"/>
    <xf numFmtId="199" fontId="6" fillId="0" borderId="0" applyFont="0" applyFill="0" applyAlignment="0">
      <alignment horizontal="right"/>
    </xf>
    <xf numFmtId="199" fontId="6" fillId="0" borderId="0" applyFont="0" applyFill="0" applyAlignment="0">
      <alignment horizontal="right"/>
    </xf>
    <xf numFmtId="199" fontId="6" fillId="0" borderId="0" applyFont="0" applyFill="0" applyAlignment="0">
      <alignment horizontal="right"/>
    </xf>
    <xf numFmtId="166" fontId="49" fillId="0" borderId="0">
      <alignment horizontal="left" wrapText="1"/>
    </xf>
    <xf numFmtId="166" fontId="49" fillId="0" borderId="0">
      <alignment horizontal="left" wrapText="1"/>
    </xf>
    <xf numFmtId="199" fontId="6" fillId="0" borderId="0" applyFont="0" applyFill="0" applyAlignment="0">
      <alignment horizontal="right"/>
    </xf>
    <xf numFmtId="199" fontId="6" fillId="0" borderId="0" applyFont="0" applyFill="0" applyAlignment="0">
      <alignment horizontal="right"/>
    </xf>
    <xf numFmtId="166" fontId="49" fillId="0" borderId="0">
      <alignment horizontal="left" wrapText="1"/>
    </xf>
    <xf numFmtId="199" fontId="6" fillId="0" borderId="0" applyFont="0" applyFill="0" applyAlignment="0">
      <alignment horizontal="right"/>
    </xf>
    <xf numFmtId="166" fontId="49" fillId="0" borderId="0">
      <alignment horizontal="left" wrapText="1"/>
    </xf>
    <xf numFmtId="199" fontId="6" fillId="0" borderId="0" applyFont="0" applyFill="0" applyAlignment="0">
      <alignment horizontal="right"/>
    </xf>
    <xf numFmtId="166" fontId="49" fillId="0" borderId="0">
      <alignment horizontal="left" wrapText="1"/>
    </xf>
    <xf numFmtId="199" fontId="6" fillId="0" borderId="0" applyFont="0" applyFill="0" applyAlignment="0">
      <alignment horizontal="right"/>
    </xf>
    <xf numFmtId="166" fontId="49" fillId="0" borderId="0">
      <alignment horizontal="left" wrapText="1"/>
    </xf>
    <xf numFmtId="166" fontId="49" fillId="0" borderId="0">
      <alignment horizontal="left" wrapText="1"/>
    </xf>
    <xf numFmtId="199" fontId="6" fillId="0" borderId="0" applyFont="0" applyFill="0" applyAlignment="0">
      <alignment horizontal="right"/>
    </xf>
    <xf numFmtId="0" fontId="97" fillId="0" borderId="0"/>
    <xf numFmtId="199" fontId="6" fillId="0" borderId="0" applyFont="0" applyFill="0" applyAlignment="0">
      <alignment horizontal="right"/>
    </xf>
    <xf numFmtId="0" fontId="97" fillId="0" borderId="0"/>
    <xf numFmtId="0" fontId="5" fillId="0" borderId="0"/>
    <xf numFmtId="4" fontId="105" fillId="26" borderId="11" applyNumberFormat="0" applyProtection="0">
      <alignment vertical="center"/>
    </xf>
    <xf numFmtId="166" fontId="49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4" fontId="105" fillId="26" borderId="11" applyNumberFormat="0" applyProtection="0">
      <alignment vertical="center"/>
    </xf>
    <xf numFmtId="4" fontId="106" fillId="26" borderId="11" applyNumberFormat="0" applyProtection="0">
      <alignment vertical="center"/>
    </xf>
    <xf numFmtId="166" fontId="49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4" fontId="106" fillId="26" borderId="11" applyNumberFormat="0" applyProtection="0">
      <alignment vertical="center"/>
    </xf>
    <xf numFmtId="4" fontId="105" fillId="26" borderId="11" applyNumberFormat="0" applyProtection="0">
      <alignment horizontal="left" vertical="center" indent="1"/>
    </xf>
    <xf numFmtId="166" fontId="49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4" fontId="105" fillId="26" borderId="11" applyNumberFormat="0" applyProtection="0">
      <alignment horizontal="left" vertical="center" indent="1"/>
    </xf>
    <xf numFmtId="4" fontId="105" fillId="26" borderId="11" applyNumberFormat="0" applyProtection="0">
      <alignment horizontal="left" vertical="center" indent="1"/>
    </xf>
    <xf numFmtId="166" fontId="49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4" fontId="105" fillId="26" borderId="11" applyNumberFormat="0" applyProtection="0">
      <alignment horizontal="left" vertical="center" indent="1"/>
    </xf>
    <xf numFmtId="0" fontId="6" fillId="80" borderId="11" applyNumberFormat="0" applyProtection="0">
      <alignment horizontal="left" vertical="center" indent="1"/>
    </xf>
    <xf numFmtId="0" fontId="6" fillId="80" borderId="11" applyNumberFormat="0" applyProtection="0">
      <alignment horizontal="left" vertical="center" indent="1"/>
    </xf>
    <xf numFmtId="0" fontId="6" fillId="80" borderId="11" applyNumberFormat="0" applyProtection="0">
      <alignment horizontal="left" vertical="center" indent="1"/>
    </xf>
    <xf numFmtId="166" fontId="49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49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80" borderId="11" applyNumberFormat="0" applyProtection="0">
      <alignment horizontal="left" vertical="center" indent="1"/>
    </xf>
    <xf numFmtId="0" fontId="6" fillId="80" borderId="11" applyNumberFormat="0" applyProtection="0">
      <alignment horizontal="left" vertical="center" indent="1"/>
    </xf>
    <xf numFmtId="166" fontId="49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80" borderId="11" applyNumberFormat="0" applyProtection="0">
      <alignment horizontal="left" vertical="center" indent="1"/>
    </xf>
    <xf numFmtId="166" fontId="49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80" borderId="11" applyNumberFormat="0" applyProtection="0">
      <alignment horizontal="left" vertical="center" indent="1"/>
    </xf>
    <xf numFmtId="166" fontId="49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80" borderId="11" applyNumberFormat="0" applyProtection="0">
      <alignment horizontal="left" vertical="center" indent="1"/>
    </xf>
    <xf numFmtId="166" fontId="49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49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81" borderId="0" applyNumberFormat="0" applyProtection="0">
      <alignment horizontal="left" vertical="center" indent="1"/>
    </xf>
    <xf numFmtId="0" fontId="6" fillId="80" borderId="11" applyNumberFormat="0" applyProtection="0">
      <alignment horizontal="left" vertical="center" indent="1"/>
    </xf>
    <xf numFmtId="0" fontId="6" fillId="80" borderId="11" applyNumberFormat="0" applyProtection="0">
      <alignment horizontal="left" vertical="center" indent="1"/>
    </xf>
    <xf numFmtId="0" fontId="6" fillId="80" borderId="11" applyNumberFormat="0" applyProtection="0">
      <alignment horizontal="left" vertical="center" indent="1"/>
    </xf>
    <xf numFmtId="4" fontId="105" fillId="82" borderId="11" applyNumberFormat="0" applyProtection="0">
      <alignment horizontal="right" vertical="center"/>
    </xf>
    <xf numFmtId="166" fontId="49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4" fontId="105" fillId="82" borderId="11" applyNumberFormat="0" applyProtection="0">
      <alignment horizontal="right" vertical="center"/>
    </xf>
    <xf numFmtId="4" fontId="105" fillId="83" borderId="11" applyNumberFormat="0" applyProtection="0">
      <alignment horizontal="right" vertical="center"/>
    </xf>
    <xf numFmtId="166" fontId="49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4" fontId="105" fillId="83" borderId="11" applyNumberFormat="0" applyProtection="0">
      <alignment horizontal="right" vertical="center"/>
    </xf>
    <xf numFmtId="4" fontId="105" fillId="84" borderId="11" applyNumberFormat="0" applyProtection="0">
      <alignment horizontal="right" vertical="center"/>
    </xf>
    <xf numFmtId="166" fontId="49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4" fontId="105" fillId="84" borderId="11" applyNumberFormat="0" applyProtection="0">
      <alignment horizontal="right" vertical="center"/>
    </xf>
    <xf numFmtId="4" fontId="105" fillId="85" borderId="11" applyNumberFormat="0" applyProtection="0">
      <alignment horizontal="right" vertical="center"/>
    </xf>
    <xf numFmtId="166" fontId="49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4" fontId="105" fillId="85" borderId="11" applyNumberFormat="0" applyProtection="0">
      <alignment horizontal="right" vertical="center"/>
    </xf>
    <xf numFmtId="4" fontId="105" fillId="86" borderId="11" applyNumberFormat="0" applyProtection="0">
      <alignment horizontal="right" vertical="center"/>
    </xf>
    <xf numFmtId="166" fontId="49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4" fontId="105" fillId="86" borderId="11" applyNumberFormat="0" applyProtection="0">
      <alignment horizontal="right" vertical="center"/>
    </xf>
    <xf numFmtId="4" fontId="105" fillId="87" borderId="11" applyNumberFormat="0" applyProtection="0">
      <alignment horizontal="right" vertical="center"/>
    </xf>
    <xf numFmtId="166" fontId="49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4" fontId="105" fillId="87" borderId="11" applyNumberFormat="0" applyProtection="0">
      <alignment horizontal="right" vertical="center"/>
    </xf>
    <xf numFmtId="4" fontId="105" fillId="88" borderId="11" applyNumberFormat="0" applyProtection="0">
      <alignment horizontal="right" vertical="center"/>
    </xf>
    <xf numFmtId="166" fontId="49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4" fontId="105" fillId="88" borderId="11" applyNumberFormat="0" applyProtection="0">
      <alignment horizontal="right" vertical="center"/>
    </xf>
    <xf numFmtId="4" fontId="105" fillId="89" borderId="11" applyNumberFormat="0" applyProtection="0">
      <alignment horizontal="right" vertical="center"/>
    </xf>
    <xf numFmtId="166" fontId="49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4" fontId="105" fillId="89" borderId="11" applyNumberFormat="0" applyProtection="0">
      <alignment horizontal="right" vertical="center"/>
    </xf>
    <xf numFmtId="4" fontId="105" fillId="90" borderId="11" applyNumberFormat="0" applyProtection="0">
      <alignment horizontal="right" vertical="center"/>
    </xf>
    <xf numFmtId="166" fontId="49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4" fontId="105" fillId="90" borderId="11" applyNumberFormat="0" applyProtection="0">
      <alignment horizontal="right" vertical="center"/>
    </xf>
    <xf numFmtId="4" fontId="107" fillId="91" borderId="11" applyNumberFormat="0" applyProtection="0">
      <alignment horizontal="left" vertical="center" indent="1"/>
    </xf>
    <xf numFmtId="4" fontId="107" fillId="92" borderId="0" applyNumberFormat="0" applyProtection="0">
      <alignment horizontal="left" vertical="center" indent="1"/>
    </xf>
    <xf numFmtId="0" fontId="6" fillId="0" borderId="0"/>
    <xf numFmtId="0" fontId="6" fillId="0" borderId="0"/>
    <xf numFmtId="0" fontId="6" fillId="0" borderId="0"/>
    <xf numFmtId="0" fontId="6" fillId="0" borderId="0"/>
    <xf numFmtId="4" fontId="107" fillId="92" borderId="0" applyNumberFormat="0" applyProtection="0">
      <alignment horizontal="left" vertical="center" indent="1"/>
    </xf>
    <xf numFmtId="4" fontId="107" fillId="91" borderId="11" applyNumberFormat="0" applyProtection="0">
      <alignment horizontal="left" vertical="center" indent="1"/>
    </xf>
    <xf numFmtId="4" fontId="105" fillId="93" borderId="55" applyNumberFormat="0" applyProtection="0">
      <alignment horizontal="left" vertical="center" indent="1"/>
    </xf>
    <xf numFmtId="4" fontId="105" fillId="93" borderId="0" applyNumberFormat="0" applyProtection="0">
      <alignment horizontal="left" vertical="center" indent="1"/>
    </xf>
    <xf numFmtId="0" fontId="6" fillId="0" borderId="0"/>
    <xf numFmtId="0" fontId="6" fillId="0" borderId="0"/>
    <xf numFmtId="0" fontId="6" fillId="0" borderId="0"/>
    <xf numFmtId="0" fontId="6" fillId="0" borderId="0"/>
    <xf numFmtId="4" fontId="105" fillId="93" borderId="0" applyNumberFormat="0" applyProtection="0">
      <alignment horizontal="left" vertical="center" indent="1"/>
    </xf>
    <xf numFmtId="4" fontId="108" fillId="94" borderId="0" applyNumberFormat="0" applyProtection="0">
      <alignment horizontal="left" vertical="center" indent="1"/>
    </xf>
    <xf numFmtId="4" fontId="108" fillId="94" borderId="0" applyNumberFormat="0" applyProtection="0">
      <alignment horizontal="left" vertical="center" indent="1"/>
    </xf>
    <xf numFmtId="0" fontId="97" fillId="0" borderId="0"/>
    <xf numFmtId="4" fontId="108" fillId="94" borderId="0" applyNumberFormat="0" applyProtection="0">
      <alignment horizontal="left" vertical="center" indent="1"/>
    </xf>
    <xf numFmtId="0" fontId="6" fillId="80" borderId="11" applyNumberFormat="0" applyProtection="0">
      <alignment horizontal="left" vertical="center" indent="1"/>
    </xf>
    <xf numFmtId="0" fontId="6" fillId="80" borderId="11" applyNumberFormat="0" applyProtection="0">
      <alignment horizontal="left" vertical="center" indent="1"/>
    </xf>
    <xf numFmtId="166" fontId="49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80" borderId="11" applyNumberFormat="0" applyProtection="0">
      <alignment horizontal="left" vertical="center" inden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80" borderId="11" applyNumberFormat="0" applyProtection="0">
      <alignment horizontal="left" vertical="center" indent="1"/>
    </xf>
    <xf numFmtId="4" fontId="105" fillId="93" borderId="11" applyNumberFormat="0" applyProtection="0">
      <alignment horizontal="left" vertical="center" indent="1"/>
    </xf>
    <xf numFmtId="4" fontId="105" fillId="93" borderId="11" applyNumberFormat="0" applyProtection="0">
      <alignment horizontal="left" vertical="center" indent="1"/>
    </xf>
    <xf numFmtId="0" fontId="6" fillId="0" borderId="0"/>
    <xf numFmtId="0" fontId="6" fillId="0" borderId="0"/>
    <xf numFmtId="0" fontId="6" fillId="0" borderId="0"/>
    <xf numFmtId="0" fontId="6" fillId="0" borderId="0"/>
    <xf numFmtId="4" fontId="109" fillId="0" borderId="0" applyNumberFormat="0" applyProtection="0">
      <alignment horizontal="left" vertical="center" indent="1"/>
    </xf>
    <xf numFmtId="4" fontId="105" fillId="93" borderId="11" applyNumberFormat="0" applyProtection="0">
      <alignment horizontal="left" vertical="center" indent="1"/>
    </xf>
    <xf numFmtId="4" fontId="105" fillId="95" borderId="11" applyNumberFormat="0" applyProtection="0">
      <alignment horizontal="left" vertical="center" indent="1"/>
    </xf>
    <xf numFmtId="4" fontId="105" fillId="95" borderId="11" applyNumberFormat="0" applyProtection="0">
      <alignment horizontal="left" vertical="center" indent="1"/>
    </xf>
    <xf numFmtId="0" fontId="6" fillId="0" borderId="0"/>
    <xf numFmtId="0" fontId="6" fillId="0" borderId="0"/>
    <xf numFmtId="0" fontId="6" fillId="0" borderId="0"/>
    <xf numFmtId="0" fontId="6" fillId="0" borderId="0"/>
    <xf numFmtId="4" fontId="109" fillId="0" borderId="0" applyNumberFormat="0" applyProtection="0">
      <alignment horizontal="left" vertical="center" indent="1"/>
    </xf>
    <xf numFmtId="4" fontId="105" fillId="95" borderId="11" applyNumberFormat="0" applyProtection="0">
      <alignment horizontal="left" vertical="center" indent="1"/>
    </xf>
    <xf numFmtId="0" fontId="6" fillId="95" borderId="11" applyNumberFormat="0" applyProtection="0">
      <alignment horizontal="left" vertical="center" indent="1"/>
    </xf>
    <xf numFmtId="0" fontId="6" fillId="95" borderId="11" applyNumberFormat="0" applyProtection="0">
      <alignment horizontal="left" vertical="center" indent="1"/>
    </xf>
    <xf numFmtId="166" fontId="49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95" borderId="11" applyNumberFormat="0" applyProtection="0">
      <alignment horizontal="left" vertical="center" inden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95" borderId="11" applyNumberFormat="0" applyProtection="0">
      <alignment horizontal="left" vertical="center" indent="1"/>
    </xf>
    <xf numFmtId="0" fontId="6" fillId="95" borderId="11" applyNumberFormat="0" applyProtection="0">
      <alignment horizontal="left" vertical="center" indent="1"/>
    </xf>
    <xf numFmtId="0" fontId="6" fillId="95" borderId="11" applyNumberFormat="0" applyProtection="0">
      <alignment horizontal="left" vertical="center" indent="1"/>
    </xf>
    <xf numFmtId="0" fontId="6" fillId="95" borderId="11" applyNumberFormat="0" applyProtection="0">
      <alignment horizontal="left" vertical="center" indent="1"/>
    </xf>
    <xf numFmtId="166" fontId="49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49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95" borderId="11" applyNumberFormat="0" applyProtection="0">
      <alignment horizontal="left" vertical="center" indent="1"/>
    </xf>
    <xf numFmtId="0" fontId="6" fillId="95" borderId="11" applyNumberFormat="0" applyProtection="0">
      <alignment horizontal="left" vertical="center" indent="1"/>
    </xf>
    <xf numFmtId="166" fontId="49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95" borderId="11" applyNumberFormat="0" applyProtection="0">
      <alignment horizontal="left" vertical="center" indent="1"/>
    </xf>
    <xf numFmtId="166" fontId="49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95" borderId="11" applyNumberFormat="0" applyProtection="0">
      <alignment horizontal="left" vertical="center" indent="1"/>
    </xf>
    <xf numFmtId="166" fontId="49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95" borderId="11" applyNumberFormat="0" applyProtection="0">
      <alignment horizontal="left" vertical="center" indent="1"/>
    </xf>
    <xf numFmtId="166" fontId="49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49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95" borderId="11" applyNumberFormat="0" applyProtection="0">
      <alignment horizontal="left" vertical="center" indent="1"/>
    </xf>
    <xf numFmtId="0" fontId="6" fillId="95" borderId="11" applyNumberFormat="0" applyProtection="0">
      <alignment horizontal="left" vertical="center" indent="1"/>
    </xf>
    <xf numFmtId="0" fontId="6" fillId="95" borderId="11" applyNumberFormat="0" applyProtection="0">
      <alignment horizontal="left" vertical="center" indent="1"/>
    </xf>
    <xf numFmtId="0" fontId="6" fillId="96" borderId="11" applyNumberFormat="0" applyProtection="0">
      <alignment horizontal="left" vertical="center" indent="1"/>
    </xf>
    <xf numFmtId="0" fontId="6" fillId="96" borderId="11" applyNumberFormat="0" applyProtection="0">
      <alignment horizontal="left" vertical="center" indent="1"/>
    </xf>
    <xf numFmtId="166" fontId="49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96" borderId="11" applyNumberFormat="0" applyProtection="0">
      <alignment horizontal="left" vertical="center" inden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96" borderId="11" applyNumberFormat="0" applyProtection="0">
      <alignment horizontal="left" vertical="center" indent="1"/>
    </xf>
    <xf numFmtId="0" fontId="6" fillId="96" borderId="11" applyNumberFormat="0" applyProtection="0">
      <alignment horizontal="left" vertical="center" indent="1"/>
    </xf>
    <xf numFmtId="0" fontId="6" fillId="96" borderId="11" applyNumberFormat="0" applyProtection="0">
      <alignment horizontal="left" vertical="center" indent="1"/>
    </xf>
    <xf numFmtId="166" fontId="49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96" borderId="11" applyNumberFormat="0" applyProtection="0">
      <alignment horizontal="left" vertical="center" inden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96" borderId="11" applyNumberFormat="0" applyProtection="0">
      <alignment horizontal="left" vertical="center" indent="1"/>
    </xf>
    <xf numFmtId="0" fontId="6" fillId="22" borderId="11" applyNumberFormat="0" applyProtection="0">
      <alignment horizontal="left" vertical="center" indent="1"/>
    </xf>
    <xf numFmtId="0" fontId="6" fillId="22" borderId="11" applyNumberFormat="0" applyProtection="0">
      <alignment horizontal="left" vertical="center" indent="1"/>
    </xf>
    <xf numFmtId="166" fontId="49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22" borderId="11" applyNumberFormat="0" applyProtection="0">
      <alignment horizontal="left" vertical="center" inden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22" borderId="11" applyNumberFormat="0" applyProtection="0">
      <alignment horizontal="left" vertical="center" indent="1"/>
    </xf>
    <xf numFmtId="0" fontId="6" fillId="22" borderId="11" applyNumberFormat="0" applyProtection="0">
      <alignment horizontal="left" vertical="center" indent="1"/>
    </xf>
    <xf numFmtId="0" fontId="6" fillId="22" borderId="11" applyNumberFormat="0" applyProtection="0">
      <alignment horizontal="left" vertical="center" indent="1"/>
    </xf>
    <xf numFmtId="166" fontId="49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22" borderId="11" applyNumberFormat="0" applyProtection="0">
      <alignment horizontal="left" vertical="center" inden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22" borderId="11" applyNumberFormat="0" applyProtection="0">
      <alignment horizontal="left" vertical="center" indent="1"/>
    </xf>
    <xf numFmtId="0" fontId="6" fillId="80" borderId="11" applyNumberFormat="0" applyProtection="0">
      <alignment horizontal="left" vertical="center" indent="1"/>
    </xf>
    <xf numFmtId="0" fontId="6" fillId="80" borderId="11" applyNumberFormat="0" applyProtection="0">
      <alignment horizontal="left" vertical="center" indent="1"/>
    </xf>
    <xf numFmtId="166" fontId="49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80" borderId="11" applyNumberFormat="0" applyProtection="0">
      <alignment horizontal="left" vertical="center" inden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80" borderId="11" applyNumberFormat="0" applyProtection="0">
      <alignment horizontal="left" vertical="center" indent="1"/>
    </xf>
    <xf numFmtId="0" fontId="6" fillId="80" borderId="11" applyNumberFormat="0" applyProtection="0">
      <alignment horizontal="left" vertical="center" indent="1"/>
    </xf>
    <xf numFmtId="0" fontId="6" fillId="80" borderId="11" applyNumberFormat="0" applyProtection="0">
      <alignment horizontal="left" vertical="center" indent="1"/>
    </xf>
    <xf numFmtId="166" fontId="49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80" borderId="11" applyNumberFormat="0" applyProtection="0">
      <alignment horizontal="left" vertical="center" inden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80" borderId="11" applyNumberFormat="0" applyProtection="0">
      <alignment horizontal="left" vertical="center" indent="1"/>
    </xf>
    <xf numFmtId="0" fontId="6" fillId="66" borderId="6" applyNumberFormat="0">
      <protection locked="0"/>
    </xf>
    <xf numFmtId="0" fontId="6" fillId="66" borderId="6" applyNumberFormat="0">
      <protection locked="0"/>
    </xf>
    <xf numFmtId="166" fontId="49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49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21" fillId="59" borderId="56" applyBorder="0"/>
    <xf numFmtId="4" fontId="105" fillId="97" borderId="11" applyNumberFormat="0" applyProtection="0">
      <alignment vertical="center"/>
    </xf>
    <xf numFmtId="166" fontId="49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4" fontId="105" fillId="97" borderId="11" applyNumberFormat="0" applyProtection="0">
      <alignment vertical="center"/>
    </xf>
    <xf numFmtId="4" fontId="106" fillId="97" borderId="11" applyNumberFormat="0" applyProtection="0">
      <alignment vertical="center"/>
    </xf>
    <xf numFmtId="166" fontId="49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4" fontId="106" fillId="97" borderId="11" applyNumberFormat="0" applyProtection="0">
      <alignment vertical="center"/>
    </xf>
    <xf numFmtId="4" fontId="105" fillId="97" borderId="11" applyNumberFormat="0" applyProtection="0">
      <alignment horizontal="left" vertical="center" indent="1"/>
    </xf>
    <xf numFmtId="166" fontId="49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4" fontId="105" fillId="97" borderId="11" applyNumberFormat="0" applyProtection="0">
      <alignment horizontal="left" vertical="center" indent="1"/>
    </xf>
    <xf numFmtId="4" fontId="105" fillId="97" borderId="11" applyNumberFormat="0" applyProtection="0">
      <alignment horizontal="left" vertical="center" indent="1"/>
    </xf>
    <xf numFmtId="166" fontId="49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4" fontId="105" fillId="97" borderId="11" applyNumberFormat="0" applyProtection="0">
      <alignment horizontal="left" vertical="center" indent="1"/>
    </xf>
    <xf numFmtId="4" fontId="105" fillId="93" borderId="11" applyNumberFormat="0" applyProtection="0">
      <alignment horizontal="right" vertical="center"/>
    </xf>
    <xf numFmtId="4" fontId="105" fillId="93" borderId="11" applyNumberFormat="0" applyProtection="0">
      <alignment horizontal="right"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166" fontId="49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4" fontId="105" fillId="93" borderId="11" applyNumberFormat="0" applyProtection="0">
      <alignment horizontal="right" vertical="center"/>
    </xf>
    <xf numFmtId="4" fontId="106" fillId="93" borderId="11" applyNumberFormat="0" applyProtection="0">
      <alignment horizontal="right" vertical="center"/>
    </xf>
    <xf numFmtId="166" fontId="49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4" fontId="106" fillId="93" borderId="11" applyNumberFormat="0" applyProtection="0">
      <alignment horizontal="right" vertical="center"/>
    </xf>
    <xf numFmtId="0" fontId="6" fillId="80" borderId="11" applyNumberFormat="0" applyProtection="0">
      <alignment horizontal="left" vertical="center" indent="1"/>
    </xf>
    <xf numFmtId="0" fontId="6" fillId="80" borderId="11" applyNumberFormat="0" applyProtection="0">
      <alignment horizontal="left" vertical="center" indent="1"/>
    </xf>
    <xf numFmtId="0" fontId="6" fillId="80" borderId="11" applyNumberFormat="0" applyProtection="0">
      <alignment horizontal="left" vertical="center" indent="1"/>
    </xf>
    <xf numFmtId="166" fontId="49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49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80" borderId="11" applyNumberFormat="0" applyProtection="0">
      <alignment horizontal="left" vertical="center" indent="1"/>
    </xf>
    <xf numFmtId="0" fontId="6" fillId="80" borderId="11" applyNumberFormat="0" applyProtection="0">
      <alignment horizontal="left" vertical="center" indent="1"/>
    </xf>
    <xf numFmtId="166" fontId="49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80" borderId="11" applyNumberFormat="0" applyProtection="0">
      <alignment horizontal="left" vertical="center" indent="1"/>
    </xf>
    <xf numFmtId="166" fontId="49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80" borderId="11" applyNumberFormat="0" applyProtection="0">
      <alignment horizontal="left" vertical="center" indent="1"/>
    </xf>
    <xf numFmtId="166" fontId="49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80" borderId="11" applyNumberFormat="0" applyProtection="0">
      <alignment horizontal="left" vertical="center" indent="1"/>
    </xf>
    <xf numFmtId="166" fontId="49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49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80" borderId="11" applyNumberFormat="0" applyProtection="0">
      <alignment horizontal="left" vertical="center" indent="1"/>
    </xf>
    <xf numFmtId="0" fontId="6" fillId="80" borderId="11" applyNumberFormat="0" applyProtection="0">
      <alignment horizontal="left" vertical="center" indent="1"/>
    </xf>
    <xf numFmtId="0" fontId="6" fillId="80" borderId="11" applyNumberFormat="0" applyProtection="0">
      <alignment horizontal="left" vertical="center" indent="1"/>
    </xf>
    <xf numFmtId="0" fontId="6" fillId="80" borderId="11" applyNumberFormat="0" applyProtection="0">
      <alignment horizontal="left" vertical="center" indent="1"/>
    </xf>
    <xf numFmtId="0" fontId="6" fillId="80" borderId="11" applyNumberFormat="0" applyProtection="0">
      <alignment horizontal="left" vertical="center" indent="1"/>
    </xf>
    <xf numFmtId="0" fontId="6" fillId="80" borderId="11" applyNumberFormat="0" applyProtection="0">
      <alignment horizontal="left" vertical="center" indent="1"/>
    </xf>
    <xf numFmtId="166" fontId="49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49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80" borderId="11" applyNumberFormat="0" applyProtection="0">
      <alignment horizontal="left" vertical="center" indent="1"/>
    </xf>
    <xf numFmtId="0" fontId="6" fillId="80" borderId="11" applyNumberFormat="0" applyProtection="0">
      <alignment horizontal="left" vertical="center" indent="1"/>
    </xf>
    <xf numFmtId="166" fontId="49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80" borderId="11" applyNumberFormat="0" applyProtection="0">
      <alignment horizontal="left" vertical="center" indent="1"/>
    </xf>
    <xf numFmtId="166" fontId="49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80" borderId="11" applyNumberFormat="0" applyProtection="0">
      <alignment horizontal="left" vertical="center" indent="1"/>
    </xf>
    <xf numFmtId="166" fontId="49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80" borderId="11" applyNumberFormat="0" applyProtection="0">
      <alignment horizontal="left" vertical="center" indent="1"/>
    </xf>
    <xf numFmtId="166" fontId="49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49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80" borderId="11" applyNumberFormat="0" applyProtection="0">
      <alignment horizontal="left" vertical="center" indent="1"/>
    </xf>
    <xf numFmtId="0" fontId="6" fillId="80" borderId="11" applyNumberFormat="0" applyProtection="0">
      <alignment horizontal="left" vertical="center" indent="1"/>
    </xf>
    <xf numFmtId="0" fontId="6" fillId="80" borderId="11" applyNumberFormat="0" applyProtection="0">
      <alignment horizontal="left" vertical="center" indent="1"/>
    </xf>
    <xf numFmtId="0" fontId="110" fillId="0" borderId="0"/>
    <xf numFmtId="0" fontId="110" fillId="0" borderId="0"/>
    <xf numFmtId="0" fontId="97" fillId="0" borderId="0"/>
    <xf numFmtId="0" fontId="111" fillId="0" borderId="0" applyNumberFormat="0" applyProtection="0">
      <alignment horizontal="left" indent="5"/>
    </xf>
    <xf numFmtId="0" fontId="8" fillId="98" borderId="6"/>
    <xf numFmtId="4" fontId="112" fillId="93" borderId="11" applyNumberFormat="0" applyProtection="0">
      <alignment horizontal="right" vertical="center"/>
    </xf>
    <xf numFmtId="166" fontId="49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4" fontId="112" fillId="93" borderId="11" applyNumberFormat="0" applyProtection="0">
      <alignment horizontal="right" vertical="center"/>
    </xf>
    <xf numFmtId="39" fontId="6" fillId="99" borderId="0"/>
    <xf numFmtId="39" fontId="6" fillId="99" borderId="0"/>
    <xf numFmtId="39" fontId="6" fillId="99" borderId="0"/>
    <xf numFmtId="166" fontId="49" fillId="0" borderId="0">
      <alignment horizontal="left" wrapText="1"/>
    </xf>
    <xf numFmtId="166" fontId="49" fillId="0" borderId="0">
      <alignment horizontal="left" wrapText="1"/>
    </xf>
    <xf numFmtId="39" fontId="6" fillId="99" borderId="0"/>
    <xf numFmtId="39" fontId="6" fillId="99" borderId="0"/>
    <xf numFmtId="166" fontId="49" fillId="0" borderId="0">
      <alignment horizontal="left" wrapText="1"/>
    </xf>
    <xf numFmtId="39" fontId="6" fillId="99" borderId="0"/>
    <xf numFmtId="166" fontId="49" fillId="0" borderId="0">
      <alignment horizontal="left" wrapText="1"/>
    </xf>
    <xf numFmtId="39" fontId="6" fillId="99" borderId="0"/>
    <xf numFmtId="166" fontId="49" fillId="0" borderId="0">
      <alignment horizontal="left" wrapText="1"/>
    </xf>
    <xf numFmtId="39" fontId="6" fillId="99" borderId="0"/>
    <xf numFmtId="166" fontId="49" fillId="0" borderId="0">
      <alignment horizontal="left" wrapText="1"/>
    </xf>
    <xf numFmtId="166" fontId="49" fillId="0" borderId="0">
      <alignment horizontal="left" wrapText="1"/>
    </xf>
    <xf numFmtId="39" fontId="6" fillId="99" borderId="0"/>
    <xf numFmtId="0" fontId="97" fillId="0" borderId="0"/>
    <xf numFmtId="39" fontId="6" fillId="99" borderId="0"/>
    <xf numFmtId="0" fontId="97" fillId="0" borderId="0"/>
    <xf numFmtId="0" fontId="5" fillId="0" borderId="0"/>
    <xf numFmtId="39" fontId="6" fillId="99" borderId="0"/>
    <xf numFmtId="0" fontId="113" fillId="0" borderId="0" applyNumberFormat="0" applyFill="0" applyBorder="0" applyAlignment="0" applyProtection="0"/>
    <xf numFmtId="38" fontId="8" fillId="0" borderId="12"/>
    <xf numFmtId="38" fontId="8" fillId="0" borderId="12"/>
    <xf numFmtId="0" fontId="97" fillId="0" borderId="0"/>
    <xf numFmtId="38" fontId="8" fillId="0" borderId="12"/>
    <xf numFmtId="38" fontId="8" fillId="0" borderId="12"/>
    <xf numFmtId="38" fontId="8" fillId="0" borderId="12"/>
    <xf numFmtId="38" fontId="8" fillId="0" borderId="12"/>
    <xf numFmtId="0" fontId="97" fillId="0" borderId="0"/>
    <xf numFmtId="38" fontId="8" fillId="0" borderId="12"/>
    <xf numFmtId="38" fontId="8" fillId="0" borderId="12"/>
    <xf numFmtId="38" fontId="8" fillId="0" borderId="12"/>
    <xf numFmtId="38" fontId="8" fillId="0" borderId="12"/>
    <xf numFmtId="0" fontId="97" fillId="0" borderId="0"/>
    <xf numFmtId="38" fontId="8" fillId="0" borderId="12"/>
    <xf numFmtId="38" fontId="8" fillId="0" borderId="12"/>
    <xf numFmtId="38" fontId="8" fillId="0" borderId="12"/>
    <xf numFmtId="166" fontId="49" fillId="0" borderId="0">
      <alignment horizontal="left" wrapText="1"/>
    </xf>
    <xf numFmtId="38" fontId="8" fillId="0" borderId="12"/>
    <xf numFmtId="0" fontId="8" fillId="0" borderId="12"/>
    <xf numFmtId="38" fontId="8" fillId="0" borderId="12"/>
    <xf numFmtId="38" fontId="8" fillId="0" borderId="12"/>
    <xf numFmtId="38" fontId="8" fillId="0" borderId="12"/>
    <xf numFmtId="38" fontId="21" fillId="0" borderId="13"/>
    <xf numFmtId="38" fontId="21" fillId="0" borderId="13"/>
    <xf numFmtId="0" fontId="6" fillId="0" borderId="0"/>
    <xf numFmtId="0" fontId="6" fillId="0" borderId="0"/>
    <xf numFmtId="0" fontId="6" fillId="0" borderId="0"/>
    <xf numFmtId="38" fontId="21" fillId="0" borderId="13"/>
    <xf numFmtId="166" fontId="49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21" fillId="0" borderId="13"/>
    <xf numFmtId="0" fontId="6" fillId="0" borderId="0"/>
    <xf numFmtId="0" fontId="6" fillId="0" borderId="0"/>
    <xf numFmtId="0" fontId="6" fillId="0" borderId="0"/>
    <xf numFmtId="0" fontId="6" fillId="0" borderId="0"/>
    <xf numFmtId="0" fontId="21" fillId="0" borderId="13"/>
    <xf numFmtId="0" fontId="21" fillId="0" borderId="13"/>
    <xf numFmtId="38" fontId="21" fillId="0" borderId="13"/>
    <xf numFmtId="38" fontId="21" fillId="0" borderId="13"/>
    <xf numFmtId="38" fontId="21" fillId="0" borderId="13"/>
    <xf numFmtId="38" fontId="21" fillId="0" borderId="13"/>
    <xf numFmtId="39" fontId="49" fillId="100" borderId="0"/>
    <xf numFmtId="39" fontId="49" fillId="100" borderId="0"/>
    <xf numFmtId="0" fontId="97" fillId="0" borderId="0"/>
    <xf numFmtId="0" fontId="5" fillId="0" borderId="0"/>
    <xf numFmtId="200" fontId="6" fillId="0" borderId="0">
      <alignment horizontal="left" wrapText="1"/>
    </xf>
    <xf numFmtId="0" fontId="5" fillId="0" borderId="0"/>
    <xf numFmtId="193" fontId="6" fillId="0" borderId="0">
      <alignment horizontal="left" wrapText="1"/>
    </xf>
    <xf numFmtId="0" fontId="5" fillId="0" borderId="0"/>
    <xf numFmtId="0" fontId="97" fillId="0" borderId="0"/>
    <xf numFmtId="0" fontId="5" fillId="0" borderId="0"/>
    <xf numFmtId="0" fontId="97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49" fillId="0" borderId="0">
      <alignment horizontal="left" wrapText="1"/>
    </xf>
    <xf numFmtId="0" fontId="97" fillId="0" borderId="0"/>
    <xf numFmtId="0" fontId="5" fillId="0" borderId="0"/>
    <xf numFmtId="166" fontId="6" fillId="0" borderId="0">
      <alignment horizontal="left" wrapText="1"/>
    </xf>
    <xf numFmtId="0" fontId="97" fillId="0" borderId="0"/>
    <xf numFmtId="173" fontId="6" fillId="0" borderId="0">
      <alignment horizontal="left" wrapText="1"/>
    </xf>
    <xf numFmtId="0" fontId="97" fillId="0" borderId="0"/>
    <xf numFmtId="0" fontId="97" fillId="0" borderId="0"/>
    <xf numFmtId="166" fontId="6" fillId="0" borderId="0">
      <alignment horizontal="left" wrapText="1"/>
    </xf>
    <xf numFmtId="0" fontId="97" fillId="0" borderId="0"/>
    <xf numFmtId="173" fontId="6" fillId="0" borderId="0">
      <alignment horizontal="left" wrapText="1"/>
    </xf>
    <xf numFmtId="0" fontId="97" fillId="0" borderId="0"/>
    <xf numFmtId="0" fontId="5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98" fontId="6" fillId="0" borderId="0">
      <alignment horizontal="left" wrapText="1"/>
    </xf>
    <xf numFmtId="0" fontId="97" fillId="0" borderId="0"/>
    <xf numFmtId="198" fontId="6" fillId="0" borderId="0">
      <alignment horizontal="left" wrapText="1"/>
    </xf>
    <xf numFmtId="198" fontId="6" fillId="0" borderId="0">
      <alignment horizontal="left" wrapText="1"/>
    </xf>
    <xf numFmtId="167" fontId="6" fillId="0" borderId="0">
      <alignment horizontal="left" wrapText="1"/>
    </xf>
    <xf numFmtId="0" fontId="97" fillId="0" borderId="0"/>
    <xf numFmtId="198" fontId="6" fillId="0" borderId="0">
      <alignment horizontal="left" wrapText="1"/>
    </xf>
    <xf numFmtId="0" fontId="97" fillId="0" borderId="0"/>
    <xf numFmtId="198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49" fillId="0" borderId="0">
      <alignment horizontal="left" wrapText="1"/>
    </xf>
    <xf numFmtId="166" fontId="6" fillId="0" borderId="0">
      <alignment horizontal="left" wrapText="1"/>
    </xf>
    <xf numFmtId="0" fontId="97" fillId="0" borderId="0"/>
    <xf numFmtId="166" fontId="6" fillId="0" borderId="0">
      <alignment horizontal="left" wrapText="1"/>
    </xf>
    <xf numFmtId="196" fontId="6" fillId="0" borderId="0">
      <alignment horizontal="left" wrapText="1"/>
    </xf>
    <xf numFmtId="196" fontId="6" fillId="0" borderId="0">
      <alignment horizontal="left" wrapText="1"/>
    </xf>
    <xf numFmtId="166" fontId="49" fillId="0" borderId="0">
      <alignment horizontal="left" wrapText="1"/>
    </xf>
    <xf numFmtId="166" fontId="49" fillId="0" borderId="0">
      <alignment horizontal="left" wrapText="1"/>
    </xf>
    <xf numFmtId="0" fontId="97" fillId="0" borderId="0"/>
    <xf numFmtId="196" fontId="6" fillId="0" borderId="0">
      <alignment horizontal="left" wrapText="1"/>
    </xf>
    <xf numFmtId="0" fontId="97" fillId="0" borderId="0"/>
    <xf numFmtId="200" fontId="6" fillId="0" borderId="0">
      <alignment horizontal="left" wrapText="1"/>
    </xf>
    <xf numFmtId="200" fontId="6" fillId="0" borderId="0">
      <alignment horizontal="left" wrapText="1"/>
    </xf>
    <xf numFmtId="166" fontId="49" fillId="0" borderId="0">
      <alignment horizontal="left" wrapText="1"/>
    </xf>
    <xf numFmtId="0" fontId="97" fillId="0" borderId="0"/>
    <xf numFmtId="194" fontId="6" fillId="0" borderId="0">
      <alignment horizontal="left" wrapText="1"/>
    </xf>
    <xf numFmtId="194" fontId="6" fillId="0" borderId="0">
      <alignment horizontal="left" wrapText="1"/>
    </xf>
    <xf numFmtId="194" fontId="6" fillId="0" borderId="0">
      <alignment horizontal="left" wrapText="1"/>
    </xf>
    <xf numFmtId="0" fontId="97" fillId="0" borderId="0"/>
    <xf numFmtId="194" fontId="6" fillId="0" borderId="0">
      <alignment horizontal="left" wrapText="1"/>
    </xf>
    <xf numFmtId="194" fontId="6" fillId="0" borderId="0">
      <alignment horizontal="left" wrapText="1"/>
    </xf>
    <xf numFmtId="0" fontId="97" fillId="0" borderId="0"/>
    <xf numFmtId="167" fontId="6" fillId="0" borderId="0">
      <alignment horizontal="left" wrapText="1"/>
    </xf>
    <xf numFmtId="167" fontId="6" fillId="0" borderId="0">
      <alignment horizontal="left" wrapText="1"/>
    </xf>
    <xf numFmtId="0" fontId="97" fillId="0" borderId="0"/>
    <xf numFmtId="194" fontId="6" fillId="0" borderId="0">
      <alignment horizontal="left" wrapText="1"/>
    </xf>
    <xf numFmtId="0" fontId="97" fillId="0" borderId="0"/>
    <xf numFmtId="0" fontId="97" fillId="0" borderId="0"/>
    <xf numFmtId="166" fontId="6" fillId="0" borderId="0">
      <alignment horizontal="left" wrapText="1"/>
    </xf>
    <xf numFmtId="0" fontId="5" fillId="0" borderId="0"/>
    <xf numFmtId="0" fontId="97" fillId="0" borderId="0"/>
    <xf numFmtId="167" fontId="6" fillId="0" borderId="0">
      <alignment horizontal="left" wrapText="1"/>
    </xf>
    <xf numFmtId="0" fontId="5" fillId="0" borderId="0"/>
    <xf numFmtId="166" fontId="6" fillId="0" borderId="0">
      <alignment horizontal="left" wrapText="1"/>
    </xf>
    <xf numFmtId="0" fontId="5" fillId="0" borderId="0"/>
    <xf numFmtId="0" fontId="6" fillId="0" borderId="0">
      <alignment horizontal="left" wrapText="1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5" fillId="0" borderId="0" applyNumberFormat="0" applyBorder="0" applyAlignment="0"/>
    <xf numFmtId="0" fontId="114" fillId="0" borderId="0" applyNumberFormat="0" applyBorder="0" applyAlignment="0"/>
    <xf numFmtId="0" fontId="107" fillId="0" borderId="0" applyNumberFormat="0" applyBorder="0" applyAlignment="0"/>
    <xf numFmtId="0" fontId="115" fillId="0" borderId="0"/>
    <xf numFmtId="0" fontId="78" fillId="0" borderId="54"/>
    <xf numFmtId="40" fontId="116" fillId="0" borderId="0" applyBorder="0">
      <alignment horizontal="right"/>
    </xf>
    <xf numFmtId="41" fontId="19" fillId="23" borderId="0">
      <alignment horizontal="left"/>
    </xf>
    <xf numFmtId="40" fontId="116" fillId="0" borderId="0" applyBorder="0">
      <alignment horizontal="right"/>
    </xf>
    <xf numFmtId="41" fontId="19" fillId="23" borderId="0">
      <alignment horizontal="left"/>
    </xf>
    <xf numFmtId="0" fontId="97" fillId="0" borderId="0"/>
    <xf numFmtId="0" fontId="97" fillId="0" borderId="0"/>
    <xf numFmtId="0" fontId="97" fillId="0" borderId="0"/>
    <xf numFmtId="0" fontId="97" fillId="0" borderId="0"/>
    <xf numFmtId="40" fontId="116" fillId="0" borderId="0" applyBorder="0">
      <alignment horizontal="right"/>
    </xf>
    <xf numFmtId="41" fontId="19" fillId="23" borderId="0">
      <alignment horizontal="left"/>
    </xf>
    <xf numFmtId="0" fontId="97" fillId="0" borderId="0"/>
    <xf numFmtId="0" fontId="97" fillId="0" borderId="0"/>
    <xf numFmtId="0" fontId="97" fillId="0" borderId="0"/>
    <xf numFmtId="0" fontId="97" fillId="0" borderId="0"/>
    <xf numFmtId="0" fontId="5" fillId="0" borderId="0"/>
    <xf numFmtId="0" fontId="5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5" fillId="0" borderId="0"/>
    <xf numFmtId="0" fontId="5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5" fillId="0" borderId="0"/>
    <xf numFmtId="0" fontId="5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5" fillId="0" borderId="0"/>
    <xf numFmtId="0" fontId="5" fillId="0" borderId="0"/>
    <xf numFmtId="0" fontId="117" fillId="0" borderId="0"/>
    <xf numFmtId="0" fontId="6" fillId="0" borderId="0" applyNumberFormat="0" applyBorder="0" applyAlignment="0"/>
    <xf numFmtId="0" fontId="118" fillId="0" borderId="0" applyFill="0" applyBorder="0" applyProtection="0">
      <alignment horizontal="left" vertical="top"/>
    </xf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5" fillId="0" borderId="0"/>
    <xf numFmtId="0" fontId="97" fillId="0" borderId="0"/>
    <xf numFmtId="0" fontId="38" fillId="0" borderId="0" applyNumberFormat="0" applyFill="0" applyBorder="0" applyAlignment="0" applyProtection="0"/>
    <xf numFmtId="0" fontId="5" fillId="0" borderId="0"/>
    <xf numFmtId="0" fontId="97" fillId="0" borderId="0"/>
    <xf numFmtId="0" fontId="5" fillId="0" borderId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166" fontId="49" fillId="0" borderId="0">
      <alignment horizontal="left" wrapText="1"/>
    </xf>
    <xf numFmtId="0" fontId="97" fillId="0" borderId="0"/>
    <xf numFmtId="166" fontId="49" fillId="0" borderId="0">
      <alignment horizontal="left" wrapText="1"/>
    </xf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97" fillId="0" borderId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97" fillId="0" borderId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65" fillId="0" borderId="0"/>
    <xf numFmtId="0" fontId="102" fillId="78" borderId="0"/>
    <xf numFmtId="201" fontId="120" fillId="23" borderId="0">
      <alignment horizontal="left" vertical="center"/>
    </xf>
    <xf numFmtId="201" fontId="121" fillId="0" borderId="0">
      <alignment horizontal="left" vertical="center"/>
    </xf>
    <xf numFmtId="201" fontId="121" fillId="0" borderId="0">
      <alignment horizontal="left" vertical="center"/>
    </xf>
    <xf numFmtId="0" fontId="97" fillId="0" borderId="0"/>
    <xf numFmtId="0" fontId="5" fillId="0" borderId="0"/>
    <xf numFmtId="0" fontId="10" fillId="23" borderId="0">
      <alignment horizontal="left" wrapText="1"/>
    </xf>
    <xf numFmtId="0" fontId="10" fillId="23" borderId="0">
      <alignment horizontal="left" wrapText="1"/>
    </xf>
    <xf numFmtId="0" fontId="97" fillId="0" borderId="0"/>
    <xf numFmtId="0" fontId="10" fillId="23" borderId="0">
      <alignment horizontal="left" wrapText="1"/>
    </xf>
    <xf numFmtId="166" fontId="49" fillId="0" borderId="0">
      <alignment horizontal="left" wrapText="1"/>
    </xf>
    <xf numFmtId="0" fontId="122" fillId="0" borderId="0">
      <alignment horizontal="left" vertical="center"/>
    </xf>
    <xf numFmtId="0" fontId="122" fillId="0" borderId="0">
      <alignment horizontal="left" vertical="center"/>
    </xf>
    <xf numFmtId="0" fontId="97" fillId="0" borderId="0"/>
    <xf numFmtId="0" fontId="5" fillId="0" borderId="0"/>
    <xf numFmtId="0" fontId="123" fillId="0" borderId="57" applyNumberFormat="0" applyFill="0" applyAlignment="0" applyProtection="0"/>
    <xf numFmtId="0" fontId="123" fillId="0" borderId="57" applyNumberFormat="0" applyFill="0" applyAlignment="0" applyProtection="0"/>
    <xf numFmtId="0" fontId="123" fillId="0" borderId="57" applyNumberFormat="0" applyFill="0" applyAlignment="0" applyProtection="0"/>
    <xf numFmtId="0" fontId="123" fillId="0" borderId="57" applyNumberFormat="0" applyFill="0" applyAlignment="0" applyProtection="0"/>
    <xf numFmtId="0" fontId="123" fillId="0" borderId="57" applyNumberFormat="0" applyFill="0" applyAlignment="0" applyProtection="0"/>
    <xf numFmtId="0" fontId="123" fillId="0" borderId="57" applyNumberFormat="0" applyFill="0" applyAlignment="0" applyProtection="0"/>
    <xf numFmtId="0" fontId="123" fillId="0" borderId="57" applyNumberFormat="0" applyFill="0" applyAlignment="0" applyProtection="0"/>
    <xf numFmtId="0" fontId="123" fillId="0" borderId="57" applyNumberFormat="0" applyFill="0" applyAlignment="0" applyProtection="0"/>
    <xf numFmtId="0" fontId="123" fillId="0" borderId="57" applyNumberFormat="0" applyFill="0" applyAlignment="0" applyProtection="0"/>
    <xf numFmtId="0" fontId="123" fillId="0" borderId="57" applyNumberFormat="0" applyFill="0" applyAlignment="0" applyProtection="0"/>
    <xf numFmtId="0" fontId="68" fillId="0" borderId="58" applyNumberFormat="0" applyFon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39" fillId="0" borderId="14" applyNumberFormat="0" applyFill="0" applyAlignment="0" applyProtection="0"/>
    <xf numFmtId="0" fontId="97" fillId="0" borderId="0"/>
    <xf numFmtId="0" fontId="123" fillId="0" borderId="57" applyNumberFormat="0" applyFill="0" applyAlignment="0" applyProtection="0"/>
    <xf numFmtId="0" fontId="123" fillId="0" borderId="59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6" fontId="49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166" fontId="49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23" fillId="0" borderId="59" applyNumberFormat="0" applyFill="0" applyAlignment="0" applyProtection="0"/>
    <xf numFmtId="0" fontId="97" fillId="0" borderId="0"/>
    <xf numFmtId="0" fontId="5" fillId="0" borderId="0"/>
    <xf numFmtId="0" fontId="123" fillId="0" borderId="57" applyNumberFormat="0" applyFill="0" applyAlignment="0" applyProtection="0"/>
    <xf numFmtId="0" fontId="123" fillId="0" borderId="57" applyNumberFormat="0" applyFill="0" applyAlignment="0" applyProtection="0"/>
    <xf numFmtId="0" fontId="123" fillId="0" borderId="57" applyNumberFormat="0" applyFill="0" applyAlignment="0" applyProtection="0"/>
    <xf numFmtId="0" fontId="123" fillId="0" borderId="57" applyNumberFormat="0" applyFill="0" applyAlignment="0" applyProtection="0"/>
    <xf numFmtId="0" fontId="123" fillId="0" borderId="57" applyNumberFormat="0" applyFill="0" applyAlignment="0" applyProtection="0"/>
    <xf numFmtId="0" fontId="123" fillId="0" borderId="57" applyNumberFormat="0" applyFill="0" applyAlignment="0" applyProtection="0"/>
    <xf numFmtId="0" fontId="123" fillId="0" borderId="57" applyNumberFormat="0" applyFill="0" applyAlignment="0" applyProtection="0"/>
    <xf numFmtId="0" fontId="123" fillId="0" borderId="57" applyNumberFormat="0" applyFill="0" applyAlignment="0" applyProtection="0"/>
    <xf numFmtId="0" fontId="123" fillId="0" borderId="57" applyNumberFormat="0" applyFill="0" applyAlignment="0" applyProtection="0"/>
    <xf numFmtId="0" fontId="123" fillId="0" borderId="57" applyNumberFormat="0" applyFill="0" applyAlignment="0" applyProtection="0"/>
    <xf numFmtId="0" fontId="123" fillId="0" borderId="57" applyNumberFormat="0" applyFill="0" applyAlignment="0" applyProtection="0"/>
    <xf numFmtId="0" fontId="123" fillId="0" borderId="59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6" fontId="49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166" fontId="49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123" fillId="0" borderId="57" applyNumberFormat="0" applyFill="0" applyAlignment="0" applyProtection="0"/>
    <xf numFmtId="0" fontId="123" fillId="0" borderId="57" applyNumberFormat="0" applyFill="0" applyAlignment="0" applyProtection="0"/>
    <xf numFmtId="0" fontId="123" fillId="0" borderId="57" applyNumberFormat="0" applyFill="0" applyAlignment="0" applyProtection="0"/>
    <xf numFmtId="0" fontId="123" fillId="0" borderId="57" applyNumberFormat="0" applyFill="0" applyAlignment="0" applyProtection="0"/>
    <xf numFmtId="0" fontId="123" fillId="0" borderId="57" applyNumberFormat="0" applyFill="0" applyAlignment="0" applyProtection="0"/>
    <xf numFmtId="0" fontId="123" fillId="0" borderId="57" applyNumberFormat="0" applyFill="0" applyAlignment="0" applyProtection="0"/>
    <xf numFmtId="0" fontId="123" fillId="0" borderId="57" applyNumberFormat="0" applyFill="0" applyAlignment="0" applyProtection="0"/>
    <xf numFmtId="0" fontId="123" fillId="0" borderId="57" applyNumberFormat="0" applyFill="0" applyAlignment="0" applyProtection="0"/>
    <xf numFmtId="0" fontId="123" fillId="0" borderId="57" applyNumberFormat="0" applyFill="0" applyAlignment="0" applyProtection="0"/>
    <xf numFmtId="0" fontId="123" fillId="0" borderId="57" applyNumberFormat="0" applyFill="0" applyAlignment="0" applyProtection="0"/>
    <xf numFmtId="41" fontId="10" fillId="23" borderId="0">
      <alignment horizontal="left"/>
    </xf>
    <xf numFmtId="166" fontId="49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23" fillId="0" borderId="57" applyNumberFormat="0" applyFill="0" applyAlignment="0" applyProtection="0"/>
    <xf numFmtId="0" fontId="123" fillId="0" borderId="57" applyNumberFormat="0" applyFill="0" applyAlignment="0" applyProtection="0"/>
    <xf numFmtId="0" fontId="123" fillId="0" borderId="57" applyNumberFormat="0" applyFill="0" applyAlignment="0" applyProtection="0"/>
    <xf numFmtId="0" fontId="123" fillId="0" borderId="57" applyNumberFormat="0" applyFill="0" applyAlignment="0" applyProtection="0"/>
    <xf numFmtId="0" fontId="123" fillId="0" borderId="57" applyNumberFormat="0" applyFill="0" applyAlignment="0" applyProtection="0"/>
    <xf numFmtId="0" fontId="123" fillId="0" borderId="57" applyNumberFormat="0" applyFill="0" applyAlignment="0" applyProtection="0"/>
    <xf numFmtId="0" fontId="123" fillId="0" borderId="57" applyNumberFormat="0" applyFill="0" applyAlignment="0" applyProtection="0"/>
    <xf numFmtId="0" fontId="123" fillId="0" borderId="57" applyNumberFormat="0" applyFill="0" applyAlignment="0" applyProtection="0"/>
    <xf numFmtId="0" fontId="123" fillId="0" borderId="57" applyNumberFormat="0" applyFill="0" applyAlignment="0" applyProtection="0"/>
    <xf numFmtId="0" fontId="123" fillId="0" borderId="57" applyNumberFormat="0" applyFill="0" applyAlignment="0" applyProtection="0"/>
    <xf numFmtId="166" fontId="49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23" fillId="0" borderId="57" applyNumberFormat="0" applyFill="0" applyAlignment="0" applyProtection="0"/>
    <xf numFmtId="0" fontId="123" fillId="0" borderId="57" applyNumberFormat="0" applyFill="0" applyAlignment="0" applyProtection="0"/>
    <xf numFmtId="0" fontId="123" fillId="0" borderId="57" applyNumberFormat="0" applyFill="0" applyAlignment="0" applyProtection="0"/>
    <xf numFmtId="0" fontId="123" fillId="0" borderId="57" applyNumberFormat="0" applyFill="0" applyAlignment="0" applyProtection="0"/>
    <xf numFmtId="0" fontId="123" fillId="0" borderId="57" applyNumberFormat="0" applyFill="0" applyAlignment="0" applyProtection="0"/>
    <xf numFmtId="0" fontId="123" fillId="0" borderId="57" applyNumberFormat="0" applyFill="0" applyAlignment="0" applyProtection="0"/>
    <xf numFmtId="0" fontId="123" fillId="0" borderId="57" applyNumberFormat="0" applyFill="0" applyAlignment="0" applyProtection="0"/>
    <xf numFmtId="0" fontId="123" fillId="0" borderId="57" applyNumberFormat="0" applyFill="0" applyAlignment="0" applyProtection="0"/>
    <xf numFmtId="0" fontId="123" fillId="0" borderId="57" applyNumberFormat="0" applyFill="0" applyAlignment="0" applyProtection="0"/>
    <xf numFmtId="0" fontId="123" fillId="0" borderId="57" applyNumberFormat="0" applyFill="0" applyAlignment="0" applyProtection="0"/>
    <xf numFmtId="41" fontId="10" fillId="23" borderId="0">
      <alignment horizontal="left"/>
    </xf>
    <xf numFmtId="0" fontId="123" fillId="0" borderId="57" applyNumberFormat="0" applyFill="0" applyAlignment="0" applyProtection="0"/>
    <xf numFmtId="0" fontId="123" fillId="0" borderId="57" applyNumberFormat="0" applyFill="0" applyAlignment="0" applyProtection="0"/>
    <xf numFmtId="0" fontId="123" fillId="0" borderId="57" applyNumberFormat="0" applyFill="0" applyAlignment="0" applyProtection="0"/>
    <xf numFmtId="0" fontId="123" fillId="0" borderId="57" applyNumberFormat="0" applyFill="0" applyAlignment="0" applyProtection="0"/>
    <xf numFmtId="0" fontId="123" fillId="0" borderId="57" applyNumberFormat="0" applyFill="0" applyAlignment="0" applyProtection="0"/>
    <xf numFmtId="0" fontId="6" fillId="0" borderId="58" applyNumberFormat="0" applyFont="0" applyFill="0" applyAlignment="0" applyProtection="0"/>
    <xf numFmtId="0" fontId="6" fillId="0" borderId="58" applyNumberFormat="0" applyFont="0" applyFill="0" applyAlignment="0" applyProtection="0"/>
    <xf numFmtId="0" fontId="123" fillId="0" borderId="57" applyNumberFormat="0" applyFill="0" applyAlignment="0" applyProtection="0"/>
    <xf numFmtId="0" fontId="123" fillId="0" borderId="57" applyNumberFormat="0" applyFill="0" applyAlignment="0" applyProtection="0"/>
    <xf numFmtId="0" fontId="123" fillId="0" borderId="59" applyNumberFormat="0" applyFill="0" applyAlignment="0" applyProtection="0"/>
    <xf numFmtId="0" fontId="123" fillId="0" borderId="57" applyNumberFormat="0" applyFill="0" applyAlignment="0" applyProtection="0"/>
    <xf numFmtId="0" fontId="66" fillId="0" borderId="60"/>
    <xf numFmtId="0" fontId="67" fillId="0" borderId="60"/>
    <xf numFmtId="0" fontId="67" fillId="0" borderId="6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6" fillId="0" borderId="60"/>
    <xf numFmtId="0" fontId="67" fillId="0" borderId="6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5" fillId="0" borderId="0"/>
    <xf numFmtId="0" fontId="97" fillId="0" borderId="0"/>
    <xf numFmtId="166" fontId="49" fillId="0" borderId="0">
      <alignment horizontal="left" wrapText="1"/>
    </xf>
    <xf numFmtId="0" fontId="5" fillId="0" borderId="0"/>
    <xf numFmtId="0" fontId="97" fillId="0" borderId="0"/>
    <xf numFmtId="0" fontId="5" fillId="0" borderId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5" fillId="0" borderId="0"/>
    <xf numFmtId="0" fontId="5" fillId="0" borderId="0"/>
    <xf numFmtId="0" fontId="97" fillId="0" borderId="0"/>
    <xf numFmtId="0" fontId="5" fillId="0" borderId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97" fillId="0" borderId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97" fillId="0" borderId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6" fontId="6" fillId="0" borderId="0">
      <alignment horizontal="left" wrapText="1"/>
    </xf>
    <xf numFmtId="173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73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48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24" fillId="0" borderId="0"/>
    <xf numFmtId="173" fontId="6" fillId="0" borderId="0">
      <alignment horizontal="left" wrapText="1"/>
    </xf>
    <xf numFmtId="0" fontId="24" fillId="0" borderId="0"/>
    <xf numFmtId="173" fontId="6" fillId="0" borderId="0">
      <alignment horizontal="left" wrapText="1"/>
    </xf>
    <xf numFmtId="0" fontId="24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173" fontId="6" fillId="0" borderId="0">
      <alignment horizontal="left" wrapText="1"/>
    </xf>
    <xf numFmtId="0" fontId="24" fillId="0" borderId="0"/>
    <xf numFmtId="173" fontId="6" fillId="0" borderId="0">
      <alignment horizontal="left" wrapText="1"/>
    </xf>
    <xf numFmtId="0" fontId="24" fillId="0" borderId="0"/>
    <xf numFmtId="173" fontId="6" fillId="0" borderId="0">
      <alignment horizontal="left" wrapText="1"/>
    </xf>
    <xf numFmtId="0" fontId="24" fillId="0" borderId="0"/>
    <xf numFmtId="173" fontId="6" fillId="0" borderId="0">
      <alignment horizontal="left" wrapText="1"/>
    </xf>
    <xf numFmtId="0" fontId="24" fillId="0" borderId="0"/>
    <xf numFmtId="173" fontId="6" fillId="0" borderId="0">
      <alignment horizontal="left" wrapText="1"/>
    </xf>
    <xf numFmtId="0" fontId="24" fillId="0" borderId="0"/>
    <xf numFmtId="173" fontId="6" fillId="0" borderId="0">
      <alignment horizontal="left" wrapText="1"/>
    </xf>
    <xf numFmtId="0" fontId="24" fillId="0" borderId="0"/>
    <xf numFmtId="173" fontId="6" fillId="0" borderId="0">
      <alignment horizontal="left" wrapText="1"/>
    </xf>
    <xf numFmtId="0" fontId="24" fillId="0" borderId="0"/>
    <xf numFmtId="173" fontId="6" fillId="0" borderId="0">
      <alignment horizontal="left" wrapText="1"/>
    </xf>
    <xf numFmtId="0" fontId="24" fillId="0" borderId="0"/>
    <xf numFmtId="173" fontId="6" fillId="0" borderId="0">
      <alignment horizontal="left" wrapText="1"/>
    </xf>
    <xf numFmtId="0" fontId="24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24" fillId="0" borderId="0"/>
    <xf numFmtId="173" fontId="6" fillId="0" borderId="0">
      <alignment horizontal="left" wrapText="1"/>
    </xf>
    <xf numFmtId="0" fontId="24" fillId="0" borderId="0"/>
    <xf numFmtId="173" fontId="6" fillId="0" borderId="0">
      <alignment horizontal="left" wrapText="1"/>
    </xf>
    <xf numFmtId="0" fontId="24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4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4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4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4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4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0" fontId="24" fillId="0" borderId="0"/>
    <xf numFmtId="173" fontId="6" fillId="0" borderId="0">
      <alignment horizontal="left" wrapText="1"/>
    </xf>
    <xf numFmtId="0" fontId="24" fillId="0" borderId="0"/>
    <xf numFmtId="173" fontId="6" fillId="0" borderId="0">
      <alignment horizontal="left" wrapText="1"/>
    </xf>
    <xf numFmtId="0" fontId="24" fillId="0" borderId="0"/>
    <xf numFmtId="173" fontId="6" fillId="0" borderId="0">
      <alignment horizontal="left" wrapText="1"/>
    </xf>
    <xf numFmtId="0" fontId="24" fillId="0" borderId="0"/>
    <xf numFmtId="173" fontId="6" fillId="0" borderId="0">
      <alignment horizontal="left" wrapText="1"/>
    </xf>
    <xf numFmtId="0" fontId="24" fillId="0" borderId="0"/>
    <xf numFmtId="173" fontId="6" fillId="0" borderId="0">
      <alignment horizontal="left" wrapText="1"/>
    </xf>
    <xf numFmtId="0" fontId="24" fillId="0" borderId="0"/>
    <xf numFmtId="173" fontId="6" fillId="0" borderId="0">
      <alignment horizontal="left" wrapText="1"/>
    </xf>
    <xf numFmtId="0" fontId="24" fillId="0" borderId="0"/>
    <xf numFmtId="173" fontId="6" fillId="0" borderId="0">
      <alignment horizontal="left" wrapText="1"/>
    </xf>
    <xf numFmtId="0" fontId="24" fillId="0" borderId="0"/>
    <xf numFmtId="173" fontId="6" fillId="0" borderId="0">
      <alignment horizontal="left" wrapText="1"/>
    </xf>
    <xf numFmtId="0" fontId="24" fillId="0" borderId="0"/>
    <xf numFmtId="173" fontId="6" fillId="0" borderId="0">
      <alignment horizontal="left" wrapText="1"/>
    </xf>
    <xf numFmtId="0" fontId="24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173" fontId="6" fillId="0" borderId="0">
      <alignment horizontal="left" wrapText="1"/>
    </xf>
    <xf numFmtId="0" fontId="24" fillId="0" borderId="0"/>
    <xf numFmtId="173" fontId="6" fillId="0" borderId="0">
      <alignment horizontal="left" wrapText="1"/>
    </xf>
    <xf numFmtId="0" fontId="24" fillId="0" borderId="0"/>
    <xf numFmtId="173" fontId="6" fillId="0" borderId="0">
      <alignment horizontal="left" wrapText="1"/>
    </xf>
    <xf numFmtId="0" fontId="24" fillId="0" borderId="0"/>
    <xf numFmtId="173" fontId="6" fillId="0" borderId="0">
      <alignment horizontal="left" wrapText="1"/>
    </xf>
    <xf numFmtId="0" fontId="24" fillId="0" borderId="0"/>
    <xf numFmtId="173" fontId="6" fillId="0" borderId="0">
      <alignment horizontal="left" wrapText="1"/>
    </xf>
    <xf numFmtId="0" fontId="24" fillId="0" borderId="0"/>
    <xf numFmtId="173" fontId="6" fillId="0" borderId="0">
      <alignment horizontal="left" wrapText="1"/>
    </xf>
    <xf numFmtId="0" fontId="24" fillId="0" borderId="0"/>
    <xf numFmtId="173" fontId="6" fillId="0" borderId="0">
      <alignment horizontal="left" wrapText="1"/>
    </xf>
    <xf numFmtId="0" fontId="24" fillId="0" borderId="0"/>
    <xf numFmtId="173" fontId="6" fillId="0" borderId="0">
      <alignment horizontal="left" wrapText="1"/>
    </xf>
    <xf numFmtId="0" fontId="24" fillId="0" borderId="0"/>
    <xf numFmtId="173" fontId="6" fillId="0" borderId="0">
      <alignment horizontal="left" wrapText="1"/>
    </xf>
    <xf numFmtId="0" fontId="24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24" fillId="0" borderId="0"/>
    <xf numFmtId="173" fontId="6" fillId="0" borderId="0">
      <alignment horizontal="left" wrapText="1"/>
    </xf>
    <xf numFmtId="0" fontId="24" fillId="0" borderId="0"/>
    <xf numFmtId="173" fontId="6" fillId="0" borderId="0">
      <alignment horizontal="left" wrapText="1"/>
    </xf>
    <xf numFmtId="0" fontId="24" fillId="0" borderId="0"/>
    <xf numFmtId="173" fontId="6" fillId="0" borderId="0">
      <alignment horizontal="left" wrapText="1"/>
    </xf>
    <xf numFmtId="0" fontId="24" fillId="0" borderId="0"/>
    <xf numFmtId="173" fontId="6" fillId="0" borderId="0">
      <alignment horizontal="left" wrapText="1"/>
    </xf>
    <xf numFmtId="0" fontId="24" fillId="0" borderId="0"/>
    <xf numFmtId="173" fontId="6" fillId="0" borderId="0">
      <alignment horizontal="left" wrapText="1"/>
    </xf>
    <xf numFmtId="0" fontId="24" fillId="0" borderId="0"/>
    <xf numFmtId="173" fontId="6" fillId="0" borderId="0">
      <alignment horizontal="left" wrapText="1"/>
    </xf>
    <xf numFmtId="0" fontId="24" fillId="0" borderId="0"/>
    <xf numFmtId="173" fontId="6" fillId="0" borderId="0">
      <alignment horizontal="left" wrapText="1"/>
    </xf>
    <xf numFmtId="0" fontId="24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4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24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0" fontId="24" fillId="0" borderId="0"/>
    <xf numFmtId="0" fontId="24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24" fillId="0" borderId="0"/>
    <xf numFmtId="0" fontId="24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4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4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24" fillId="0" borderId="0"/>
    <xf numFmtId="0" fontId="24" fillId="0" borderId="0"/>
    <xf numFmtId="166" fontId="6" fillId="0" borderId="0">
      <alignment horizontal="left" wrapText="1"/>
    </xf>
    <xf numFmtId="0" fontId="24" fillId="0" borderId="0"/>
    <xf numFmtId="0" fontId="24" fillId="0" borderId="0"/>
    <xf numFmtId="0" fontId="6" fillId="0" borderId="0">
      <alignment horizontal="left" wrapText="1"/>
    </xf>
    <xf numFmtId="0" fontId="24" fillId="0" borderId="0"/>
    <xf numFmtId="0" fontId="24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0" fontId="24" fillId="0" borderId="0"/>
    <xf numFmtId="0" fontId="6" fillId="0" borderId="0">
      <alignment horizontal="left" wrapText="1"/>
    </xf>
    <xf numFmtId="0" fontId="24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0" fontId="24" fillId="0" borderId="0"/>
    <xf numFmtId="0" fontId="24" fillId="0" borderId="0"/>
    <xf numFmtId="166" fontId="6" fillId="0" borderId="0">
      <alignment horizontal="left" wrapText="1"/>
    </xf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0" fontId="24" fillId="0" borderId="0"/>
    <xf numFmtId="0" fontId="24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166" fontId="6" fillId="0" borderId="0">
      <alignment horizontal="left" wrapText="1"/>
    </xf>
    <xf numFmtId="0" fontId="24" fillId="0" borderId="0"/>
    <xf numFmtId="0" fontId="24" fillId="0" borderId="0"/>
    <xf numFmtId="166" fontId="6" fillId="0" borderId="0">
      <alignment horizontal="left" wrapText="1"/>
    </xf>
    <xf numFmtId="0" fontId="24" fillId="0" borderId="0"/>
    <xf numFmtId="0" fontId="24" fillId="0" borderId="0"/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24" fillId="0" borderId="0"/>
    <xf numFmtId="0" fontId="6" fillId="0" borderId="0"/>
    <xf numFmtId="0" fontId="24" fillId="0" borderId="0"/>
    <xf numFmtId="166" fontId="6" fillId="0" borderId="0">
      <alignment horizontal="left" wrapText="1"/>
    </xf>
    <xf numFmtId="0" fontId="24" fillId="0" borderId="0"/>
    <xf numFmtId="0" fontId="6" fillId="0" borderId="0"/>
    <xf numFmtId="166" fontId="6" fillId="0" borderId="0">
      <alignment horizontal="left" wrapText="1"/>
    </xf>
    <xf numFmtId="0" fontId="24" fillId="0" borderId="0"/>
    <xf numFmtId="0" fontId="24" fillId="0" borderId="0"/>
    <xf numFmtId="166" fontId="6" fillId="0" borderId="0">
      <alignment horizontal="left" wrapText="1"/>
    </xf>
    <xf numFmtId="0" fontId="24" fillId="0" borderId="0"/>
    <xf numFmtId="0" fontId="24" fillId="0" borderId="0"/>
    <xf numFmtId="0" fontId="6" fillId="0" borderId="0"/>
    <xf numFmtId="166" fontId="6" fillId="0" borderId="0">
      <alignment horizontal="left" wrapText="1"/>
    </xf>
    <xf numFmtId="0" fontId="24" fillId="0" borderId="0"/>
    <xf numFmtId="0" fontId="24" fillId="0" borderId="0"/>
    <xf numFmtId="166" fontId="6" fillId="0" borderId="0">
      <alignment horizontal="left" wrapText="1"/>
    </xf>
    <xf numFmtId="0" fontId="24" fillId="0" borderId="0"/>
    <xf numFmtId="0" fontId="24" fillId="0" borderId="0"/>
    <xf numFmtId="166" fontId="6" fillId="0" borderId="0">
      <alignment horizontal="left" wrapText="1"/>
    </xf>
    <xf numFmtId="0" fontId="24" fillId="0" borderId="0"/>
    <xf numFmtId="0" fontId="24" fillId="0" borderId="0"/>
    <xf numFmtId="166" fontId="6" fillId="0" borderId="0">
      <alignment horizontal="left" wrapText="1"/>
    </xf>
    <xf numFmtId="0" fontId="24" fillId="0" borderId="0"/>
    <xf numFmtId="166" fontId="6" fillId="0" borderId="0">
      <alignment horizontal="left" wrapText="1"/>
    </xf>
    <xf numFmtId="0" fontId="24" fillId="0" borderId="0"/>
    <xf numFmtId="166" fontId="6" fillId="0" borderId="0">
      <alignment horizontal="left" wrapText="1"/>
    </xf>
    <xf numFmtId="0" fontId="24" fillId="0" borderId="0"/>
    <xf numFmtId="166" fontId="6" fillId="0" borderId="0">
      <alignment horizontal="left" wrapText="1"/>
    </xf>
    <xf numFmtId="0" fontId="24" fillId="0" borderId="0"/>
    <xf numFmtId="166" fontId="6" fillId="0" borderId="0">
      <alignment horizontal="left" wrapText="1"/>
    </xf>
    <xf numFmtId="0" fontId="24" fillId="0" borderId="0"/>
    <xf numFmtId="166" fontId="6" fillId="0" borderId="0">
      <alignment horizontal="left" wrapText="1"/>
    </xf>
    <xf numFmtId="0" fontId="24" fillId="0" borderId="0"/>
    <xf numFmtId="166" fontId="6" fillId="0" borderId="0">
      <alignment horizontal="left" wrapText="1"/>
    </xf>
    <xf numFmtId="0" fontId="24" fillId="0" borderId="0"/>
    <xf numFmtId="166" fontId="6" fillId="0" borderId="0">
      <alignment horizontal="left" wrapText="1"/>
    </xf>
    <xf numFmtId="0" fontId="24" fillId="0" borderId="0"/>
    <xf numFmtId="166" fontId="6" fillId="0" borderId="0">
      <alignment horizontal="left" wrapText="1"/>
    </xf>
    <xf numFmtId="0" fontId="24" fillId="0" borderId="0"/>
    <xf numFmtId="166" fontId="6" fillId="0" borderId="0">
      <alignment horizontal="left" wrapText="1"/>
    </xf>
    <xf numFmtId="0" fontId="24" fillId="0" borderId="0"/>
    <xf numFmtId="166" fontId="6" fillId="0" borderId="0">
      <alignment horizontal="left" wrapText="1"/>
    </xf>
    <xf numFmtId="0" fontId="24" fillId="0" borderId="0"/>
    <xf numFmtId="166" fontId="6" fillId="0" borderId="0">
      <alignment horizontal="left" wrapText="1"/>
    </xf>
    <xf numFmtId="0" fontId="24" fillId="0" borderId="0"/>
    <xf numFmtId="166" fontId="6" fillId="0" borderId="0">
      <alignment horizontal="left" wrapText="1"/>
    </xf>
    <xf numFmtId="0" fontId="24" fillId="0" borderId="0"/>
    <xf numFmtId="166" fontId="6" fillId="0" borderId="0">
      <alignment horizontal="left" wrapText="1"/>
    </xf>
    <xf numFmtId="0" fontId="24" fillId="0" borderId="0"/>
    <xf numFmtId="166" fontId="6" fillId="0" borderId="0">
      <alignment horizontal="left" wrapText="1"/>
    </xf>
    <xf numFmtId="0" fontId="24" fillId="0" borderId="0"/>
    <xf numFmtId="166" fontId="6" fillId="0" borderId="0">
      <alignment horizontal="left" wrapText="1"/>
    </xf>
    <xf numFmtId="0" fontId="24" fillId="0" borderId="0"/>
    <xf numFmtId="166" fontId="6" fillId="0" borderId="0">
      <alignment horizontal="left" wrapText="1"/>
    </xf>
    <xf numFmtId="0" fontId="24" fillId="0" borderId="0"/>
    <xf numFmtId="166" fontId="6" fillId="0" borderId="0">
      <alignment horizontal="left" wrapText="1"/>
    </xf>
    <xf numFmtId="0" fontId="24" fillId="0" borderId="0"/>
    <xf numFmtId="166" fontId="6" fillId="0" borderId="0">
      <alignment horizontal="left" wrapText="1"/>
    </xf>
    <xf numFmtId="0" fontId="24" fillId="0" borderId="0"/>
    <xf numFmtId="166" fontId="6" fillId="0" borderId="0">
      <alignment horizontal="left" wrapText="1"/>
    </xf>
    <xf numFmtId="0" fontId="24" fillId="0" borderId="0"/>
    <xf numFmtId="166" fontId="6" fillId="0" borderId="0">
      <alignment horizontal="left" wrapText="1"/>
    </xf>
    <xf numFmtId="0" fontId="24" fillId="0" borderId="0"/>
    <xf numFmtId="166" fontId="6" fillId="0" borderId="0">
      <alignment horizontal="left" wrapText="1"/>
    </xf>
    <xf numFmtId="0" fontId="24" fillId="0" borderId="0"/>
    <xf numFmtId="166" fontId="6" fillId="0" borderId="0">
      <alignment horizontal="left" wrapText="1"/>
    </xf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6" fontId="6" fillId="0" borderId="0">
      <alignment horizontal="left" wrapText="1"/>
    </xf>
    <xf numFmtId="0" fontId="24" fillId="0" borderId="0"/>
    <xf numFmtId="166" fontId="6" fillId="0" borderId="0">
      <alignment horizontal="left" wrapText="1"/>
    </xf>
    <xf numFmtId="0" fontId="24" fillId="0" borderId="0"/>
    <xf numFmtId="166" fontId="6" fillId="0" borderId="0">
      <alignment horizontal="left" wrapText="1"/>
    </xf>
    <xf numFmtId="0" fontId="24" fillId="0" borderId="0"/>
    <xf numFmtId="166" fontId="6" fillId="0" borderId="0">
      <alignment horizontal="left" wrapText="1"/>
    </xf>
    <xf numFmtId="0" fontId="24" fillId="0" borderId="0"/>
    <xf numFmtId="166" fontId="6" fillId="0" borderId="0">
      <alignment horizontal="left" wrapText="1"/>
    </xf>
    <xf numFmtId="0" fontId="24" fillId="0" borderId="0"/>
    <xf numFmtId="166" fontId="6" fillId="0" borderId="0">
      <alignment horizontal="left" wrapText="1"/>
    </xf>
    <xf numFmtId="0" fontId="24" fillId="0" borderId="0"/>
    <xf numFmtId="166" fontId="6" fillId="0" borderId="0">
      <alignment horizontal="left" wrapText="1"/>
    </xf>
    <xf numFmtId="0" fontId="24" fillId="0" borderId="0"/>
    <xf numFmtId="0" fontId="6" fillId="0" borderId="0"/>
    <xf numFmtId="0" fontId="24" fillId="0" borderId="0"/>
    <xf numFmtId="166" fontId="6" fillId="0" borderId="0">
      <alignment horizontal="left" wrapText="1"/>
    </xf>
    <xf numFmtId="0" fontId="24" fillId="0" borderId="0"/>
    <xf numFmtId="0" fontId="6" fillId="0" borderId="0"/>
    <xf numFmtId="166" fontId="6" fillId="0" borderId="0">
      <alignment horizontal="left" wrapText="1"/>
    </xf>
    <xf numFmtId="0" fontId="24" fillId="0" borderId="0"/>
    <xf numFmtId="0" fontId="24" fillId="0" borderId="0"/>
    <xf numFmtId="166" fontId="6" fillId="0" borderId="0">
      <alignment horizontal="left" wrapText="1"/>
    </xf>
    <xf numFmtId="0" fontId="24" fillId="0" borderId="0"/>
    <xf numFmtId="0" fontId="24" fillId="0" borderId="0"/>
    <xf numFmtId="0" fontId="6" fillId="0" borderId="0"/>
    <xf numFmtId="166" fontId="6" fillId="0" borderId="0">
      <alignment horizontal="left" wrapText="1"/>
    </xf>
    <xf numFmtId="0" fontId="24" fillId="0" borderId="0"/>
    <xf numFmtId="0" fontId="24" fillId="0" borderId="0"/>
    <xf numFmtId="166" fontId="6" fillId="0" borderId="0">
      <alignment horizontal="left" wrapText="1"/>
    </xf>
    <xf numFmtId="0" fontId="24" fillId="0" borderId="0"/>
    <xf numFmtId="0" fontId="24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0" fontId="24" fillId="0" borderId="0"/>
    <xf numFmtId="0" fontId="24" fillId="0" borderId="0"/>
    <xf numFmtId="166" fontId="6" fillId="0" borderId="0">
      <alignment horizontal="left" wrapText="1"/>
    </xf>
    <xf numFmtId="0" fontId="24" fillId="0" borderId="0"/>
    <xf numFmtId="0" fontId="24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0" fontId="24" fillId="0" borderId="0"/>
    <xf numFmtId="0" fontId="24" fillId="0" borderId="0"/>
    <xf numFmtId="0" fontId="6" fillId="0" borderId="0"/>
    <xf numFmtId="166" fontId="6" fillId="0" borderId="0">
      <alignment horizontal="left" wrapText="1"/>
    </xf>
    <xf numFmtId="0" fontId="24" fillId="0" borderId="0"/>
    <xf numFmtId="0" fontId="24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24" fillId="0" borderId="0"/>
    <xf numFmtId="0" fontId="24" fillId="0" borderId="0"/>
    <xf numFmtId="166" fontId="6" fillId="0" borderId="0">
      <alignment horizontal="left" wrapText="1"/>
    </xf>
    <xf numFmtId="0" fontId="24" fillId="0" borderId="0"/>
    <xf numFmtId="0" fontId="24" fillId="0" borderId="0"/>
    <xf numFmtId="0" fontId="6" fillId="0" borderId="0"/>
    <xf numFmtId="166" fontId="6" fillId="0" borderId="0">
      <alignment horizontal="left" wrapText="1"/>
    </xf>
    <xf numFmtId="0" fontId="24" fillId="0" borderId="0"/>
    <xf numFmtId="166" fontId="6" fillId="0" borderId="0">
      <alignment horizontal="left" wrapText="1"/>
    </xf>
    <xf numFmtId="0" fontId="24" fillId="0" borderId="0"/>
    <xf numFmtId="166" fontId="6" fillId="0" borderId="0">
      <alignment horizontal="left" wrapText="1"/>
    </xf>
    <xf numFmtId="0" fontId="24" fillId="0" borderId="0"/>
    <xf numFmtId="166" fontId="6" fillId="0" borderId="0">
      <alignment horizontal="left" wrapText="1"/>
    </xf>
    <xf numFmtId="0" fontId="24" fillId="0" borderId="0"/>
    <xf numFmtId="166" fontId="6" fillId="0" borderId="0">
      <alignment horizontal="left" wrapText="1"/>
    </xf>
    <xf numFmtId="0" fontId="24" fillId="0" borderId="0"/>
    <xf numFmtId="166" fontId="6" fillId="0" borderId="0">
      <alignment horizontal="left" wrapText="1"/>
    </xf>
    <xf numFmtId="0" fontId="24" fillId="0" borderId="0"/>
    <xf numFmtId="166" fontId="6" fillId="0" borderId="0">
      <alignment horizontal="left" wrapText="1"/>
    </xf>
    <xf numFmtId="0" fontId="24" fillId="0" borderId="0"/>
    <xf numFmtId="166" fontId="6" fillId="0" borderId="0">
      <alignment horizontal="left" wrapText="1"/>
    </xf>
    <xf numFmtId="0" fontId="24" fillId="0" borderId="0"/>
    <xf numFmtId="166" fontId="6" fillId="0" borderId="0">
      <alignment horizontal="left" wrapText="1"/>
    </xf>
    <xf numFmtId="0" fontId="24" fillId="0" borderId="0"/>
    <xf numFmtId="166" fontId="6" fillId="0" borderId="0">
      <alignment horizontal="left" wrapText="1"/>
    </xf>
    <xf numFmtId="0" fontId="24" fillId="0" borderId="0"/>
    <xf numFmtId="166" fontId="6" fillId="0" borderId="0">
      <alignment horizontal="left" wrapText="1"/>
    </xf>
    <xf numFmtId="0" fontId="24" fillId="0" borderId="0"/>
    <xf numFmtId="0" fontId="24" fillId="0" borderId="0"/>
    <xf numFmtId="166" fontId="6" fillId="0" borderId="0">
      <alignment horizontal="left" wrapText="1"/>
    </xf>
    <xf numFmtId="0" fontId="24" fillId="0" borderId="0"/>
    <xf numFmtId="166" fontId="6" fillId="0" borderId="0">
      <alignment horizontal="left" wrapText="1"/>
    </xf>
    <xf numFmtId="0" fontId="24" fillId="0" borderId="0"/>
    <xf numFmtId="166" fontId="6" fillId="0" borderId="0">
      <alignment horizontal="left" wrapText="1"/>
    </xf>
    <xf numFmtId="0" fontId="24" fillId="0" borderId="0"/>
    <xf numFmtId="166" fontId="6" fillId="0" borderId="0">
      <alignment horizontal="left" wrapText="1"/>
    </xf>
    <xf numFmtId="0" fontId="24" fillId="0" borderId="0"/>
    <xf numFmtId="166" fontId="6" fillId="0" borderId="0">
      <alignment horizontal="left" wrapText="1"/>
    </xf>
    <xf numFmtId="0" fontId="24" fillId="0" borderId="0"/>
    <xf numFmtId="166" fontId="6" fillId="0" borderId="0">
      <alignment horizontal="left" wrapText="1"/>
    </xf>
    <xf numFmtId="0" fontId="24" fillId="0" borderId="0"/>
    <xf numFmtId="166" fontId="6" fillId="0" borderId="0">
      <alignment horizontal="left" wrapText="1"/>
    </xf>
    <xf numFmtId="0" fontId="24" fillId="0" borderId="0"/>
    <xf numFmtId="166" fontId="6" fillId="0" borderId="0">
      <alignment horizontal="left" wrapText="1"/>
    </xf>
    <xf numFmtId="0" fontId="24" fillId="0" borderId="0"/>
    <xf numFmtId="166" fontId="6" fillId="0" borderId="0">
      <alignment horizontal="left" wrapText="1"/>
    </xf>
    <xf numFmtId="0" fontId="24" fillId="0" borderId="0"/>
    <xf numFmtId="166" fontId="6" fillId="0" borderId="0">
      <alignment horizontal="left" wrapText="1"/>
    </xf>
    <xf numFmtId="0" fontId="24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0" fontId="24" fillId="0" borderId="0"/>
    <xf numFmtId="166" fontId="6" fillId="0" borderId="0">
      <alignment horizontal="left" wrapText="1"/>
    </xf>
    <xf numFmtId="0" fontId="24" fillId="0" borderId="0"/>
    <xf numFmtId="166" fontId="6" fillId="0" borderId="0">
      <alignment horizontal="left" wrapText="1"/>
    </xf>
    <xf numFmtId="0" fontId="24" fillId="0" borderId="0"/>
    <xf numFmtId="166" fontId="6" fillId="0" borderId="0">
      <alignment horizontal="left" wrapText="1"/>
    </xf>
    <xf numFmtId="0" fontId="24" fillId="0" borderId="0"/>
    <xf numFmtId="166" fontId="6" fillId="0" borderId="0">
      <alignment horizontal="left" wrapText="1"/>
    </xf>
    <xf numFmtId="0" fontId="24" fillId="0" borderId="0"/>
    <xf numFmtId="166" fontId="6" fillId="0" borderId="0">
      <alignment horizontal="left" wrapText="1"/>
    </xf>
    <xf numFmtId="0" fontId="24" fillId="0" borderId="0"/>
    <xf numFmtId="166" fontId="6" fillId="0" borderId="0">
      <alignment horizontal="left" wrapText="1"/>
    </xf>
    <xf numFmtId="0" fontId="24" fillId="0" borderId="0"/>
    <xf numFmtId="166" fontId="6" fillId="0" borderId="0">
      <alignment horizontal="left" wrapText="1"/>
    </xf>
    <xf numFmtId="0" fontId="24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24" fillId="0" borderId="0"/>
    <xf numFmtId="0" fontId="24" fillId="0" borderId="0"/>
    <xf numFmtId="166" fontId="6" fillId="0" borderId="0">
      <alignment horizontal="left" wrapText="1"/>
    </xf>
    <xf numFmtId="0" fontId="24" fillId="0" borderId="0"/>
    <xf numFmtId="0" fontId="24" fillId="0" borderId="0"/>
    <xf numFmtId="166" fontId="6" fillId="0" borderId="0">
      <alignment horizontal="left" wrapText="1"/>
    </xf>
    <xf numFmtId="0" fontId="24" fillId="0" borderId="0"/>
    <xf numFmtId="0" fontId="24" fillId="0" borderId="0"/>
    <xf numFmtId="166" fontId="6" fillId="0" borderId="0">
      <alignment horizontal="left" wrapText="1"/>
    </xf>
    <xf numFmtId="0" fontId="24" fillId="0" borderId="0"/>
    <xf numFmtId="0" fontId="24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24" fillId="0" borderId="0"/>
    <xf numFmtId="0" fontId="24" fillId="0" borderId="0"/>
    <xf numFmtId="166" fontId="6" fillId="0" borderId="0">
      <alignment horizontal="left" wrapText="1"/>
    </xf>
    <xf numFmtId="0" fontId="24" fillId="0" borderId="0"/>
    <xf numFmtId="0" fontId="24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24" fillId="0" borderId="0"/>
    <xf numFmtId="0" fontId="24" fillId="0" borderId="0"/>
    <xf numFmtId="166" fontId="6" fillId="0" borderId="0">
      <alignment horizontal="left" wrapText="1"/>
    </xf>
    <xf numFmtId="0" fontId="24" fillId="0" borderId="0"/>
    <xf numFmtId="0" fontId="24" fillId="0" borderId="0"/>
    <xf numFmtId="0" fontId="6" fillId="0" borderId="0"/>
    <xf numFmtId="166" fontId="6" fillId="0" borderId="0">
      <alignment horizontal="left" wrapText="1"/>
    </xf>
    <xf numFmtId="0" fontId="24" fillId="0" borderId="0"/>
    <xf numFmtId="0" fontId="6" fillId="0" borderId="0">
      <alignment horizontal="left" wrapText="1"/>
    </xf>
    <xf numFmtId="0" fontId="24" fillId="0" borderId="0"/>
    <xf numFmtId="0" fontId="6" fillId="0" borderId="0">
      <alignment horizontal="left" wrapText="1"/>
    </xf>
    <xf numFmtId="0" fontId="24" fillId="0" borderId="0"/>
    <xf numFmtId="0" fontId="24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0" fontId="24" fillId="0" borderId="0"/>
    <xf numFmtId="0" fontId="24" fillId="0" borderId="0"/>
    <xf numFmtId="166" fontId="6" fillId="0" borderId="0">
      <alignment horizontal="left" wrapText="1"/>
    </xf>
    <xf numFmtId="0" fontId="24" fillId="0" borderId="0"/>
    <xf numFmtId="0" fontId="24" fillId="0" borderId="0"/>
    <xf numFmtId="0" fontId="24" fillId="0" borderId="0"/>
    <xf numFmtId="0" fontId="24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0" fontId="24" fillId="0" borderId="0"/>
    <xf numFmtId="0" fontId="24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0" fontId="24" fillId="0" borderId="0"/>
    <xf numFmtId="0" fontId="24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0" fontId="24" fillId="0" borderId="0"/>
    <xf numFmtId="0" fontId="24" fillId="0" borderId="0"/>
    <xf numFmtId="0" fontId="24" fillId="0" borderId="0"/>
    <xf numFmtId="166" fontId="6" fillId="0" borderId="0">
      <alignment horizontal="left" wrapText="1"/>
    </xf>
    <xf numFmtId="0" fontId="24" fillId="0" borderId="0"/>
    <xf numFmtId="0" fontId="24" fillId="0" borderId="0"/>
    <xf numFmtId="166" fontId="6" fillId="0" borderId="0">
      <alignment horizontal="left" wrapText="1"/>
    </xf>
    <xf numFmtId="0" fontId="24" fillId="0" borderId="0"/>
    <xf numFmtId="166" fontId="6" fillId="0" borderId="0">
      <alignment horizontal="left" wrapText="1"/>
    </xf>
    <xf numFmtId="0" fontId="24" fillId="0" borderId="0"/>
    <xf numFmtId="166" fontId="6" fillId="0" borderId="0">
      <alignment horizontal="left" wrapText="1"/>
    </xf>
    <xf numFmtId="0" fontId="24" fillId="0" borderId="0"/>
    <xf numFmtId="166" fontId="6" fillId="0" borderId="0">
      <alignment horizontal="left" wrapText="1"/>
    </xf>
    <xf numFmtId="0" fontId="24" fillId="0" borderId="0"/>
    <xf numFmtId="166" fontId="6" fillId="0" borderId="0">
      <alignment horizontal="left" wrapText="1"/>
    </xf>
    <xf numFmtId="0" fontId="24" fillId="0" borderId="0"/>
    <xf numFmtId="166" fontId="6" fillId="0" borderId="0">
      <alignment horizontal="left" wrapText="1"/>
    </xf>
    <xf numFmtId="0" fontId="24" fillId="0" borderId="0"/>
    <xf numFmtId="166" fontId="6" fillId="0" borderId="0">
      <alignment horizontal="left" wrapText="1"/>
    </xf>
    <xf numFmtId="0" fontId="24" fillId="0" borderId="0"/>
    <xf numFmtId="166" fontId="6" fillId="0" borderId="0">
      <alignment horizontal="left" wrapText="1"/>
    </xf>
    <xf numFmtId="0" fontId="24" fillId="0" borderId="0"/>
    <xf numFmtId="166" fontId="6" fillId="0" borderId="0">
      <alignment horizontal="left" wrapText="1"/>
    </xf>
    <xf numFmtId="0" fontId="24" fillId="0" borderId="0"/>
    <xf numFmtId="166" fontId="6" fillId="0" borderId="0">
      <alignment horizontal="left" wrapText="1"/>
    </xf>
    <xf numFmtId="0" fontId="24" fillId="0" borderId="0"/>
    <xf numFmtId="166" fontId="6" fillId="0" borderId="0">
      <alignment horizontal="left" wrapText="1"/>
    </xf>
    <xf numFmtId="0" fontId="24" fillId="0" borderId="0"/>
    <xf numFmtId="166" fontId="6" fillId="0" borderId="0">
      <alignment horizontal="left" wrapText="1"/>
    </xf>
    <xf numFmtId="0" fontId="24" fillId="0" borderId="0"/>
    <xf numFmtId="166" fontId="6" fillId="0" borderId="0">
      <alignment horizontal="left" wrapText="1"/>
    </xf>
    <xf numFmtId="0" fontId="24" fillId="0" borderId="0"/>
    <xf numFmtId="166" fontId="6" fillId="0" borderId="0">
      <alignment horizontal="left" wrapText="1"/>
    </xf>
    <xf numFmtId="0" fontId="24" fillId="0" borderId="0"/>
    <xf numFmtId="166" fontId="6" fillId="0" borderId="0">
      <alignment horizontal="left" wrapText="1"/>
    </xf>
    <xf numFmtId="0" fontId="24" fillId="0" borderId="0"/>
    <xf numFmtId="166" fontId="6" fillId="0" borderId="0">
      <alignment horizontal="left" wrapText="1"/>
    </xf>
    <xf numFmtId="0" fontId="24" fillId="0" borderId="0"/>
    <xf numFmtId="166" fontId="6" fillId="0" borderId="0">
      <alignment horizontal="left" wrapText="1"/>
    </xf>
    <xf numFmtId="0" fontId="24" fillId="0" borderId="0"/>
    <xf numFmtId="166" fontId="6" fillId="0" borderId="0">
      <alignment horizontal="left" wrapText="1"/>
    </xf>
    <xf numFmtId="0" fontId="24" fillId="0" borderId="0"/>
    <xf numFmtId="166" fontId="6" fillId="0" borderId="0">
      <alignment horizontal="left" wrapText="1"/>
    </xf>
    <xf numFmtId="0" fontId="24" fillId="0" borderId="0"/>
    <xf numFmtId="166" fontId="6" fillId="0" borderId="0">
      <alignment horizontal="left" wrapText="1"/>
    </xf>
    <xf numFmtId="0" fontId="24" fillId="0" borderId="0"/>
    <xf numFmtId="166" fontId="6" fillId="0" borderId="0">
      <alignment horizontal="left" wrapText="1"/>
    </xf>
    <xf numFmtId="0" fontId="24" fillId="0" borderId="0"/>
    <xf numFmtId="166" fontId="6" fillId="0" borderId="0">
      <alignment horizontal="left" wrapText="1"/>
    </xf>
    <xf numFmtId="0" fontId="24" fillId="0" borderId="0"/>
    <xf numFmtId="166" fontId="6" fillId="0" borderId="0">
      <alignment horizontal="left" wrapText="1"/>
    </xf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6" fontId="6" fillId="0" borderId="0">
      <alignment horizontal="left" wrapText="1"/>
    </xf>
    <xf numFmtId="0" fontId="24" fillId="0" borderId="0"/>
    <xf numFmtId="166" fontId="6" fillId="0" borderId="0">
      <alignment horizontal="left" wrapText="1"/>
    </xf>
    <xf numFmtId="0" fontId="24" fillId="0" borderId="0"/>
    <xf numFmtId="166" fontId="6" fillId="0" borderId="0">
      <alignment horizontal="left" wrapText="1"/>
    </xf>
    <xf numFmtId="0" fontId="24" fillId="0" borderId="0"/>
    <xf numFmtId="166" fontId="6" fillId="0" borderId="0">
      <alignment horizontal="left" wrapText="1"/>
    </xf>
    <xf numFmtId="0" fontId="24" fillId="0" borderId="0"/>
    <xf numFmtId="166" fontId="6" fillId="0" borderId="0">
      <alignment horizontal="left" wrapText="1"/>
    </xf>
    <xf numFmtId="0" fontId="24" fillId="0" borderId="0"/>
    <xf numFmtId="166" fontId="6" fillId="0" borderId="0">
      <alignment horizontal="left" wrapText="1"/>
    </xf>
    <xf numFmtId="0" fontId="24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24" fillId="0" borderId="0"/>
    <xf numFmtId="0" fontId="24" fillId="0" borderId="0"/>
    <xf numFmtId="0" fontId="24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0" fontId="6" fillId="0" borderId="0"/>
    <xf numFmtId="166" fontId="6" fillId="0" borderId="0">
      <alignment horizontal="left" wrapText="1"/>
    </xf>
    <xf numFmtId="0" fontId="24" fillId="0" borderId="0"/>
    <xf numFmtId="0" fontId="24" fillId="0" borderId="0"/>
    <xf numFmtId="166" fontId="6" fillId="0" borderId="0">
      <alignment horizontal="left" wrapText="1"/>
    </xf>
    <xf numFmtId="0" fontId="24" fillId="0" borderId="0"/>
    <xf numFmtId="0" fontId="24" fillId="0" borderId="0"/>
    <xf numFmtId="166" fontId="6" fillId="0" borderId="0">
      <alignment horizontal="left" wrapText="1"/>
    </xf>
    <xf numFmtId="0" fontId="24" fillId="0" borderId="0"/>
    <xf numFmtId="0" fontId="24" fillId="0" borderId="0"/>
    <xf numFmtId="0" fontId="6" fillId="0" borderId="0"/>
    <xf numFmtId="166" fontId="6" fillId="0" borderId="0">
      <alignment horizontal="left" wrapText="1"/>
    </xf>
    <xf numFmtId="0" fontId="24" fillId="0" borderId="0"/>
    <xf numFmtId="166" fontId="6" fillId="0" borderId="0">
      <alignment horizontal="left" wrapText="1"/>
    </xf>
    <xf numFmtId="0" fontId="24" fillId="0" borderId="0"/>
    <xf numFmtId="166" fontId="6" fillId="0" borderId="0">
      <alignment horizontal="left" wrapText="1"/>
    </xf>
    <xf numFmtId="0" fontId="24" fillId="0" borderId="0"/>
    <xf numFmtId="166" fontId="6" fillId="0" borderId="0">
      <alignment horizontal="left" wrapText="1"/>
    </xf>
    <xf numFmtId="0" fontId="24" fillId="0" borderId="0"/>
    <xf numFmtId="166" fontId="6" fillId="0" borderId="0">
      <alignment horizontal="left" wrapText="1"/>
    </xf>
    <xf numFmtId="0" fontId="24" fillId="0" borderId="0"/>
    <xf numFmtId="166" fontId="6" fillId="0" borderId="0">
      <alignment horizontal="left" wrapText="1"/>
    </xf>
    <xf numFmtId="0" fontId="24" fillId="0" borderId="0"/>
    <xf numFmtId="166" fontId="6" fillId="0" borderId="0">
      <alignment horizontal="left" wrapText="1"/>
    </xf>
    <xf numFmtId="0" fontId="24" fillId="0" borderId="0"/>
    <xf numFmtId="166" fontId="6" fillId="0" borderId="0">
      <alignment horizontal="left" wrapText="1"/>
    </xf>
    <xf numFmtId="0" fontId="24" fillId="0" borderId="0"/>
    <xf numFmtId="166" fontId="6" fillId="0" borderId="0">
      <alignment horizontal="left" wrapText="1"/>
    </xf>
    <xf numFmtId="0" fontId="24" fillId="0" borderId="0"/>
    <xf numFmtId="166" fontId="6" fillId="0" borderId="0">
      <alignment horizontal="left" wrapText="1"/>
    </xf>
    <xf numFmtId="0" fontId="24" fillId="0" borderId="0"/>
    <xf numFmtId="166" fontId="6" fillId="0" borderId="0">
      <alignment horizontal="left" wrapText="1"/>
    </xf>
    <xf numFmtId="0" fontId="24" fillId="0" borderId="0"/>
    <xf numFmtId="0" fontId="24" fillId="0" borderId="0"/>
    <xf numFmtId="166" fontId="6" fillId="0" borderId="0">
      <alignment horizontal="left" wrapText="1"/>
    </xf>
    <xf numFmtId="0" fontId="24" fillId="0" borderId="0"/>
    <xf numFmtId="166" fontId="6" fillId="0" borderId="0">
      <alignment horizontal="left" wrapText="1"/>
    </xf>
    <xf numFmtId="0" fontId="24" fillId="0" borderId="0"/>
    <xf numFmtId="166" fontId="6" fillId="0" borderId="0">
      <alignment horizontal="left" wrapText="1"/>
    </xf>
    <xf numFmtId="0" fontId="24" fillId="0" borderId="0"/>
    <xf numFmtId="166" fontId="6" fillId="0" borderId="0">
      <alignment horizontal="left" wrapText="1"/>
    </xf>
    <xf numFmtId="0" fontId="24" fillId="0" borderId="0"/>
    <xf numFmtId="166" fontId="6" fillId="0" borderId="0">
      <alignment horizontal="left" wrapText="1"/>
    </xf>
    <xf numFmtId="0" fontId="24" fillId="0" borderId="0"/>
    <xf numFmtId="166" fontId="6" fillId="0" borderId="0">
      <alignment horizontal="left" wrapText="1"/>
    </xf>
    <xf numFmtId="0" fontId="24" fillId="0" borderId="0"/>
    <xf numFmtId="166" fontId="6" fillId="0" borderId="0">
      <alignment horizontal="left" wrapText="1"/>
    </xf>
    <xf numFmtId="0" fontId="24" fillId="0" borderId="0"/>
    <xf numFmtId="166" fontId="6" fillId="0" borderId="0">
      <alignment horizontal="left" wrapText="1"/>
    </xf>
    <xf numFmtId="0" fontId="24" fillId="0" borderId="0"/>
    <xf numFmtId="166" fontId="6" fillId="0" borderId="0">
      <alignment horizontal="left" wrapText="1"/>
    </xf>
    <xf numFmtId="0" fontId="24" fillId="0" borderId="0"/>
    <xf numFmtId="166" fontId="6" fillId="0" borderId="0">
      <alignment horizontal="left" wrapText="1"/>
    </xf>
    <xf numFmtId="0" fontId="24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0" fontId="24" fillId="0" borderId="0"/>
    <xf numFmtId="166" fontId="6" fillId="0" borderId="0">
      <alignment horizontal="left" wrapText="1"/>
    </xf>
    <xf numFmtId="0" fontId="24" fillId="0" borderId="0"/>
    <xf numFmtId="166" fontId="6" fillId="0" borderId="0">
      <alignment horizontal="left" wrapText="1"/>
    </xf>
    <xf numFmtId="0" fontId="24" fillId="0" borderId="0"/>
    <xf numFmtId="166" fontId="6" fillId="0" borderId="0">
      <alignment horizontal="left" wrapText="1"/>
    </xf>
    <xf numFmtId="0" fontId="24" fillId="0" borderId="0"/>
    <xf numFmtId="166" fontId="6" fillId="0" borderId="0">
      <alignment horizontal="left" wrapText="1"/>
    </xf>
    <xf numFmtId="0" fontId="24" fillId="0" borderId="0"/>
    <xf numFmtId="166" fontId="6" fillId="0" borderId="0">
      <alignment horizontal="left" wrapText="1"/>
    </xf>
    <xf numFmtId="0" fontId="24" fillId="0" borderId="0"/>
    <xf numFmtId="166" fontId="6" fillId="0" borderId="0">
      <alignment horizontal="left" wrapText="1"/>
    </xf>
    <xf numFmtId="0" fontId="24" fillId="0" borderId="0"/>
    <xf numFmtId="166" fontId="6" fillId="0" borderId="0">
      <alignment horizontal="left" wrapText="1"/>
    </xf>
    <xf numFmtId="0" fontId="24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24" fillId="0" borderId="0"/>
    <xf numFmtId="0" fontId="24" fillId="0" borderId="0"/>
    <xf numFmtId="166" fontId="6" fillId="0" borderId="0">
      <alignment horizontal="left" wrapText="1"/>
    </xf>
    <xf numFmtId="0" fontId="24" fillId="0" borderId="0"/>
    <xf numFmtId="0" fontId="24" fillId="0" borderId="0"/>
    <xf numFmtId="166" fontId="6" fillId="0" borderId="0">
      <alignment horizontal="left" wrapText="1"/>
    </xf>
    <xf numFmtId="0" fontId="24" fillId="0" borderId="0"/>
    <xf numFmtId="0" fontId="24" fillId="0" borderId="0"/>
    <xf numFmtId="166" fontId="6" fillId="0" borderId="0">
      <alignment horizontal="left" wrapText="1"/>
    </xf>
    <xf numFmtId="0" fontId="24" fillId="0" borderId="0"/>
    <xf numFmtId="0" fontId="24" fillId="0" borderId="0"/>
    <xf numFmtId="166" fontId="6" fillId="0" borderId="0">
      <alignment horizontal="left" wrapText="1"/>
    </xf>
    <xf numFmtId="0" fontId="24" fillId="0" borderId="0"/>
    <xf numFmtId="0" fontId="24" fillId="0" borderId="0"/>
    <xf numFmtId="166" fontId="6" fillId="0" borderId="0">
      <alignment horizontal="left" wrapText="1"/>
    </xf>
    <xf numFmtId="0" fontId="24" fillId="0" borderId="0"/>
    <xf numFmtId="0" fontId="24" fillId="0" borderId="0"/>
    <xf numFmtId="0" fontId="6" fillId="0" borderId="0"/>
    <xf numFmtId="0" fontId="24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24" fillId="0" borderId="0"/>
    <xf numFmtId="0" fontId="24" fillId="0" borderId="0"/>
    <xf numFmtId="166" fontId="6" fillId="0" borderId="0">
      <alignment horizontal="left" wrapText="1"/>
    </xf>
    <xf numFmtId="0" fontId="24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173" fontId="6" fillId="0" borderId="0">
      <alignment horizontal="left" wrapText="1"/>
    </xf>
    <xf numFmtId="166" fontId="6" fillId="0" borderId="0">
      <alignment horizontal="left" wrapText="1"/>
    </xf>
    <xf numFmtId="0" fontId="24" fillId="0" borderId="0"/>
    <xf numFmtId="0" fontId="24" fillId="0" borderId="0"/>
    <xf numFmtId="166" fontId="6" fillId="0" borderId="0">
      <alignment horizontal="left" wrapText="1"/>
    </xf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166" fontId="6" fillId="0" borderId="0">
      <alignment horizontal="left" wrapText="1"/>
    </xf>
    <xf numFmtId="0" fontId="6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165" fontId="6" fillId="0" borderId="0">
      <alignment horizontal="left" wrapText="1"/>
    </xf>
    <xf numFmtId="0" fontId="24" fillId="0" borderId="0"/>
    <xf numFmtId="165" fontId="6" fillId="0" borderId="0">
      <alignment horizontal="left" wrapText="1"/>
    </xf>
    <xf numFmtId="0" fontId="24" fillId="0" borderId="0"/>
    <xf numFmtId="0" fontId="6" fillId="0" borderId="0"/>
    <xf numFmtId="0" fontId="6" fillId="0" borderId="0"/>
    <xf numFmtId="0" fontId="24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24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24" fillId="0" borderId="0"/>
    <xf numFmtId="0" fontId="24" fillId="0" borderId="0"/>
    <xf numFmtId="0" fontId="6" fillId="0" borderId="0"/>
    <xf numFmtId="165" fontId="6" fillId="0" borderId="0">
      <alignment horizontal="left" wrapText="1"/>
    </xf>
    <xf numFmtId="0" fontId="24" fillId="0" borderId="0"/>
    <xf numFmtId="0" fontId="24" fillId="0" borderId="0"/>
    <xf numFmtId="165" fontId="6" fillId="0" borderId="0">
      <alignment horizontal="left" wrapText="1"/>
    </xf>
    <xf numFmtId="0" fontId="24" fillId="0" borderId="0"/>
    <xf numFmtId="0" fontId="24" fillId="0" borderId="0"/>
    <xf numFmtId="0" fontId="6" fillId="0" borderId="0"/>
    <xf numFmtId="165" fontId="6" fillId="0" borderId="0">
      <alignment horizontal="left" wrapText="1"/>
    </xf>
    <xf numFmtId="0" fontId="24" fillId="0" borderId="0"/>
    <xf numFmtId="0" fontId="24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0" fontId="24" fillId="0" borderId="0"/>
    <xf numFmtId="0" fontId="24" fillId="0" borderId="0"/>
    <xf numFmtId="0" fontId="6" fillId="0" borderId="0"/>
    <xf numFmtId="165" fontId="6" fillId="0" borderId="0">
      <alignment horizontal="left" wrapText="1"/>
    </xf>
    <xf numFmtId="0" fontId="24" fillId="0" borderId="0"/>
    <xf numFmtId="0" fontId="24" fillId="0" borderId="0"/>
    <xf numFmtId="165" fontId="6" fillId="0" borderId="0">
      <alignment horizontal="left" wrapText="1"/>
    </xf>
    <xf numFmtId="0" fontId="24" fillId="0" borderId="0"/>
    <xf numFmtId="0" fontId="24" fillId="0" borderId="0"/>
    <xf numFmtId="0" fontId="6" fillId="0" borderId="0"/>
    <xf numFmtId="165" fontId="6" fillId="0" borderId="0">
      <alignment horizontal="left" wrapText="1"/>
    </xf>
    <xf numFmtId="0" fontId="24" fillId="0" borderId="0"/>
    <xf numFmtId="0" fontId="24" fillId="0" borderId="0"/>
    <xf numFmtId="165" fontId="6" fillId="0" borderId="0">
      <alignment horizontal="left" wrapText="1"/>
    </xf>
    <xf numFmtId="0" fontId="24" fillId="0" borderId="0"/>
    <xf numFmtId="0" fontId="24" fillId="0" borderId="0"/>
    <xf numFmtId="0" fontId="6" fillId="0" borderId="0"/>
    <xf numFmtId="165" fontId="6" fillId="0" borderId="0">
      <alignment horizontal="left" wrapText="1"/>
    </xf>
    <xf numFmtId="0" fontId="24" fillId="0" borderId="0"/>
    <xf numFmtId="0" fontId="24" fillId="0" borderId="0"/>
    <xf numFmtId="165" fontId="6" fillId="0" borderId="0">
      <alignment horizontal="left" wrapText="1"/>
    </xf>
    <xf numFmtId="0" fontId="24" fillId="0" borderId="0"/>
    <xf numFmtId="0" fontId="24" fillId="0" borderId="0"/>
    <xf numFmtId="0" fontId="6" fillId="0" borderId="0"/>
    <xf numFmtId="165" fontId="6" fillId="0" borderId="0">
      <alignment horizontal="left" wrapText="1"/>
    </xf>
    <xf numFmtId="0" fontId="24" fillId="0" borderId="0"/>
    <xf numFmtId="0" fontId="24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24" fillId="0" borderId="0"/>
    <xf numFmtId="0" fontId="24" fillId="0" borderId="0"/>
    <xf numFmtId="0" fontId="6" fillId="0" borderId="0"/>
    <xf numFmtId="165" fontId="6" fillId="0" borderId="0">
      <alignment horizontal="left" wrapText="1"/>
    </xf>
    <xf numFmtId="0" fontId="24" fillId="0" borderId="0"/>
    <xf numFmtId="0" fontId="24" fillId="0" borderId="0"/>
    <xf numFmtId="165" fontId="6" fillId="0" borderId="0">
      <alignment horizontal="left" wrapText="1"/>
    </xf>
    <xf numFmtId="0" fontId="24" fillId="0" borderId="0"/>
    <xf numFmtId="0" fontId="24" fillId="0" borderId="0"/>
    <xf numFmtId="0" fontId="6" fillId="0" borderId="0"/>
    <xf numFmtId="165" fontId="6" fillId="0" borderId="0">
      <alignment horizontal="left" wrapText="1"/>
    </xf>
    <xf numFmtId="0" fontId="24" fillId="0" borderId="0"/>
    <xf numFmtId="0" fontId="24" fillId="0" borderId="0"/>
    <xf numFmtId="0" fontId="6" fillId="0" borderId="0"/>
    <xf numFmtId="165" fontId="6" fillId="0" borderId="0">
      <alignment horizontal="left" wrapText="1"/>
    </xf>
    <xf numFmtId="0" fontId="24" fillId="0" borderId="0"/>
    <xf numFmtId="0" fontId="24" fillId="0" borderId="0"/>
    <xf numFmtId="0" fontId="6" fillId="0" borderId="0"/>
    <xf numFmtId="165" fontId="6" fillId="0" borderId="0">
      <alignment horizontal="left" wrapText="1"/>
    </xf>
    <xf numFmtId="0" fontId="24" fillId="0" borderId="0"/>
    <xf numFmtId="0" fontId="24" fillId="0" borderId="0"/>
    <xf numFmtId="165" fontId="6" fillId="0" borderId="0">
      <alignment horizontal="left" wrapText="1"/>
    </xf>
    <xf numFmtId="0" fontId="24" fillId="0" borderId="0"/>
    <xf numFmtId="0" fontId="24" fillId="0" borderId="0"/>
    <xf numFmtId="0" fontId="6" fillId="0" borderId="0"/>
    <xf numFmtId="165" fontId="6" fillId="0" borderId="0">
      <alignment horizontal="left" wrapText="1"/>
    </xf>
    <xf numFmtId="0" fontId="24" fillId="0" borderId="0"/>
    <xf numFmtId="0" fontId="24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24" fillId="0" borderId="0"/>
    <xf numFmtId="0" fontId="24" fillId="0" borderId="0"/>
    <xf numFmtId="0" fontId="6" fillId="0" borderId="0"/>
    <xf numFmtId="165" fontId="6" fillId="0" borderId="0">
      <alignment horizontal="left" wrapText="1"/>
    </xf>
    <xf numFmtId="0" fontId="24" fillId="0" borderId="0"/>
    <xf numFmtId="0" fontId="24" fillId="0" borderId="0"/>
    <xf numFmtId="165" fontId="6" fillId="0" borderId="0">
      <alignment horizontal="left" wrapText="1"/>
    </xf>
    <xf numFmtId="0" fontId="24" fillId="0" borderId="0"/>
    <xf numFmtId="0" fontId="24" fillId="0" borderId="0"/>
    <xf numFmtId="0" fontId="6" fillId="0" borderId="0"/>
    <xf numFmtId="165" fontId="6" fillId="0" borderId="0">
      <alignment horizontal="left" wrapText="1"/>
    </xf>
    <xf numFmtId="0" fontId="24" fillId="0" borderId="0"/>
    <xf numFmtId="0" fontId="24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24" fillId="0" borderId="0"/>
    <xf numFmtId="0" fontId="24" fillId="0" borderId="0"/>
    <xf numFmtId="0" fontId="6" fillId="0" borderId="0"/>
    <xf numFmtId="165" fontId="6" fillId="0" borderId="0">
      <alignment horizontal="left" wrapText="1"/>
    </xf>
    <xf numFmtId="0" fontId="24" fillId="0" borderId="0"/>
    <xf numFmtId="0" fontId="24" fillId="0" borderId="0"/>
    <xf numFmtId="165" fontId="6" fillId="0" borderId="0">
      <alignment horizontal="left" wrapText="1"/>
    </xf>
    <xf numFmtId="0" fontId="24" fillId="0" borderId="0"/>
    <xf numFmtId="0" fontId="24" fillId="0" borderId="0"/>
    <xf numFmtId="0" fontId="6" fillId="0" borderId="0"/>
    <xf numFmtId="165" fontId="6" fillId="0" borderId="0">
      <alignment horizontal="left" wrapText="1"/>
    </xf>
    <xf numFmtId="0" fontId="24" fillId="0" borderId="0"/>
    <xf numFmtId="0" fontId="24" fillId="0" borderId="0"/>
    <xf numFmtId="0" fontId="6" fillId="0" borderId="0"/>
    <xf numFmtId="165" fontId="6" fillId="0" borderId="0">
      <alignment horizontal="left" wrapText="1"/>
    </xf>
    <xf numFmtId="0" fontId="24" fillId="0" borderId="0"/>
    <xf numFmtId="0" fontId="24" fillId="0" borderId="0"/>
    <xf numFmtId="0" fontId="6" fillId="0" borderId="0"/>
    <xf numFmtId="165" fontId="6" fillId="0" borderId="0">
      <alignment horizontal="left" wrapText="1"/>
    </xf>
    <xf numFmtId="0" fontId="24" fillId="0" borderId="0"/>
    <xf numFmtId="0" fontId="24" fillId="0" borderId="0"/>
    <xf numFmtId="165" fontId="6" fillId="0" borderId="0">
      <alignment horizontal="left" wrapText="1"/>
    </xf>
    <xf numFmtId="0" fontId="24" fillId="0" borderId="0"/>
    <xf numFmtId="0" fontId="24" fillId="0" borderId="0"/>
    <xf numFmtId="0" fontId="6" fillId="0" borderId="0"/>
    <xf numFmtId="165" fontId="6" fillId="0" borderId="0">
      <alignment horizontal="left" wrapText="1"/>
    </xf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165" fontId="6" fillId="0" borderId="0">
      <alignment horizontal="left" wrapText="1"/>
    </xf>
    <xf numFmtId="0" fontId="6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165" fontId="6" fillId="0" borderId="0">
      <alignment horizontal="left" wrapText="1"/>
    </xf>
    <xf numFmtId="0" fontId="24" fillId="0" borderId="0"/>
    <xf numFmtId="0" fontId="24" fillId="0" borderId="0"/>
    <xf numFmtId="0" fontId="6" fillId="0" borderId="0"/>
    <xf numFmtId="165" fontId="6" fillId="0" borderId="0">
      <alignment horizontal="left" wrapText="1"/>
    </xf>
    <xf numFmtId="0" fontId="24" fillId="0" borderId="0"/>
    <xf numFmtId="0" fontId="24" fillId="0" borderId="0"/>
    <xf numFmtId="165" fontId="6" fillId="0" borderId="0">
      <alignment horizontal="left" wrapText="1"/>
    </xf>
    <xf numFmtId="0" fontId="24" fillId="0" borderId="0"/>
    <xf numFmtId="0" fontId="24" fillId="0" borderId="0"/>
    <xf numFmtId="0" fontId="6" fillId="0" borderId="0"/>
    <xf numFmtId="165" fontId="6" fillId="0" borderId="0">
      <alignment horizontal="left" wrapText="1"/>
    </xf>
    <xf numFmtId="0" fontId="24" fillId="0" borderId="0"/>
    <xf numFmtId="0" fontId="24" fillId="0" borderId="0"/>
    <xf numFmtId="165" fontId="6" fillId="0" borderId="0">
      <alignment horizontal="left" wrapText="1"/>
    </xf>
    <xf numFmtId="0" fontId="24" fillId="0" borderId="0"/>
    <xf numFmtId="0" fontId="24" fillId="0" borderId="0"/>
    <xf numFmtId="0" fontId="6" fillId="0" borderId="0"/>
    <xf numFmtId="165" fontId="6" fillId="0" borderId="0">
      <alignment horizontal="left" wrapText="1"/>
    </xf>
    <xf numFmtId="0" fontId="24" fillId="0" borderId="0"/>
    <xf numFmtId="0" fontId="24" fillId="0" borderId="0"/>
    <xf numFmtId="165" fontId="6" fillId="0" borderId="0">
      <alignment horizontal="left" wrapText="1"/>
    </xf>
    <xf numFmtId="0" fontId="24" fillId="0" borderId="0"/>
    <xf numFmtId="0" fontId="24" fillId="0" borderId="0"/>
    <xf numFmtId="0" fontId="6" fillId="0" borderId="0"/>
    <xf numFmtId="165" fontId="6" fillId="0" borderId="0">
      <alignment horizontal="left" wrapText="1"/>
    </xf>
    <xf numFmtId="0" fontId="24" fillId="0" borderId="0"/>
    <xf numFmtId="0" fontId="24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24" fillId="0" borderId="0"/>
    <xf numFmtId="0" fontId="24" fillId="0" borderId="0"/>
    <xf numFmtId="0" fontId="6" fillId="0" borderId="0"/>
    <xf numFmtId="165" fontId="6" fillId="0" borderId="0">
      <alignment horizontal="left" wrapText="1"/>
    </xf>
    <xf numFmtId="0" fontId="24" fillId="0" borderId="0"/>
    <xf numFmtId="0" fontId="24" fillId="0" borderId="0"/>
    <xf numFmtId="165" fontId="6" fillId="0" borderId="0">
      <alignment horizontal="left" wrapText="1"/>
    </xf>
    <xf numFmtId="0" fontId="24" fillId="0" borderId="0"/>
    <xf numFmtId="0" fontId="24" fillId="0" borderId="0"/>
    <xf numFmtId="0" fontId="6" fillId="0" borderId="0"/>
    <xf numFmtId="165" fontId="6" fillId="0" borderId="0">
      <alignment horizontal="left" wrapText="1"/>
    </xf>
    <xf numFmtId="0" fontId="24" fillId="0" borderId="0"/>
    <xf numFmtId="0" fontId="24" fillId="0" borderId="0"/>
    <xf numFmtId="0" fontId="6" fillId="0" borderId="0"/>
    <xf numFmtId="165" fontId="6" fillId="0" borderId="0">
      <alignment horizontal="left" wrapText="1"/>
    </xf>
    <xf numFmtId="0" fontId="24" fillId="0" borderId="0"/>
    <xf numFmtId="0" fontId="24" fillId="0" borderId="0"/>
    <xf numFmtId="0" fontId="6" fillId="0" borderId="0"/>
    <xf numFmtId="165" fontId="6" fillId="0" borderId="0">
      <alignment horizontal="left" wrapText="1"/>
    </xf>
    <xf numFmtId="0" fontId="24" fillId="0" borderId="0"/>
    <xf numFmtId="0" fontId="24" fillId="0" borderId="0"/>
    <xf numFmtId="165" fontId="6" fillId="0" borderId="0">
      <alignment horizontal="left" wrapText="1"/>
    </xf>
    <xf numFmtId="0" fontId="24" fillId="0" borderId="0"/>
    <xf numFmtId="0" fontId="24" fillId="0" borderId="0"/>
    <xf numFmtId="0" fontId="6" fillId="0" borderId="0"/>
    <xf numFmtId="165" fontId="6" fillId="0" borderId="0">
      <alignment horizontal="left" wrapText="1"/>
    </xf>
    <xf numFmtId="0" fontId="24" fillId="0" borderId="0"/>
    <xf numFmtId="0" fontId="24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166" fontId="6" fillId="0" borderId="0">
      <alignment horizontal="left" wrapText="1"/>
    </xf>
    <xf numFmtId="0" fontId="6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166" fontId="6" fillId="0" borderId="0">
      <alignment horizontal="left" wrapText="1"/>
    </xf>
    <xf numFmtId="0" fontId="6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166" fontId="6" fillId="0" borderId="0">
      <alignment horizontal="left" wrapText="1"/>
    </xf>
    <xf numFmtId="0" fontId="6" fillId="0" borderId="0"/>
    <xf numFmtId="0" fontId="24" fillId="0" borderId="0"/>
    <xf numFmtId="0" fontId="24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166" fontId="6" fillId="0" borderId="0">
      <alignment horizontal="left" wrapText="1"/>
    </xf>
    <xf numFmtId="0" fontId="6" fillId="0" borderId="0"/>
    <xf numFmtId="0" fontId="24" fillId="0" borderId="0"/>
    <xf numFmtId="0" fontId="24" fillId="0" borderId="0"/>
    <xf numFmtId="166" fontId="6" fillId="0" borderId="0">
      <alignment horizontal="left" wrapText="1"/>
    </xf>
    <xf numFmtId="0" fontId="6" fillId="0" borderId="0"/>
    <xf numFmtId="0" fontId="24" fillId="0" borderId="0"/>
    <xf numFmtId="0" fontId="24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0" fontId="24" fillId="0" borderId="0"/>
    <xf numFmtId="0" fontId="24" fillId="0" borderId="0"/>
    <xf numFmtId="166" fontId="6" fillId="0" borderId="0">
      <alignment horizontal="left" wrapText="1"/>
    </xf>
    <xf numFmtId="0" fontId="6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166" fontId="6" fillId="0" borderId="0">
      <alignment horizontal="left" wrapText="1"/>
    </xf>
    <xf numFmtId="0" fontId="6" fillId="0" borderId="0"/>
    <xf numFmtId="0" fontId="24" fillId="0" borderId="0"/>
    <xf numFmtId="0" fontId="24" fillId="0" borderId="0"/>
    <xf numFmtId="166" fontId="6" fillId="0" borderId="0">
      <alignment horizontal="left" wrapText="1"/>
    </xf>
    <xf numFmtId="0" fontId="6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166" fontId="6" fillId="0" borderId="0">
      <alignment horizontal="left" wrapText="1"/>
    </xf>
    <xf numFmtId="0" fontId="6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166" fontId="6" fillId="0" borderId="0">
      <alignment horizontal="left" wrapText="1"/>
    </xf>
    <xf numFmtId="0" fontId="6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166" fontId="6" fillId="0" borderId="0">
      <alignment horizontal="left" wrapText="1"/>
    </xf>
    <xf numFmtId="0" fontId="6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173" fontId="6" fillId="0" borderId="0">
      <alignment horizontal="left" wrapText="1"/>
    </xf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173" fontId="6" fillId="0" borderId="0">
      <alignment horizontal="left" wrapText="1"/>
    </xf>
    <xf numFmtId="0" fontId="24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24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4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4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4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4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173" fontId="6" fillId="0" borderId="0">
      <alignment horizontal="left" wrapText="1"/>
    </xf>
    <xf numFmtId="0" fontId="6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4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173" fontId="6" fillId="0" borderId="0">
      <alignment horizontal="left" wrapText="1"/>
    </xf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173" fontId="6" fillId="0" borderId="0">
      <alignment horizontal="left" wrapText="1"/>
    </xf>
    <xf numFmtId="0" fontId="24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24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4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4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4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4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173" fontId="6" fillId="0" borderId="0">
      <alignment horizontal="left" wrapText="1"/>
    </xf>
    <xf numFmtId="0" fontId="6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4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173" fontId="6" fillId="0" borderId="0">
      <alignment horizontal="left" wrapText="1"/>
    </xf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0" fontId="24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24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4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4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4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4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173" fontId="6" fillId="0" borderId="0">
      <alignment horizontal="left" wrapText="1"/>
    </xf>
    <xf numFmtId="0" fontId="6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4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173" fontId="6" fillId="0" borderId="0">
      <alignment horizontal="left" wrapText="1"/>
    </xf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173" fontId="6" fillId="0" borderId="0">
      <alignment horizontal="left" wrapText="1"/>
    </xf>
    <xf numFmtId="0" fontId="6" fillId="0" borderId="0"/>
    <xf numFmtId="0" fontId="24" fillId="0" borderId="0"/>
    <xf numFmtId="0" fontId="24" fillId="0" borderId="0"/>
    <xf numFmtId="173" fontId="6" fillId="0" borderId="0">
      <alignment horizontal="left" wrapText="1"/>
    </xf>
    <xf numFmtId="0" fontId="6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173" fontId="6" fillId="0" borderId="0">
      <alignment horizontal="left" wrapText="1"/>
    </xf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24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4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173" fontId="6" fillId="0" borderId="0">
      <alignment horizontal="left" wrapText="1"/>
    </xf>
    <xf numFmtId="0" fontId="6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4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173" fontId="6" fillId="0" borderId="0">
      <alignment horizontal="left" wrapText="1"/>
    </xf>
    <xf numFmtId="0" fontId="6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173" fontId="6" fillId="0" borderId="0">
      <alignment horizontal="left" wrapText="1"/>
    </xf>
    <xf numFmtId="0" fontId="6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173" fontId="6" fillId="0" borderId="0">
      <alignment horizontal="left" wrapText="1"/>
    </xf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173" fontId="6" fillId="0" borderId="0">
      <alignment horizontal="left" wrapText="1"/>
    </xf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173" fontId="6" fillId="0" borderId="0">
      <alignment horizontal="left" wrapText="1"/>
    </xf>
    <xf numFmtId="0" fontId="6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173" fontId="6" fillId="0" borderId="0">
      <alignment horizontal="left" wrapText="1"/>
    </xf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4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4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173" fontId="6" fillId="0" borderId="0">
      <alignment horizontal="left" wrapText="1"/>
    </xf>
    <xf numFmtId="0" fontId="6" fillId="0" borderId="0"/>
    <xf numFmtId="0" fontId="6" fillId="0" borderId="0"/>
    <xf numFmtId="0" fontId="24" fillId="0" borderId="0"/>
    <xf numFmtId="0" fontId="24" fillId="0" borderId="0"/>
    <xf numFmtId="173" fontId="6" fillId="0" borderId="0">
      <alignment horizontal="left" wrapText="1"/>
    </xf>
    <xf numFmtId="0" fontId="6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173" fontId="6" fillId="0" borderId="0">
      <alignment horizontal="left" wrapText="1"/>
    </xf>
    <xf numFmtId="0" fontId="6" fillId="0" borderId="0"/>
    <xf numFmtId="0" fontId="24" fillId="0" borderId="0"/>
    <xf numFmtId="0" fontId="24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173" fontId="6" fillId="0" borderId="0">
      <alignment horizontal="left" wrapText="1"/>
    </xf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173" fontId="6" fillId="0" borderId="0">
      <alignment horizontal="left" wrapText="1"/>
    </xf>
    <xf numFmtId="0" fontId="6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173" fontId="6" fillId="0" borderId="0">
      <alignment horizontal="left" wrapText="1"/>
    </xf>
    <xf numFmtId="0" fontId="6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173" fontId="6" fillId="0" borderId="0">
      <alignment horizontal="left" wrapText="1"/>
    </xf>
    <xf numFmtId="0" fontId="6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173" fontId="6" fillId="0" borderId="0">
      <alignment horizontal="left" wrapText="1"/>
    </xf>
    <xf numFmtId="0" fontId="6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173" fontId="6" fillId="0" borderId="0">
      <alignment horizontal="left" wrapText="1"/>
    </xf>
    <xf numFmtId="0" fontId="6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173" fontId="6" fillId="0" borderId="0">
      <alignment horizontal="left" wrapText="1"/>
    </xf>
    <xf numFmtId="0" fontId="6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4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4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4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4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4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4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4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4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4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4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173" fontId="6" fillId="0" borderId="0">
      <alignment horizontal="left" wrapText="1"/>
    </xf>
    <xf numFmtId="0" fontId="24" fillId="0" borderId="0"/>
    <xf numFmtId="173" fontId="6" fillId="0" borderId="0">
      <alignment horizontal="left" wrapText="1"/>
    </xf>
    <xf numFmtId="0" fontId="24" fillId="0" borderId="0"/>
    <xf numFmtId="173" fontId="6" fillId="0" borderId="0">
      <alignment horizontal="left" wrapText="1"/>
    </xf>
    <xf numFmtId="0" fontId="24" fillId="0" borderId="0"/>
    <xf numFmtId="173" fontId="6" fillId="0" borderId="0">
      <alignment horizontal="left" wrapText="1"/>
    </xf>
    <xf numFmtId="0" fontId="24" fillId="0" borderId="0"/>
    <xf numFmtId="173" fontId="6" fillId="0" borderId="0">
      <alignment horizontal="left" wrapText="1"/>
    </xf>
    <xf numFmtId="0" fontId="24" fillId="0" borderId="0"/>
    <xf numFmtId="173" fontId="6" fillId="0" borderId="0">
      <alignment horizontal="left" wrapText="1"/>
    </xf>
    <xf numFmtId="0" fontId="24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4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173" fontId="6" fillId="0" borderId="0">
      <alignment horizontal="left" wrapText="1"/>
    </xf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173" fontId="6" fillId="0" borderId="0">
      <alignment horizontal="left" wrapText="1"/>
    </xf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173" fontId="6" fillId="0" borderId="0">
      <alignment horizontal="left" wrapText="1"/>
    </xf>
    <xf numFmtId="0" fontId="6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173" fontId="6" fillId="0" borderId="0">
      <alignment horizontal="left" wrapText="1"/>
    </xf>
    <xf numFmtId="0" fontId="6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4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4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4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173" fontId="6" fillId="0" borderId="0">
      <alignment horizontal="left" wrapText="1"/>
    </xf>
    <xf numFmtId="0" fontId="6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173" fontId="6" fillId="0" borderId="0">
      <alignment horizontal="left" wrapText="1"/>
    </xf>
    <xf numFmtId="0" fontId="6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173" fontId="6" fillId="0" borderId="0">
      <alignment horizontal="left" wrapText="1"/>
    </xf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173" fontId="6" fillId="0" borderId="0">
      <alignment horizontal="left" wrapText="1"/>
    </xf>
    <xf numFmtId="0" fontId="6" fillId="0" borderId="0"/>
    <xf numFmtId="0" fontId="24" fillId="0" borderId="0"/>
    <xf numFmtId="0" fontId="24" fillId="0" borderId="0"/>
    <xf numFmtId="173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173" fontId="6" fillId="0" borderId="0">
      <alignment horizontal="left" wrapText="1"/>
    </xf>
    <xf numFmtId="0" fontId="6" fillId="0" borderId="0"/>
    <xf numFmtId="0" fontId="24" fillId="0" borderId="0"/>
    <xf numFmtId="0" fontId="24" fillId="0" borderId="0"/>
    <xf numFmtId="173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173" fontId="6" fillId="0" borderId="0">
      <alignment horizontal="left" wrapText="1"/>
    </xf>
    <xf numFmtId="0" fontId="6" fillId="0" borderId="0"/>
    <xf numFmtId="0" fontId="24" fillId="0" borderId="0"/>
    <xf numFmtId="0" fontId="24" fillId="0" borderId="0"/>
    <xf numFmtId="173" fontId="6" fillId="0" borderId="0">
      <alignment horizontal="left" wrapText="1"/>
    </xf>
    <xf numFmtId="0" fontId="6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173" fontId="6" fillId="0" borderId="0">
      <alignment horizontal="left" wrapText="1"/>
    </xf>
    <xf numFmtId="0" fontId="6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173" fontId="6" fillId="0" borderId="0">
      <alignment horizontal="left" wrapText="1"/>
    </xf>
    <xf numFmtId="0" fontId="6" fillId="0" borderId="0"/>
    <xf numFmtId="0" fontId="24" fillId="0" borderId="0"/>
    <xf numFmtId="0" fontId="24" fillId="0" borderId="0"/>
    <xf numFmtId="173" fontId="6" fillId="0" borderId="0">
      <alignment horizontal="left" wrapText="1"/>
    </xf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173" fontId="6" fillId="0" borderId="0">
      <alignment horizontal="left" wrapText="1"/>
    </xf>
    <xf numFmtId="0" fontId="6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173" fontId="6" fillId="0" borderId="0">
      <alignment horizontal="left" wrapText="1"/>
    </xf>
    <xf numFmtId="0" fontId="6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166" fontId="6" fillId="0" borderId="0">
      <alignment horizontal="left" wrapText="1"/>
    </xf>
    <xf numFmtId="0" fontId="6" fillId="0" borderId="0"/>
    <xf numFmtId="0" fontId="24" fillId="0" borderId="0"/>
    <xf numFmtId="0" fontId="24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166" fontId="6" fillId="0" borderId="0">
      <alignment horizontal="left" wrapText="1"/>
    </xf>
    <xf numFmtId="0" fontId="6" fillId="0" borderId="0"/>
    <xf numFmtId="0" fontId="24" fillId="0" borderId="0"/>
    <xf numFmtId="0" fontId="24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166" fontId="6" fillId="0" borderId="0">
      <alignment horizontal="left" wrapText="1"/>
    </xf>
    <xf numFmtId="0" fontId="6" fillId="0" borderId="0"/>
    <xf numFmtId="0" fontId="24" fillId="0" borderId="0"/>
    <xf numFmtId="0" fontId="24" fillId="0" borderId="0"/>
    <xf numFmtId="166" fontId="6" fillId="0" borderId="0">
      <alignment horizontal="left" wrapText="1"/>
    </xf>
    <xf numFmtId="0" fontId="6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166" fontId="6" fillId="0" borderId="0">
      <alignment horizontal="left" wrapText="1"/>
    </xf>
    <xf numFmtId="0" fontId="6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166" fontId="6" fillId="0" borderId="0">
      <alignment horizontal="left" wrapText="1"/>
    </xf>
    <xf numFmtId="0" fontId="6" fillId="0" borderId="0"/>
    <xf numFmtId="0" fontId="24" fillId="0" borderId="0"/>
    <xf numFmtId="0" fontId="24" fillId="0" borderId="0"/>
    <xf numFmtId="166" fontId="6" fillId="0" borderId="0">
      <alignment horizontal="left" wrapText="1"/>
    </xf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166" fontId="6" fillId="0" borderId="0">
      <alignment horizontal="left" wrapText="1"/>
    </xf>
    <xf numFmtId="0" fontId="6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166" fontId="6" fillId="0" borderId="0">
      <alignment horizontal="left" wrapText="1"/>
    </xf>
    <xf numFmtId="0" fontId="6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166" fontId="6" fillId="0" borderId="0">
      <alignment horizontal="left" wrapText="1"/>
    </xf>
    <xf numFmtId="0" fontId="6" fillId="0" borderId="0"/>
    <xf numFmtId="0" fontId="24" fillId="0" borderId="0"/>
    <xf numFmtId="0" fontId="24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166" fontId="6" fillId="0" borderId="0">
      <alignment horizontal="left" wrapText="1"/>
    </xf>
    <xf numFmtId="0" fontId="6" fillId="0" borderId="0"/>
    <xf numFmtId="0" fontId="24" fillId="0" borderId="0"/>
    <xf numFmtId="0" fontId="24" fillId="0" borderId="0"/>
    <xf numFmtId="166" fontId="6" fillId="0" borderId="0">
      <alignment horizontal="left" wrapText="1"/>
    </xf>
    <xf numFmtId="0" fontId="6" fillId="0" borderId="0"/>
    <xf numFmtId="0" fontId="24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166" fontId="6" fillId="0" borderId="0">
      <alignment horizontal="left" wrapText="1"/>
    </xf>
    <xf numFmtId="0" fontId="6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166" fontId="6" fillId="0" borderId="0">
      <alignment horizontal="left" wrapText="1"/>
    </xf>
    <xf numFmtId="0" fontId="6" fillId="0" borderId="0"/>
    <xf numFmtId="0" fontId="24" fillId="0" borderId="0"/>
    <xf numFmtId="0" fontId="24" fillId="0" borderId="0"/>
    <xf numFmtId="166" fontId="6" fillId="0" borderId="0">
      <alignment horizontal="left" wrapText="1"/>
    </xf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166" fontId="6" fillId="0" borderId="0">
      <alignment horizontal="left" wrapText="1"/>
    </xf>
    <xf numFmtId="0" fontId="6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166" fontId="6" fillId="0" borderId="0">
      <alignment horizontal="left" wrapText="1"/>
    </xf>
    <xf numFmtId="0" fontId="6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166" fontId="6" fillId="0" borderId="0">
      <alignment horizontal="left" wrapText="1"/>
    </xf>
    <xf numFmtId="0" fontId="24" fillId="0" borderId="0"/>
    <xf numFmtId="166" fontId="6" fillId="0" borderId="0">
      <alignment horizontal="left" wrapText="1"/>
    </xf>
    <xf numFmtId="0" fontId="24" fillId="0" borderId="0"/>
    <xf numFmtId="166" fontId="6" fillId="0" borderId="0">
      <alignment horizontal="left" wrapText="1"/>
    </xf>
    <xf numFmtId="0" fontId="24" fillId="0" borderId="0"/>
    <xf numFmtId="166" fontId="6" fillId="0" borderId="0">
      <alignment horizontal="left" wrapText="1"/>
    </xf>
    <xf numFmtId="0" fontId="24" fillId="0" borderId="0"/>
    <xf numFmtId="0" fontId="24" fillId="0" borderId="0"/>
    <xf numFmtId="166" fontId="6" fillId="0" borderId="0">
      <alignment horizontal="left" wrapText="1"/>
    </xf>
    <xf numFmtId="0" fontId="24" fillId="0" borderId="0"/>
    <xf numFmtId="0" fontId="24" fillId="0" borderId="0"/>
    <xf numFmtId="166" fontId="6" fillId="0" borderId="0">
      <alignment horizontal="left" wrapText="1"/>
    </xf>
    <xf numFmtId="0" fontId="24" fillId="0" borderId="0"/>
    <xf numFmtId="0" fontId="24" fillId="0" borderId="0"/>
    <xf numFmtId="0" fontId="6" fillId="0" borderId="0"/>
    <xf numFmtId="166" fontId="6" fillId="0" borderId="0">
      <alignment horizontal="left" wrapText="1"/>
    </xf>
    <xf numFmtId="0" fontId="24" fillId="0" borderId="0"/>
    <xf numFmtId="0" fontId="24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166" fontId="6" fillId="0" borderId="0">
      <alignment horizontal="left" wrapText="1"/>
    </xf>
    <xf numFmtId="0" fontId="6" fillId="0" borderId="0"/>
    <xf numFmtId="0" fontId="24" fillId="0" borderId="0"/>
    <xf numFmtId="0" fontId="24" fillId="0" borderId="0"/>
    <xf numFmtId="166" fontId="6" fillId="0" borderId="0">
      <alignment horizontal="left" wrapText="1"/>
    </xf>
    <xf numFmtId="0" fontId="6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166" fontId="6" fillId="0" borderId="0">
      <alignment horizontal="left" wrapText="1"/>
    </xf>
    <xf numFmtId="0" fontId="24" fillId="0" borderId="0"/>
    <xf numFmtId="0" fontId="24" fillId="0" borderId="0"/>
    <xf numFmtId="166" fontId="6" fillId="0" borderId="0">
      <alignment horizontal="left" wrapText="1"/>
    </xf>
    <xf numFmtId="0" fontId="24" fillId="0" borderId="0"/>
    <xf numFmtId="0" fontId="24" fillId="0" borderId="0"/>
    <xf numFmtId="166" fontId="6" fillId="0" borderId="0">
      <alignment horizontal="left" wrapText="1"/>
    </xf>
    <xf numFmtId="0" fontId="24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166" fontId="6" fillId="0" borderId="0">
      <alignment horizontal="left" wrapText="1"/>
    </xf>
    <xf numFmtId="0" fontId="24" fillId="0" borderId="0"/>
    <xf numFmtId="0" fontId="24" fillId="0" borderId="0"/>
    <xf numFmtId="166" fontId="6" fillId="0" borderId="0">
      <alignment horizontal="left" wrapText="1"/>
    </xf>
    <xf numFmtId="0" fontId="24" fillId="0" borderId="0"/>
    <xf numFmtId="0" fontId="24" fillId="0" borderId="0"/>
    <xf numFmtId="166" fontId="6" fillId="0" borderId="0">
      <alignment horizontal="left" wrapText="1"/>
    </xf>
    <xf numFmtId="0" fontId="24" fillId="0" borderId="0"/>
    <xf numFmtId="0" fontId="6" fillId="0" borderId="0"/>
    <xf numFmtId="0" fontId="24" fillId="0" borderId="0"/>
    <xf numFmtId="166" fontId="6" fillId="0" borderId="0">
      <alignment horizontal="left" wrapText="1"/>
    </xf>
    <xf numFmtId="0" fontId="24" fillId="0" borderId="0"/>
    <xf numFmtId="166" fontId="6" fillId="0" borderId="0">
      <alignment horizontal="left" wrapText="1"/>
    </xf>
    <xf numFmtId="0" fontId="24" fillId="0" borderId="0"/>
    <xf numFmtId="0" fontId="6" fillId="0" borderId="0"/>
    <xf numFmtId="0" fontId="24" fillId="0" borderId="0"/>
    <xf numFmtId="166" fontId="6" fillId="0" borderId="0">
      <alignment horizontal="left" wrapText="1"/>
    </xf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0" fontId="24" fillId="0" borderId="0"/>
    <xf numFmtId="166" fontId="6" fillId="0" borderId="0">
      <alignment horizontal="left" wrapText="1"/>
    </xf>
    <xf numFmtId="0" fontId="24" fillId="0" borderId="0"/>
    <xf numFmtId="0" fontId="6" fillId="0" borderId="0"/>
    <xf numFmtId="0" fontId="24" fillId="0" borderId="0"/>
    <xf numFmtId="166" fontId="6" fillId="0" borderId="0">
      <alignment horizontal="left" wrapText="1"/>
    </xf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0" fontId="24" fillId="0" borderId="0"/>
    <xf numFmtId="166" fontId="6" fillId="0" borderId="0">
      <alignment horizontal="left" wrapText="1"/>
    </xf>
    <xf numFmtId="0" fontId="24" fillId="0" borderId="0"/>
    <xf numFmtId="0" fontId="6" fillId="0" borderId="0"/>
    <xf numFmtId="0" fontId="24" fillId="0" borderId="0"/>
    <xf numFmtId="166" fontId="6" fillId="0" borderId="0">
      <alignment horizontal="left" wrapText="1"/>
    </xf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166" fontId="6" fillId="0" borderId="0">
      <alignment horizontal="left" wrapText="1"/>
    </xf>
    <xf numFmtId="0" fontId="24" fillId="0" borderId="0"/>
    <xf numFmtId="166" fontId="6" fillId="0" borderId="0">
      <alignment horizontal="left" wrapText="1"/>
    </xf>
    <xf numFmtId="0" fontId="24" fillId="0" borderId="0"/>
    <xf numFmtId="0" fontId="6" fillId="0" borderId="0"/>
    <xf numFmtId="0" fontId="24" fillId="0" borderId="0"/>
    <xf numFmtId="166" fontId="6" fillId="0" borderId="0">
      <alignment horizontal="left" wrapText="1"/>
    </xf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166" fontId="6" fillId="0" borderId="0">
      <alignment horizontal="left" wrapText="1"/>
    </xf>
    <xf numFmtId="0" fontId="24" fillId="0" borderId="0"/>
    <xf numFmtId="166" fontId="6" fillId="0" borderId="0">
      <alignment horizontal="left" wrapText="1"/>
    </xf>
    <xf numFmtId="0" fontId="24" fillId="0" borderId="0"/>
    <xf numFmtId="0" fontId="6" fillId="0" borderId="0"/>
    <xf numFmtId="0" fontId="24" fillId="0" borderId="0"/>
    <xf numFmtId="166" fontId="6" fillId="0" borderId="0">
      <alignment horizontal="left" wrapText="1"/>
    </xf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166" fontId="6" fillId="0" borderId="0">
      <alignment horizontal="left" wrapText="1"/>
    </xf>
    <xf numFmtId="0" fontId="24" fillId="0" borderId="0"/>
    <xf numFmtId="166" fontId="6" fillId="0" borderId="0">
      <alignment horizontal="left" wrapText="1"/>
    </xf>
    <xf numFmtId="0" fontId="24" fillId="0" borderId="0"/>
    <xf numFmtId="0" fontId="6" fillId="0" borderId="0"/>
    <xf numFmtId="0" fontId="24" fillId="0" borderId="0"/>
    <xf numFmtId="166" fontId="6" fillId="0" borderId="0">
      <alignment horizontal="left" wrapText="1"/>
    </xf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0" fontId="24" fillId="0" borderId="0"/>
    <xf numFmtId="166" fontId="6" fillId="0" borderId="0">
      <alignment horizontal="left" wrapText="1"/>
    </xf>
    <xf numFmtId="0" fontId="24" fillId="0" borderId="0"/>
    <xf numFmtId="0" fontId="6" fillId="0" borderId="0"/>
    <xf numFmtId="0" fontId="24" fillId="0" borderId="0"/>
    <xf numFmtId="166" fontId="6" fillId="0" borderId="0">
      <alignment horizontal="left" wrapText="1"/>
    </xf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0" fontId="24" fillId="0" borderId="0"/>
    <xf numFmtId="166" fontId="6" fillId="0" borderId="0">
      <alignment horizontal="left" wrapText="1"/>
    </xf>
    <xf numFmtId="0" fontId="24" fillId="0" borderId="0"/>
    <xf numFmtId="0" fontId="6" fillId="0" borderId="0"/>
    <xf numFmtId="0" fontId="24" fillId="0" borderId="0"/>
    <xf numFmtId="166" fontId="6" fillId="0" borderId="0">
      <alignment horizontal="left" wrapText="1"/>
    </xf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166" fontId="6" fillId="0" borderId="0">
      <alignment horizontal="left" wrapText="1"/>
    </xf>
    <xf numFmtId="0" fontId="24" fillId="0" borderId="0"/>
    <xf numFmtId="166" fontId="6" fillId="0" borderId="0">
      <alignment horizontal="left" wrapText="1"/>
    </xf>
    <xf numFmtId="0" fontId="24" fillId="0" borderId="0"/>
    <xf numFmtId="0" fontId="6" fillId="0" borderId="0"/>
    <xf numFmtId="0" fontId="24" fillId="0" borderId="0"/>
    <xf numFmtId="166" fontId="6" fillId="0" borderId="0">
      <alignment horizontal="left" wrapText="1"/>
    </xf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0" fontId="24" fillId="0" borderId="0"/>
    <xf numFmtId="166" fontId="6" fillId="0" borderId="0">
      <alignment horizontal="left" wrapText="1"/>
    </xf>
    <xf numFmtId="0" fontId="24" fillId="0" borderId="0"/>
    <xf numFmtId="0" fontId="6" fillId="0" borderId="0"/>
    <xf numFmtId="0" fontId="24" fillId="0" borderId="0"/>
    <xf numFmtId="166" fontId="6" fillId="0" borderId="0">
      <alignment horizontal="left" wrapText="1"/>
    </xf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166" fontId="6" fillId="0" borderId="0">
      <alignment horizontal="left" wrapText="1"/>
    </xf>
    <xf numFmtId="0" fontId="6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24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166" fontId="6" fillId="0" borderId="0">
      <alignment horizontal="left" wrapText="1"/>
    </xf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166" fontId="6" fillId="0" borderId="0">
      <alignment horizontal="left" wrapText="1"/>
    </xf>
    <xf numFmtId="0" fontId="6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166" fontId="6" fillId="0" borderId="0">
      <alignment horizontal="left" wrapText="1"/>
    </xf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166" fontId="6" fillId="0" borderId="0">
      <alignment horizontal="left" wrapText="1"/>
    </xf>
    <xf numFmtId="0" fontId="6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166" fontId="6" fillId="0" borderId="0">
      <alignment horizontal="left" wrapText="1"/>
    </xf>
    <xf numFmtId="0" fontId="24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166" fontId="6" fillId="0" borderId="0">
      <alignment horizontal="left" wrapText="1"/>
    </xf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166" fontId="6" fillId="0" borderId="0">
      <alignment horizontal="left" wrapText="1"/>
    </xf>
    <xf numFmtId="0" fontId="6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166" fontId="6" fillId="0" borderId="0">
      <alignment horizontal="left" wrapText="1"/>
    </xf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24" fillId="0" borderId="0"/>
    <xf numFmtId="166" fontId="6" fillId="0" borderId="0">
      <alignment horizontal="left" wrapText="1"/>
    </xf>
    <xf numFmtId="0" fontId="24" fillId="0" borderId="0"/>
    <xf numFmtId="0" fontId="6" fillId="0" borderId="0"/>
    <xf numFmtId="0" fontId="24" fillId="0" borderId="0"/>
    <xf numFmtId="166" fontId="6" fillId="0" borderId="0">
      <alignment horizontal="left" wrapText="1"/>
    </xf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166" fontId="6" fillId="0" borderId="0">
      <alignment horizontal="left" wrapText="1"/>
    </xf>
    <xf numFmtId="0" fontId="24" fillId="0" borderId="0"/>
    <xf numFmtId="166" fontId="6" fillId="0" borderId="0">
      <alignment horizontal="left" wrapText="1"/>
    </xf>
    <xf numFmtId="0" fontId="24" fillId="0" borderId="0"/>
    <xf numFmtId="0" fontId="6" fillId="0" borderId="0"/>
    <xf numFmtId="0" fontId="24" fillId="0" borderId="0"/>
    <xf numFmtId="166" fontId="6" fillId="0" borderId="0">
      <alignment horizontal="left" wrapText="1"/>
    </xf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24" fillId="0" borderId="0"/>
    <xf numFmtId="166" fontId="6" fillId="0" borderId="0">
      <alignment horizontal="left" wrapText="1"/>
    </xf>
    <xf numFmtId="0" fontId="24" fillId="0" borderId="0"/>
    <xf numFmtId="0" fontId="6" fillId="0" borderId="0"/>
    <xf numFmtId="0" fontId="24" fillId="0" borderId="0"/>
    <xf numFmtId="166" fontId="6" fillId="0" borderId="0">
      <alignment horizontal="left" wrapText="1"/>
    </xf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166" fontId="6" fillId="0" borderId="0">
      <alignment horizontal="left" wrapText="1"/>
    </xf>
    <xf numFmtId="0" fontId="24" fillId="0" borderId="0"/>
    <xf numFmtId="166" fontId="6" fillId="0" borderId="0">
      <alignment horizontal="left" wrapText="1"/>
    </xf>
    <xf numFmtId="0" fontId="24" fillId="0" borderId="0"/>
    <xf numFmtId="0" fontId="6" fillId="0" borderId="0"/>
    <xf numFmtId="0" fontId="24" fillId="0" borderId="0"/>
    <xf numFmtId="166" fontId="6" fillId="0" borderId="0">
      <alignment horizontal="left" wrapText="1"/>
    </xf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24" fillId="0" borderId="0"/>
    <xf numFmtId="0" fontId="24" fillId="0" borderId="0"/>
    <xf numFmtId="0" fontId="24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24" fillId="0" borderId="0"/>
    <xf numFmtId="166" fontId="6" fillId="0" borderId="0">
      <alignment horizontal="left" wrapText="1"/>
    </xf>
    <xf numFmtId="0" fontId="24" fillId="0" borderId="0"/>
    <xf numFmtId="0" fontId="6" fillId="0" borderId="0"/>
    <xf numFmtId="0" fontId="24" fillId="0" borderId="0"/>
    <xf numFmtId="166" fontId="6" fillId="0" borderId="0">
      <alignment horizontal="left" wrapText="1"/>
    </xf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166" fontId="6" fillId="0" borderId="0">
      <alignment horizontal="left" wrapText="1"/>
    </xf>
    <xf numFmtId="0" fontId="24" fillId="0" borderId="0"/>
    <xf numFmtId="166" fontId="6" fillId="0" borderId="0">
      <alignment horizontal="left" wrapText="1"/>
    </xf>
    <xf numFmtId="0" fontId="24" fillId="0" borderId="0"/>
    <xf numFmtId="0" fontId="6" fillId="0" borderId="0"/>
    <xf numFmtId="0" fontId="24" fillId="0" borderId="0"/>
    <xf numFmtId="166" fontId="6" fillId="0" borderId="0">
      <alignment horizontal="left" wrapText="1"/>
    </xf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0" fontId="24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24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166" fontId="6" fillId="0" borderId="0">
      <alignment horizontal="left" wrapText="1"/>
    </xf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166" fontId="6" fillId="0" borderId="0">
      <alignment horizontal="left" wrapText="1"/>
    </xf>
    <xf numFmtId="0" fontId="6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166" fontId="6" fillId="0" borderId="0">
      <alignment horizontal="left" wrapText="1"/>
    </xf>
    <xf numFmtId="0" fontId="6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166" fontId="6" fillId="0" borderId="0">
      <alignment horizontal="left" wrapText="1"/>
    </xf>
    <xf numFmtId="0" fontId="6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166" fontId="6" fillId="0" borderId="0">
      <alignment horizontal="left" wrapText="1"/>
    </xf>
    <xf numFmtId="0" fontId="6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166" fontId="6" fillId="0" borderId="0">
      <alignment horizontal="left" wrapText="1"/>
    </xf>
    <xf numFmtId="0" fontId="6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166" fontId="6" fillId="0" borderId="0">
      <alignment horizontal="left" wrapText="1"/>
    </xf>
    <xf numFmtId="0" fontId="6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24" fillId="0" borderId="0"/>
    <xf numFmtId="0" fontId="24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24" fillId="0" borderId="0"/>
    <xf numFmtId="0" fontId="24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24" fillId="0" borderId="0"/>
    <xf numFmtId="0" fontId="24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24" fillId="0" borderId="0"/>
    <xf numFmtId="0" fontId="24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24" fillId="0" borderId="0"/>
    <xf numFmtId="0" fontId="24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24" fillId="0" borderId="0"/>
    <xf numFmtId="0" fontId="24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24" fillId="0" borderId="0"/>
    <xf numFmtId="0" fontId="24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24" fillId="0" borderId="0"/>
    <xf numFmtId="0" fontId="24" fillId="0" borderId="0"/>
    <xf numFmtId="0" fontId="6" fillId="0" borderId="0"/>
    <xf numFmtId="166" fontId="6" fillId="0" borderId="0">
      <alignment horizontal="left" wrapText="1"/>
    </xf>
    <xf numFmtId="0" fontId="24" fillId="0" borderId="0"/>
    <xf numFmtId="0" fontId="6" fillId="0" borderId="0"/>
    <xf numFmtId="166" fontId="6" fillId="0" borderId="0">
      <alignment horizontal="left" wrapText="1"/>
    </xf>
    <xf numFmtId="0" fontId="24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166" fontId="6" fillId="0" borderId="0">
      <alignment horizontal="left" wrapText="1"/>
    </xf>
    <xf numFmtId="0" fontId="24" fillId="0" borderId="0"/>
    <xf numFmtId="0" fontId="6" fillId="0" borderId="0"/>
    <xf numFmtId="166" fontId="6" fillId="0" borderId="0">
      <alignment horizontal="left" wrapText="1"/>
    </xf>
    <xf numFmtId="0" fontId="24" fillId="0" borderId="0"/>
    <xf numFmtId="0" fontId="6" fillId="0" borderId="0"/>
    <xf numFmtId="166" fontId="6" fillId="0" borderId="0">
      <alignment horizontal="left" wrapText="1"/>
    </xf>
    <xf numFmtId="0" fontId="24" fillId="0" borderId="0"/>
    <xf numFmtId="0" fontId="6" fillId="0" borderId="0"/>
    <xf numFmtId="166" fontId="6" fillId="0" borderId="0">
      <alignment horizontal="left" wrapText="1"/>
    </xf>
    <xf numFmtId="0" fontId="24" fillId="0" borderId="0"/>
    <xf numFmtId="0" fontId="6" fillId="0" borderId="0"/>
    <xf numFmtId="166" fontId="6" fillId="0" borderId="0">
      <alignment horizontal="left" wrapText="1"/>
    </xf>
    <xf numFmtId="0" fontId="24" fillId="0" borderId="0"/>
    <xf numFmtId="0" fontId="6" fillId="0" borderId="0"/>
    <xf numFmtId="166" fontId="6" fillId="0" borderId="0">
      <alignment horizontal="left" wrapText="1"/>
    </xf>
    <xf numFmtId="0" fontId="24" fillId="0" borderId="0"/>
    <xf numFmtId="0" fontId="6" fillId="0" borderId="0"/>
    <xf numFmtId="166" fontId="6" fillId="0" borderId="0">
      <alignment horizontal="left" wrapText="1"/>
    </xf>
    <xf numFmtId="0" fontId="24" fillId="0" borderId="0"/>
    <xf numFmtId="0" fontId="6" fillId="0" borderId="0"/>
    <xf numFmtId="166" fontId="6" fillId="0" borderId="0">
      <alignment horizontal="left" wrapText="1"/>
    </xf>
    <xf numFmtId="0" fontId="24" fillId="0" borderId="0"/>
    <xf numFmtId="0" fontId="6" fillId="0" borderId="0"/>
    <xf numFmtId="166" fontId="6" fillId="0" borderId="0">
      <alignment horizontal="left" wrapText="1"/>
    </xf>
    <xf numFmtId="0" fontId="24" fillId="0" borderId="0"/>
    <xf numFmtId="0" fontId="6" fillId="0" borderId="0"/>
    <xf numFmtId="166" fontId="6" fillId="0" borderId="0">
      <alignment horizontal="left" wrapText="1"/>
    </xf>
    <xf numFmtId="0" fontId="24" fillId="0" borderId="0"/>
    <xf numFmtId="0" fontId="6" fillId="0" borderId="0"/>
    <xf numFmtId="166" fontId="6" fillId="0" borderId="0">
      <alignment horizontal="left" wrapText="1"/>
    </xf>
    <xf numFmtId="0" fontId="24" fillId="0" borderId="0"/>
    <xf numFmtId="0" fontId="6" fillId="0" borderId="0"/>
    <xf numFmtId="166" fontId="6" fillId="0" borderId="0">
      <alignment horizontal="left" wrapText="1"/>
    </xf>
    <xf numFmtId="0" fontId="24" fillId="0" borderId="0"/>
    <xf numFmtId="0" fontId="6" fillId="0" borderId="0"/>
    <xf numFmtId="166" fontId="6" fillId="0" borderId="0">
      <alignment horizontal="left" wrapText="1"/>
    </xf>
    <xf numFmtId="0" fontId="24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24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24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24" fillId="0" borderId="0"/>
    <xf numFmtId="0" fontId="6" fillId="0" borderId="0"/>
    <xf numFmtId="166" fontId="6" fillId="0" borderId="0">
      <alignment horizontal="left" wrapText="1"/>
    </xf>
    <xf numFmtId="0" fontId="24" fillId="0" borderId="0"/>
    <xf numFmtId="0" fontId="24" fillId="0" borderId="0"/>
    <xf numFmtId="0" fontId="6" fillId="0" borderId="0"/>
    <xf numFmtId="166" fontId="6" fillId="0" borderId="0">
      <alignment horizontal="left" wrapText="1"/>
    </xf>
    <xf numFmtId="0" fontId="24" fillId="0" borderId="0"/>
    <xf numFmtId="0" fontId="24" fillId="0" borderId="0"/>
    <xf numFmtId="0" fontId="6" fillId="0" borderId="0"/>
    <xf numFmtId="166" fontId="6" fillId="0" borderId="0">
      <alignment horizontal="left" wrapText="1"/>
    </xf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166" fontId="6" fillId="0" borderId="0">
      <alignment horizontal="left" wrapText="1"/>
    </xf>
    <xf numFmtId="0" fontId="6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166" fontId="6" fillId="0" borderId="0">
      <alignment horizontal="left" wrapText="1"/>
    </xf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166" fontId="6" fillId="0" borderId="0">
      <alignment horizontal="left" wrapText="1"/>
    </xf>
    <xf numFmtId="0" fontId="6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166" fontId="6" fillId="0" borderId="0">
      <alignment horizontal="left" wrapText="1"/>
    </xf>
    <xf numFmtId="0" fontId="6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0" fontId="24" fillId="0" borderId="0"/>
    <xf numFmtId="166" fontId="6" fillId="0" borderId="0">
      <alignment horizontal="left" wrapText="1"/>
    </xf>
    <xf numFmtId="0" fontId="24" fillId="0" borderId="0"/>
    <xf numFmtId="0" fontId="6" fillId="0" borderId="0"/>
    <xf numFmtId="0" fontId="24" fillId="0" borderId="0"/>
    <xf numFmtId="166" fontId="6" fillId="0" borderId="0">
      <alignment horizontal="left" wrapText="1"/>
    </xf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166" fontId="6" fillId="0" borderId="0">
      <alignment horizontal="left" wrapText="1"/>
    </xf>
    <xf numFmtId="0" fontId="24" fillId="0" borderId="0"/>
    <xf numFmtId="166" fontId="6" fillId="0" borderId="0">
      <alignment horizontal="left" wrapText="1"/>
    </xf>
    <xf numFmtId="0" fontId="24" fillId="0" borderId="0"/>
    <xf numFmtId="0" fontId="6" fillId="0" borderId="0"/>
    <xf numFmtId="0" fontId="24" fillId="0" borderId="0"/>
    <xf numFmtId="166" fontId="6" fillId="0" borderId="0">
      <alignment horizontal="left" wrapText="1"/>
    </xf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24" fillId="0" borderId="0"/>
    <xf numFmtId="166" fontId="6" fillId="0" borderId="0">
      <alignment horizontal="left" wrapText="1"/>
    </xf>
    <xf numFmtId="0" fontId="24" fillId="0" borderId="0"/>
    <xf numFmtId="0" fontId="6" fillId="0" borderId="0"/>
    <xf numFmtId="0" fontId="24" fillId="0" borderId="0"/>
    <xf numFmtId="166" fontId="6" fillId="0" borderId="0">
      <alignment horizontal="left" wrapText="1"/>
    </xf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166" fontId="6" fillId="0" borderId="0">
      <alignment horizontal="left" wrapText="1"/>
    </xf>
    <xf numFmtId="0" fontId="24" fillId="0" borderId="0"/>
    <xf numFmtId="166" fontId="6" fillId="0" borderId="0">
      <alignment horizontal="left" wrapText="1"/>
    </xf>
    <xf numFmtId="0" fontId="24" fillId="0" borderId="0"/>
    <xf numFmtId="0" fontId="6" fillId="0" borderId="0"/>
    <xf numFmtId="0" fontId="24" fillId="0" borderId="0"/>
    <xf numFmtId="166" fontId="6" fillId="0" borderId="0">
      <alignment horizontal="left" wrapText="1"/>
    </xf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24" fillId="0" borderId="0"/>
    <xf numFmtId="0" fontId="24" fillId="0" borderId="0"/>
    <xf numFmtId="0" fontId="24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24" fillId="0" borderId="0"/>
    <xf numFmtId="166" fontId="6" fillId="0" borderId="0">
      <alignment horizontal="left" wrapText="1"/>
    </xf>
    <xf numFmtId="0" fontId="24" fillId="0" borderId="0"/>
    <xf numFmtId="0" fontId="6" fillId="0" borderId="0"/>
    <xf numFmtId="0" fontId="24" fillId="0" borderId="0"/>
    <xf numFmtId="166" fontId="6" fillId="0" borderId="0">
      <alignment horizontal="left" wrapText="1"/>
    </xf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166" fontId="6" fillId="0" borderId="0">
      <alignment horizontal="left" wrapText="1"/>
    </xf>
    <xf numFmtId="0" fontId="24" fillId="0" borderId="0"/>
    <xf numFmtId="166" fontId="6" fillId="0" borderId="0">
      <alignment horizontal="left" wrapText="1"/>
    </xf>
    <xf numFmtId="0" fontId="24" fillId="0" borderId="0"/>
    <xf numFmtId="0" fontId="6" fillId="0" borderId="0"/>
    <xf numFmtId="0" fontId="24" fillId="0" borderId="0"/>
    <xf numFmtId="166" fontId="6" fillId="0" borderId="0">
      <alignment horizontal="left" wrapText="1"/>
    </xf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24" fillId="0" borderId="0"/>
    <xf numFmtId="166" fontId="6" fillId="0" borderId="0">
      <alignment horizontal="left" wrapText="1"/>
    </xf>
    <xf numFmtId="0" fontId="24" fillId="0" borderId="0"/>
    <xf numFmtId="0" fontId="6" fillId="0" borderId="0"/>
    <xf numFmtId="0" fontId="24" fillId="0" borderId="0"/>
    <xf numFmtId="166" fontId="6" fillId="0" borderId="0">
      <alignment horizontal="left" wrapText="1"/>
    </xf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166" fontId="6" fillId="0" borderId="0">
      <alignment horizontal="left" wrapText="1"/>
    </xf>
    <xf numFmtId="0" fontId="24" fillId="0" borderId="0"/>
    <xf numFmtId="166" fontId="6" fillId="0" borderId="0">
      <alignment horizontal="left" wrapText="1"/>
    </xf>
    <xf numFmtId="0" fontId="24" fillId="0" borderId="0"/>
    <xf numFmtId="0" fontId="6" fillId="0" borderId="0"/>
    <xf numFmtId="0" fontId="24" fillId="0" borderId="0"/>
    <xf numFmtId="166" fontId="6" fillId="0" borderId="0">
      <alignment horizontal="left" wrapText="1"/>
    </xf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24" fillId="0" borderId="0"/>
    <xf numFmtId="0" fontId="24" fillId="0" borderId="0"/>
    <xf numFmtId="0" fontId="24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166" fontId="6" fillId="0" borderId="0">
      <alignment horizontal="left" wrapText="1"/>
    </xf>
    <xf numFmtId="0" fontId="6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166" fontId="6" fillId="0" borderId="0">
      <alignment horizontal="left" wrapText="1"/>
    </xf>
    <xf numFmtId="0" fontId="6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24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166" fontId="6" fillId="0" borderId="0">
      <alignment horizontal="left" wrapText="1"/>
    </xf>
    <xf numFmtId="0" fontId="24" fillId="0" borderId="0"/>
    <xf numFmtId="166" fontId="6" fillId="0" borderId="0">
      <alignment horizontal="left" wrapText="1"/>
    </xf>
    <xf numFmtId="0" fontId="24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0" fontId="24" fillId="0" borderId="0"/>
    <xf numFmtId="166" fontId="6" fillId="0" borderId="0">
      <alignment horizontal="left" wrapText="1"/>
    </xf>
    <xf numFmtId="0" fontId="24" fillId="0" borderId="0"/>
    <xf numFmtId="0" fontId="6" fillId="0" borderId="0"/>
    <xf numFmtId="0" fontId="24" fillId="0" borderId="0"/>
    <xf numFmtId="166" fontId="6" fillId="0" borderId="0">
      <alignment horizontal="left" wrapText="1"/>
    </xf>
    <xf numFmtId="0" fontId="24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166" fontId="6" fillId="0" borderId="0">
      <alignment horizontal="left" wrapText="1"/>
    </xf>
    <xf numFmtId="0" fontId="24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166" fontId="6" fillId="0" borderId="0">
      <alignment horizontal="left" wrapText="1"/>
    </xf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166" fontId="6" fillId="0" borderId="0">
      <alignment horizontal="left" wrapText="1"/>
    </xf>
    <xf numFmtId="0" fontId="6" fillId="0" borderId="0"/>
    <xf numFmtId="0" fontId="24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166" fontId="6" fillId="0" borderId="0">
      <alignment horizontal="left" wrapText="1"/>
    </xf>
    <xf numFmtId="0" fontId="24" fillId="0" borderId="0"/>
    <xf numFmtId="166" fontId="6" fillId="0" borderId="0">
      <alignment horizontal="left" wrapText="1"/>
    </xf>
    <xf numFmtId="0" fontId="24" fillId="0" borderId="0"/>
    <xf numFmtId="0" fontId="6" fillId="0" borderId="0"/>
    <xf numFmtId="0" fontId="24" fillId="0" borderId="0"/>
    <xf numFmtId="166" fontId="6" fillId="0" borderId="0">
      <alignment horizontal="left" wrapText="1"/>
    </xf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166" fontId="6" fillId="0" borderId="0">
      <alignment horizontal="left" wrapText="1"/>
    </xf>
    <xf numFmtId="0" fontId="24" fillId="0" borderId="0"/>
    <xf numFmtId="166" fontId="6" fillId="0" borderId="0">
      <alignment horizontal="left" wrapText="1"/>
    </xf>
    <xf numFmtId="0" fontId="24" fillId="0" borderId="0"/>
    <xf numFmtId="0" fontId="6" fillId="0" borderId="0"/>
    <xf numFmtId="0" fontId="24" fillId="0" borderId="0"/>
    <xf numFmtId="166" fontId="6" fillId="0" borderId="0">
      <alignment horizontal="left" wrapText="1"/>
    </xf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166" fontId="6" fillId="0" borderId="0">
      <alignment horizontal="left" wrapText="1"/>
    </xf>
    <xf numFmtId="0" fontId="24" fillId="0" borderId="0"/>
    <xf numFmtId="166" fontId="6" fillId="0" borderId="0">
      <alignment horizontal="left" wrapText="1"/>
    </xf>
    <xf numFmtId="0" fontId="24" fillId="0" borderId="0"/>
    <xf numFmtId="0" fontId="6" fillId="0" borderId="0"/>
    <xf numFmtId="0" fontId="24" fillId="0" borderId="0"/>
    <xf numFmtId="166" fontId="6" fillId="0" borderId="0">
      <alignment horizontal="left" wrapText="1"/>
    </xf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0" fontId="24" fillId="0" borderId="0"/>
    <xf numFmtId="166" fontId="6" fillId="0" borderId="0">
      <alignment horizontal="left" wrapText="1"/>
    </xf>
    <xf numFmtId="0" fontId="24" fillId="0" borderId="0"/>
    <xf numFmtId="0" fontId="6" fillId="0" borderId="0"/>
    <xf numFmtId="0" fontId="24" fillId="0" borderId="0"/>
    <xf numFmtId="166" fontId="6" fillId="0" borderId="0">
      <alignment horizontal="left" wrapText="1"/>
    </xf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0" fontId="24" fillId="0" borderId="0"/>
    <xf numFmtId="166" fontId="6" fillId="0" borderId="0">
      <alignment horizontal="left" wrapText="1"/>
    </xf>
    <xf numFmtId="0" fontId="24" fillId="0" borderId="0"/>
    <xf numFmtId="0" fontId="6" fillId="0" borderId="0"/>
    <xf numFmtId="0" fontId="24" fillId="0" borderId="0"/>
    <xf numFmtId="166" fontId="6" fillId="0" borderId="0">
      <alignment horizontal="left" wrapText="1"/>
    </xf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166" fontId="6" fillId="0" borderId="0">
      <alignment horizontal="left" wrapText="1"/>
    </xf>
    <xf numFmtId="0" fontId="24" fillId="0" borderId="0"/>
    <xf numFmtId="166" fontId="6" fillId="0" borderId="0">
      <alignment horizontal="left" wrapText="1"/>
    </xf>
    <xf numFmtId="0" fontId="24" fillId="0" borderId="0"/>
    <xf numFmtId="0" fontId="6" fillId="0" borderId="0"/>
    <xf numFmtId="0" fontId="24" fillId="0" borderId="0"/>
    <xf numFmtId="166" fontId="6" fillId="0" borderId="0">
      <alignment horizontal="left" wrapText="1"/>
    </xf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166" fontId="6" fillId="0" borderId="0">
      <alignment horizontal="left" wrapText="1"/>
    </xf>
    <xf numFmtId="0" fontId="24" fillId="0" borderId="0"/>
    <xf numFmtId="166" fontId="6" fillId="0" borderId="0">
      <alignment horizontal="left" wrapText="1"/>
    </xf>
    <xf numFmtId="0" fontId="24" fillId="0" borderId="0"/>
    <xf numFmtId="0" fontId="6" fillId="0" borderId="0"/>
    <xf numFmtId="0" fontId="24" fillId="0" borderId="0"/>
    <xf numFmtId="166" fontId="6" fillId="0" borderId="0">
      <alignment horizontal="left" wrapText="1"/>
    </xf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166" fontId="6" fillId="0" borderId="0">
      <alignment horizontal="left" wrapText="1"/>
    </xf>
    <xf numFmtId="0" fontId="24" fillId="0" borderId="0"/>
    <xf numFmtId="166" fontId="6" fillId="0" borderId="0">
      <alignment horizontal="left" wrapText="1"/>
    </xf>
    <xf numFmtId="0" fontId="24" fillId="0" borderId="0"/>
    <xf numFmtId="0" fontId="6" fillId="0" borderId="0"/>
    <xf numFmtId="0" fontId="24" fillId="0" borderId="0"/>
    <xf numFmtId="166" fontId="6" fillId="0" borderId="0">
      <alignment horizontal="left" wrapText="1"/>
    </xf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0" fontId="24" fillId="0" borderId="0"/>
    <xf numFmtId="166" fontId="6" fillId="0" borderId="0">
      <alignment horizontal="left" wrapText="1"/>
    </xf>
    <xf numFmtId="0" fontId="24" fillId="0" borderId="0"/>
    <xf numFmtId="0" fontId="6" fillId="0" borderId="0"/>
    <xf numFmtId="0" fontId="24" fillId="0" borderId="0"/>
    <xf numFmtId="166" fontId="6" fillId="0" borderId="0">
      <alignment horizontal="left" wrapText="1"/>
    </xf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0" fontId="24" fillId="0" borderId="0"/>
    <xf numFmtId="166" fontId="6" fillId="0" borderId="0">
      <alignment horizontal="left" wrapText="1"/>
    </xf>
    <xf numFmtId="0" fontId="24" fillId="0" borderId="0"/>
    <xf numFmtId="0" fontId="6" fillId="0" borderId="0"/>
    <xf numFmtId="0" fontId="24" fillId="0" borderId="0"/>
    <xf numFmtId="166" fontId="6" fillId="0" borderId="0">
      <alignment horizontal="left" wrapText="1"/>
    </xf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166" fontId="6" fillId="0" borderId="0">
      <alignment horizontal="left" wrapText="1"/>
    </xf>
    <xf numFmtId="0" fontId="24" fillId="0" borderId="0"/>
    <xf numFmtId="166" fontId="6" fillId="0" borderId="0">
      <alignment horizontal="left" wrapText="1"/>
    </xf>
    <xf numFmtId="0" fontId="24" fillId="0" borderId="0"/>
    <xf numFmtId="0" fontId="6" fillId="0" borderId="0"/>
    <xf numFmtId="0" fontId="24" fillId="0" borderId="0"/>
    <xf numFmtId="166" fontId="6" fillId="0" borderId="0">
      <alignment horizontal="left" wrapText="1"/>
    </xf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0" fontId="24" fillId="0" borderId="0"/>
    <xf numFmtId="166" fontId="6" fillId="0" borderId="0">
      <alignment horizontal="left" wrapText="1"/>
    </xf>
    <xf numFmtId="0" fontId="24" fillId="0" borderId="0"/>
    <xf numFmtId="0" fontId="6" fillId="0" borderId="0"/>
    <xf numFmtId="0" fontId="24" fillId="0" borderId="0"/>
    <xf numFmtId="166" fontId="6" fillId="0" borderId="0">
      <alignment horizontal="left" wrapText="1"/>
    </xf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166" fontId="6" fillId="0" borderId="0">
      <alignment horizontal="left" wrapText="1"/>
    </xf>
    <xf numFmtId="0" fontId="24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166" fontId="6" fillId="0" borderId="0">
      <alignment horizontal="left" wrapText="1"/>
    </xf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166" fontId="6" fillId="0" borderId="0">
      <alignment horizontal="left" wrapText="1"/>
    </xf>
    <xf numFmtId="0" fontId="6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166" fontId="6" fillId="0" borderId="0">
      <alignment horizontal="left" wrapText="1"/>
    </xf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166" fontId="6" fillId="0" borderId="0">
      <alignment horizontal="left" wrapText="1"/>
    </xf>
    <xf numFmtId="0" fontId="6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166" fontId="6" fillId="0" borderId="0">
      <alignment horizontal="left" wrapText="1"/>
    </xf>
    <xf numFmtId="0" fontId="24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166" fontId="6" fillId="0" borderId="0">
      <alignment horizontal="left" wrapText="1"/>
    </xf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166" fontId="6" fillId="0" borderId="0">
      <alignment horizontal="left" wrapText="1"/>
    </xf>
    <xf numFmtId="0" fontId="6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166" fontId="6" fillId="0" borderId="0">
      <alignment horizontal="left" wrapText="1"/>
    </xf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166" fontId="6" fillId="0" borderId="0">
      <alignment horizontal="left" wrapText="1"/>
    </xf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0" fontId="24" fillId="0" borderId="0"/>
    <xf numFmtId="166" fontId="6" fillId="0" borderId="0">
      <alignment horizontal="left" wrapText="1"/>
    </xf>
    <xf numFmtId="0" fontId="24" fillId="0" borderId="0"/>
    <xf numFmtId="0" fontId="6" fillId="0" borderId="0"/>
    <xf numFmtId="0" fontId="24" fillId="0" borderId="0"/>
    <xf numFmtId="166" fontId="6" fillId="0" borderId="0">
      <alignment horizontal="left" wrapText="1"/>
    </xf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166" fontId="6" fillId="0" borderId="0">
      <alignment horizontal="left" wrapText="1"/>
    </xf>
    <xf numFmtId="0" fontId="24" fillId="0" borderId="0"/>
    <xf numFmtId="166" fontId="6" fillId="0" borderId="0">
      <alignment horizontal="left" wrapText="1"/>
    </xf>
    <xf numFmtId="0" fontId="24" fillId="0" borderId="0"/>
    <xf numFmtId="0" fontId="6" fillId="0" borderId="0"/>
    <xf numFmtId="0" fontId="24" fillId="0" borderId="0"/>
    <xf numFmtId="166" fontId="6" fillId="0" borderId="0">
      <alignment horizontal="left" wrapText="1"/>
    </xf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24" fillId="0" borderId="0"/>
    <xf numFmtId="166" fontId="6" fillId="0" borderId="0">
      <alignment horizontal="left" wrapText="1"/>
    </xf>
    <xf numFmtId="0" fontId="24" fillId="0" borderId="0"/>
    <xf numFmtId="0" fontId="6" fillId="0" borderId="0"/>
    <xf numFmtId="0" fontId="24" fillId="0" borderId="0"/>
    <xf numFmtId="166" fontId="6" fillId="0" borderId="0">
      <alignment horizontal="left" wrapText="1"/>
    </xf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166" fontId="6" fillId="0" borderId="0">
      <alignment horizontal="left" wrapText="1"/>
    </xf>
    <xf numFmtId="0" fontId="24" fillId="0" borderId="0"/>
    <xf numFmtId="166" fontId="6" fillId="0" borderId="0">
      <alignment horizontal="left" wrapText="1"/>
    </xf>
    <xf numFmtId="0" fontId="24" fillId="0" borderId="0"/>
    <xf numFmtId="0" fontId="6" fillId="0" borderId="0"/>
    <xf numFmtId="0" fontId="24" fillId="0" borderId="0"/>
    <xf numFmtId="166" fontId="6" fillId="0" borderId="0">
      <alignment horizontal="left" wrapText="1"/>
    </xf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24" fillId="0" borderId="0"/>
    <xf numFmtId="0" fontId="24" fillId="0" borderId="0"/>
    <xf numFmtId="0" fontId="24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24" fillId="0" borderId="0"/>
    <xf numFmtId="166" fontId="6" fillId="0" borderId="0">
      <alignment horizontal="left" wrapText="1"/>
    </xf>
    <xf numFmtId="0" fontId="24" fillId="0" borderId="0"/>
    <xf numFmtId="0" fontId="6" fillId="0" borderId="0"/>
    <xf numFmtId="0" fontId="24" fillId="0" borderId="0"/>
    <xf numFmtId="166" fontId="6" fillId="0" borderId="0">
      <alignment horizontal="left" wrapText="1"/>
    </xf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166" fontId="6" fillId="0" borderId="0">
      <alignment horizontal="left" wrapText="1"/>
    </xf>
    <xf numFmtId="0" fontId="24" fillId="0" borderId="0"/>
    <xf numFmtId="166" fontId="6" fillId="0" borderId="0">
      <alignment horizontal="left" wrapText="1"/>
    </xf>
    <xf numFmtId="0" fontId="24" fillId="0" borderId="0"/>
    <xf numFmtId="0" fontId="6" fillId="0" borderId="0"/>
    <xf numFmtId="0" fontId="24" fillId="0" borderId="0"/>
    <xf numFmtId="166" fontId="6" fillId="0" borderId="0">
      <alignment horizontal="left" wrapText="1"/>
    </xf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0" fontId="24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24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166" fontId="6" fillId="0" borderId="0">
      <alignment horizontal="left" wrapText="1"/>
    </xf>
    <xf numFmtId="0" fontId="6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24" fillId="0" borderId="0"/>
    <xf numFmtId="0" fontId="24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24" fillId="0" borderId="0"/>
    <xf numFmtId="0" fontId="24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24" fillId="0" borderId="0"/>
    <xf numFmtId="0" fontId="24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24" fillId="0" borderId="0"/>
    <xf numFmtId="0" fontId="24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24" fillId="0" borderId="0"/>
    <xf numFmtId="0" fontId="24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24" fillId="0" borderId="0"/>
    <xf numFmtId="0" fontId="24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24" fillId="0" borderId="0"/>
    <xf numFmtId="0" fontId="24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24" fillId="0" borderId="0"/>
    <xf numFmtId="0" fontId="24" fillId="0" borderId="0"/>
    <xf numFmtId="0" fontId="6" fillId="0" borderId="0"/>
    <xf numFmtId="166" fontId="6" fillId="0" borderId="0">
      <alignment horizontal="left" wrapText="1"/>
    </xf>
    <xf numFmtId="0" fontId="24" fillId="0" borderId="0"/>
    <xf numFmtId="0" fontId="6" fillId="0" borderId="0"/>
    <xf numFmtId="166" fontId="6" fillId="0" borderId="0">
      <alignment horizontal="left" wrapText="1"/>
    </xf>
    <xf numFmtId="0" fontId="24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166" fontId="6" fillId="0" borderId="0">
      <alignment horizontal="left" wrapText="1"/>
    </xf>
    <xf numFmtId="0" fontId="24" fillId="0" borderId="0"/>
    <xf numFmtId="0" fontId="6" fillId="0" borderId="0"/>
    <xf numFmtId="166" fontId="6" fillId="0" borderId="0">
      <alignment horizontal="left" wrapText="1"/>
    </xf>
    <xf numFmtId="0" fontId="24" fillId="0" borderId="0"/>
    <xf numFmtId="0" fontId="6" fillId="0" borderId="0"/>
    <xf numFmtId="166" fontId="6" fillId="0" borderId="0">
      <alignment horizontal="left" wrapText="1"/>
    </xf>
    <xf numFmtId="0" fontId="24" fillId="0" borderId="0"/>
    <xf numFmtId="0" fontId="6" fillId="0" borderId="0"/>
    <xf numFmtId="166" fontId="6" fillId="0" borderId="0">
      <alignment horizontal="left" wrapText="1"/>
    </xf>
    <xf numFmtId="0" fontId="24" fillId="0" borderId="0"/>
    <xf numFmtId="0" fontId="6" fillId="0" borderId="0"/>
    <xf numFmtId="166" fontId="6" fillId="0" borderId="0">
      <alignment horizontal="left" wrapText="1"/>
    </xf>
    <xf numFmtId="0" fontId="24" fillId="0" borderId="0"/>
    <xf numFmtId="0" fontId="6" fillId="0" borderId="0"/>
    <xf numFmtId="166" fontId="6" fillId="0" borderId="0">
      <alignment horizontal="left" wrapText="1"/>
    </xf>
    <xf numFmtId="0" fontId="24" fillId="0" borderId="0"/>
    <xf numFmtId="0" fontId="6" fillId="0" borderId="0"/>
    <xf numFmtId="166" fontId="6" fillId="0" borderId="0">
      <alignment horizontal="left" wrapText="1"/>
    </xf>
    <xf numFmtId="0" fontId="24" fillId="0" borderId="0"/>
    <xf numFmtId="0" fontId="6" fillId="0" borderId="0"/>
    <xf numFmtId="166" fontId="6" fillId="0" borderId="0">
      <alignment horizontal="left" wrapText="1"/>
    </xf>
    <xf numFmtId="0" fontId="24" fillId="0" borderId="0"/>
    <xf numFmtId="0" fontId="6" fillId="0" borderId="0"/>
    <xf numFmtId="166" fontId="6" fillId="0" borderId="0">
      <alignment horizontal="left" wrapText="1"/>
    </xf>
    <xf numFmtId="0" fontId="24" fillId="0" borderId="0"/>
    <xf numFmtId="0" fontId="6" fillId="0" borderId="0"/>
    <xf numFmtId="166" fontId="6" fillId="0" borderId="0">
      <alignment horizontal="left" wrapText="1"/>
    </xf>
    <xf numFmtId="0" fontId="24" fillId="0" borderId="0"/>
    <xf numFmtId="0" fontId="6" fillId="0" borderId="0"/>
    <xf numFmtId="166" fontId="6" fillId="0" borderId="0">
      <alignment horizontal="left" wrapText="1"/>
    </xf>
    <xf numFmtId="0" fontId="24" fillId="0" borderId="0"/>
    <xf numFmtId="0" fontId="6" fillId="0" borderId="0"/>
    <xf numFmtId="166" fontId="6" fillId="0" borderId="0">
      <alignment horizontal="left" wrapText="1"/>
    </xf>
    <xf numFmtId="0" fontId="24" fillId="0" borderId="0"/>
    <xf numFmtId="0" fontId="6" fillId="0" borderId="0"/>
    <xf numFmtId="166" fontId="6" fillId="0" borderId="0">
      <alignment horizontal="left" wrapText="1"/>
    </xf>
    <xf numFmtId="0" fontId="24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24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24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24" fillId="0" borderId="0"/>
    <xf numFmtId="0" fontId="6" fillId="0" borderId="0"/>
    <xf numFmtId="166" fontId="6" fillId="0" borderId="0">
      <alignment horizontal="left" wrapText="1"/>
    </xf>
    <xf numFmtId="0" fontId="24" fillId="0" borderId="0"/>
    <xf numFmtId="0" fontId="24" fillId="0" borderId="0"/>
    <xf numFmtId="0" fontId="6" fillId="0" borderId="0"/>
    <xf numFmtId="166" fontId="6" fillId="0" borderId="0">
      <alignment horizontal="left" wrapText="1"/>
    </xf>
    <xf numFmtId="0" fontId="24" fillId="0" borderId="0"/>
    <xf numFmtId="0" fontId="24" fillId="0" borderId="0"/>
    <xf numFmtId="0" fontId="6" fillId="0" borderId="0"/>
    <xf numFmtId="166" fontId="6" fillId="0" borderId="0">
      <alignment horizontal="left" wrapText="1"/>
    </xf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166" fontId="6" fillId="0" borderId="0">
      <alignment horizontal="left" wrapText="1"/>
    </xf>
    <xf numFmtId="0" fontId="6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0" fontId="24" fillId="0" borderId="0"/>
    <xf numFmtId="166" fontId="6" fillId="0" borderId="0">
      <alignment horizontal="left" wrapText="1"/>
    </xf>
    <xf numFmtId="0" fontId="24" fillId="0" borderId="0"/>
    <xf numFmtId="0" fontId="6" fillId="0" borderId="0"/>
    <xf numFmtId="0" fontId="24" fillId="0" borderId="0"/>
    <xf numFmtId="166" fontId="6" fillId="0" borderId="0">
      <alignment horizontal="left" wrapText="1"/>
    </xf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166" fontId="6" fillId="0" borderId="0">
      <alignment horizontal="left" wrapText="1"/>
    </xf>
    <xf numFmtId="0" fontId="24" fillId="0" borderId="0"/>
    <xf numFmtId="166" fontId="6" fillId="0" borderId="0">
      <alignment horizontal="left" wrapText="1"/>
    </xf>
    <xf numFmtId="0" fontId="24" fillId="0" borderId="0"/>
    <xf numFmtId="0" fontId="6" fillId="0" borderId="0"/>
    <xf numFmtId="0" fontId="24" fillId="0" borderId="0"/>
    <xf numFmtId="166" fontId="6" fillId="0" borderId="0">
      <alignment horizontal="left" wrapText="1"/>
    </xf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24" fillId="0" borderId="0"/>
    <xf numFmtId="166" fontId="6" fillId="0" borderId="0">
      <alignment horizontal="left" wrapText="1"/>
    </xf>
    <xf numFmtId="0" fontId="24" fillId="0" borderId="0"/>
    <xf numFmtId="0" fontId="6" fillId="0" borderId="0"/>
    <xf numFmtId="0" fontId="24" fillId="0" borderId="0"/>
    <xf numFmtId="166" fontId="6" fillId="0" borderId="0">
      <alignment horizontal="left" wrapText="1"/>
    </xf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166" fontId="6" fillId="0" borderId="0">
      <alignment horizontal="left" wrapText="1"/>
    </xf>
    <xf numFmtId="0" fontId="24" fillId="0" borderId="0"/>
    <xf numFmtId="166" fontId="6" fillId="0" borderId="0">
      <alignment horizontal="left" wrapText="1"/>
    </xf>
    <xf numFmtId="0" fontId="24" fillId="0" borderId="0"/>
    <xf numFmtId="0" fontId="6" fillId="0" borderId="0"/>
    <xf numFmtId="0" fontId="24" fillId="0" borderId="0"/>
    <xf numFmtId="166" fontId="6" fillId="0" borderId="0">
      <alignment horizontal="left" wrapText="1"/>
    </xf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24" fillId="0" borderId="0"/>
    <xf numFmtId="0" fontId="24" fillId="0" borderId="0"/>
    <xf numFmtId="0" fontId="24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24" fillId="0" borderId="0"/>
    <xf numFmtId="166" fontId="6" fillId="0" borderId="0">
      <alignment horizontal="left" wrapText="1"/>
    </xf>
    <xf numFmtId="0" fontId="24" fillId="0" borderId="0"/>
    <xf numFmtId="0" fontId="6" fillId="0" borderId="0"/>
    <xf numFmtId="0" fontId="24" fillId="0" borderId="0"/>
    <xf numFmtId="166" fontId="6" fillId="0" borderId="0">
      <alignment horizontal="left" wrapText="1"/>
    </xf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166" fontId="6" fillId="0" borderId="0">
      <alignment horizontal="left" wrapText="1"/>
    </xf>
    <xf numFmtId="0" fontId="24" fillId="0" borderId="0"/>
    <xf numFmtId="166" fontId="6" fillId="0" borderId="0">
      <alignment horizontal="left" wrapText="1"/>
    </xf>
    <xf numFmtId="0" fontId="24" fillId="0" borderId="0"/>
    <xf numFmtId="0" fontId="6" fillId="0" borderId="0"/>
    <xf numFmtId="0" fontId="24" fillId="0" borderId="0"/>
    <xf numFmtId="166" fontId="6" fillId="0" borderId="0">
      <alignment horizontal="left" wrapText="1"/>
    </xf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24" fillId="0" borderId="0"/>
    <xf numFmtId="166" fontId="6" fillId="0" borderId="0">
      <alignment horizontal="left" wrapText="1"/>
    </xf>
    <xf numFmtId="0" fontId="24" fillId="0" borderId="0"/>
    <xf numFmtId="0" fontId="6" fillId="0" borderId="0"/>
    <xf numFmtId="0" fontId="24" fillId="0" borderId="0"/>
    <xf numFmtId="166" fontId="6" fillId="0" borderId="0">
      <alignment horizontal="left" wrapText="1"/>
    </xf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166" fontId="6" fillId="0" borderId="0">
      <alignment horizontal="left" wrapText="1"/>
    </xf>
    <xf numFmtId="0" fontId="24" fillId="0" borderId="0"/>
    <xf numFmtId="166" fontId="6" fillId="0" borderId="0">
      <alignment horizontal="left" wrapText="1"/>
    </xf>
    <xf numFmtId="0" fontId="24" fillId="0" borderId="0"/>
    <xf numFmtId="0" fontId="6" fillId="0" borderId="0"/>
    <xf numFmtId="0" fontId="24" fillId="0" borderId="0"/>
    <xf numFmtId="166" fontId="6" fillId="0" borderId="0">
      <alignment horizontal="left" wrapText="1"/>
    </xf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24" fillId="0" borderId="0"/>
    <xf numFmtId="0" fontId="24" fillId="0" borderId="0"/>
    <xf numFmtId="0" fontId="24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166" fontId="6" fillId="0" borderId="0">
      <alignment horizontal="left" wrapText="1"/>
    </xf>
    <xf numFmtId="0" fontId="6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166" fontId="6" fillId="0" borderId="0">
      <alignment horizontal="left" wrapText="1"/>
    </xf>
    <xf numFmtId="0" fontId="6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24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173" fontId="6" fillId="0" borderId="0">
      <alignment horizontal="left" wrapText="1"/>
    </xf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173" fontId="6" fillId="0" borderId="0">
      <alignment horizontal="left" wrapText="1"/>
    </xf>
    <xf numFmtId="0" fontId="6" fillId="0" borderId="0"/>
    <xf numFmtId="0" fontId="24" fillId="0" borderId="0"/>
    <xf numFmtId="173" fontId="6" fillId="0" borderId="0">
      <alignment horizontal="left" wrapText="1"/>
    </xf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173" fontId="6" fillId="0" borderId="0">
      <alignment horizontal="left" wrapText="1"/>
    </xf>
    <xf numFmtId="0" fontId="6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0" fontId="24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4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0" fontId="24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4" fillId="0" borderId="0"/>
    <xf numFmtId="0" fontId="24" fillId="0" borderId="0"/>
    <xf numFmtId="0" fontId="24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4" fillId="0" borderId="0"/>
    <xf numFmtId="0" fontId="24" fillId="0" borderId="0"/>
    <xf numFmtId="0" fontId="24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24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173" fontId="6" fillId="0" borderId="0">
      <alignment horizontal="left" wrapText="1"/>
    </xf>
    <xf numFmtId="0" fontId="6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4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173" fontId="6" fillId="0" borderId="0">
      <alignment horizontal="left" wrapText="1"/>
    </xf>
    <xf numFmtId="0" fontId="6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24" fillId="0" borderId="0"/>
    <xf numFmtId="173" fontId="6" fillId="0" borderId="0">
      <alignment horizontal="left" wrapText="1"/>
    </xf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173" fontId="6" fillId="0" borderId="0">
      <alignment horizontal="left" wrapText="1"/>
    </xf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173" fontId="6" fillId="0" borderId="0">
      <alignment horizontal="left" wrapText="1"/>
    </xf>
    <xf numFmtId="0" fontId="6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173" fontId="6" fillId="0" borderId="0">
      <alignment horizontal="left" wrapText="1"/>
    </xf>
    <xf numFmtId="0" fontId="6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173" fontId="6" fillId="0" borderId="0">
      <alignment horizontal="left" wrapText="1"/>
    </xf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4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4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0" fontId="24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4" fillId="0" borderId="0"/>
    <xf numFmtId="0" fontId="24" fillId="0" borderId="0"/>
    <xf numFmtId="0" fontId="24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24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0" fontId="24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173" fontId="6" fillId="0" borderId="0">
      <alignment horizontal="left" wrapText="1"/>
    </xf>
    <xf numFmtId="0" fontId="6" fillId="0" borderId="0"/>
    <xf numFmtId="0" fontId="6" fillId="0" borderId="0"/>
    <xf numFmtId="0" fontId="24" fillId="0" borderId="0"/>
    <xf numFmtId="173" fontId="6" fillId="0" borderId="0">
      <alignment horizontal="left" wrapText="1"/>
    </xf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24" fillId="0" borderId="0"/>
    <xf numFmtId="173" fontId="6" fillId="0" borderId="0">
      <alignment horizontal="left" wrapText="1"/>
    </xf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173" fontId="6" fillId="0" borderId="0">
      <alignment horizontal="left" wrapText="1"/>
    </xf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173" fontId="6" fillId="0" borderId="0">
      <alignment horizontal="left" wrapText="1"/>
    </xf>
    <xf numFmtId="0" fontId="6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173" fontId="6" fillId="0" borderId="0">
      <alignment horizontal="left" wrapText="1"/>
    </xf>
    <xf numFmtId="0" fontId="6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173" fontId="6" fillId="0" borderId="0">
      <alignment horizontal="left" wrapText="1"/>
    </xf>
    <xf numFmtId="0" fontId="6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173" fontId="6" fillId="0" borderId="0">
      <alignment horizontal="left" wrapText="1"/>
    </xf>
    <xf numFmtId="0" fontId="6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173" fontId="6" fillId="0" borderId="0">
      <alignment horizontal="left" wrapText="1"/>
    </xf>
    <xf numFmtId="0" fontId="6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173" fontId="6" fillId="0" borderId="0">
      <alignment horizontal="left" wrapText="1"/>
    </xf>
    <xf numFmtId="0" fontId="6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4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4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4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4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4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4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4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4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4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173" fontId="6" fillId="0" borderId="0">
      <alignment horizontal="left" wrapText="1"/>
    </xf>
    <xf numFmtId="0" fontId="6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173" fontId="6" fillId="0" borderId="0">
      <alignment horizontal="left" wrapText="1"/>
    </xf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173" fontId="6" fillId="0" borderId="0">
      <alignment horizontal="left" wrapText="1"/>
    </xf>
    <xf numFmtId="0" fontId="6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173" fontId="6" fillId="0" borderId="0">
      <alignment horizontal="left" wrapText="1"/>
    </xf>
    <xf numFmtId="0" fontId="6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0" fontId="24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4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0" fontId="24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4" fillId="0" borderId="0"/>
    <xf numFmtId="0" fontId="24" fillId="0" borderId="0"/>
    <xf numFmtId="0" fontId="24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4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4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0" fontId="24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4" fillId="0" borderId="0"/>
    <xf numFmtId="0" fontId="24" fillId="0" borderId="0"/>
    <xf numFmtId="0" fontId="24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173" fontId="6" fillId="0" borderId="0">
      <alignment horizontal="left" wrapText="1"/>
    </xf>
    <xf numFmtId="0" fontId="6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173" fontId="6" fillId="0" borderId="0">
      <alignment horizontal="left" wrapText="1"/>
    </xf>
    <xf numFmtId="0" fontId="6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24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4" fillId="0" borderId="0"/>
    <xf numFmtId="173" fontId="6" fillId="0" borderId="0">
      <alignment horizontal="left" wrapText="1"/>
    </xf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173" fontId="6" fillId="0" borderId="0">
      <alignment horizontal="left" wrapText="1"/>
    </xf>
    <xf numFmtId="0" fontId="6" fillId="0" borderId="0"/>
    <xf numFmtId="0" fontId="24" fillId="0" borderId="0"/>
    <xf numFmtId="173" fontId="6" fillId="0" borderId="0">
      <alignment horizontal="left" wrapText="1"/>
    </xf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173" fontId="6" fillId="0" borderId="0">
      <alignment horizontal="left" wrapText="1"/>
    </xf>
    <xf numFmtId="0" fontId="6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173" fontId="6" fillId="0" borderId="0">
      <alignment horizontal="left" wrapText="1"/>
    </xf>
    <xf numFmtId="0" fontId="6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0" fontId="24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4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0" fontId="24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4" fillId="0" borderId="0"/>
    <xf numFmtId="0" fontId="24" fillId="0" borderId="0"/>
    <xf numFmtId="0" fontId="24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4" fillId="0" borderId="0"/>
    <xf numFmtId="0" fontId="24" fillId="0" borderId="0"/>
    <xf numFmtId="0" fontId="24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24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4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173" fontId="6" fillId="0" borderId="0">
      <alignment horizontal="left" wrapText="1"/>
    </xf>
    <xf numFmtId="0" fontId="6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24" fillId="0" borderId="0"/>
    <xf numFmtId="173" fontId="6" fillId="0" borderId="0">
      <alignment horizontal="left" wrapText="1"/>
    </xf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173" fontId="6" fillId="0" borderId="0">
      <alignment horizontal="left" wrapText="1"/>
    </xf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173" fontId="6" fillId="0" borderId="0">
      <alignment horizontal="left" wrapText="1"/>
    </xf>
    <xf numFmtId="0" fontId="6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173" fontId="6" fillId="0" borderId="0">
      <alignment horizontal="left" wrapText="1"/>
    </xf>
    <xf numFmtId="0" fontId="6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173" fontId="6" fillId="0" borderId="0">
      <alignment horizontal="left" wrapText="1"/>
    </xf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4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4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0" fontId="24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4" fillId="0" borderId="0"/>
    <xf numFmtId="0" fontId="24" fillId="0" borderId="0"/>
    <xf numFmtId="0" fontId="24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24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0" fontId="24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6" fillId="0" borderId="0"/>
    <xf numFmtId="0" fontId="24" fillId="0" borderId="0"/>
    <xf numFmtId="173" fontId="6" fillId="0" borderId="0">
      <alignment horizontal="left" wrapText="1"/>
    </xf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24" fillId="0" borderId="0"/>
    <xf numFmtId="173" fontId="6" fillId="0" borderId="0">
      <alignment horizontal="left" wrapText="1"/>
    </xf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173" fontId="6" fillId="0" borderId="0">
      <alignment horizontal="left" wrapText="1"/>
    </xf>
    <xf numFmtId="0" fontId="6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4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4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4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4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4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4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4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4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4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173" fontId="6" fillId="0" borderId="0">
      <alignment horizontal="left" wrapText="1"/>
    </xf>
    <xf numFmtId="0" fontId="6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0" fontId="24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4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0" fontId="24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4" fillId="0" borderId="0"/>
    <xf numFmtId="0" fontId="24" fillId="0" borderId="0"/>
    <xf numFmtId="0" fontId="24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4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4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0" fontId="24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4" fillId="0" borderId="0"/>
    <xf numFmtId="0" fontId="24" fillId="0" borderId="0"/>
    <xf numFmtId="0" fontId="24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173" fontId="6" fillId="0" borderId="0">
      <alignment horizontal="left" wrapText="1"/>
    </xf>
    <xf numFmtId="0" fontId="6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24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4" fillId="0" borderId="0"/>
    <xf numFmtId="173" fontId="6" fillId="0" borderId="0">
      <alignment horizontal="left" wrapText="1"/>
    </xf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173" fontId="6" fillId="0" borderId="0">
      <alignment horizontal="left" wrapText="1"/>
    </xf>
    <xf numFmtId="0" fontId="6" fillId="0" borderId="0"/>
    <xf numFmtId="0" fontId="24" fillId="0" borderId="0"/>
    <xf numFmtId="173" fontId="6" fillId="0" borderId="0">
      <alignment horizontal="left" wrapText="1"/>
    </xf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173" fontId="6" fillId="0" borderId="0">
      <alignment horizontal="left" wrapText="1"/>
    </xf>
    <xf numFmtId="0" fontId="6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173" fontId="6" fillId="0" borderId="0">
      <alignment horizontal="left" wrapText="1"/>
    </xf>
    <xf numFmtId="0" fontId="6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0" fontId="24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4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0" fontId="24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4" fillId="0" borderId="0"/>
    <xf numFmtId="0" fontId="24" fillId="0" borderId="0"/>
    <xf numFmtId="0" fontId="24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4" fillId="0" borderId="0"/>
    <xf numFmtId="0" fontId="24" fillId="0" borderId="0"/>
    <xf numFmtId="0" fontId="24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24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4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173" fontId="6" fillId="0" borderId="0">
      <alignment horizontal="left" wrapText="1"/>
    </xf>
    <xf numFmtId="0" fontId="6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24" fillId="0" borderId="0"/>
    <xf numFmtId="173" fontId="6" fillId="0" borderId="0">
      <alignment horizontal="left" wrapText="1"/>
    </xf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173" fontId="6" fillId="0" borderId="0">
      <alignment horizontal="left" wrapText="1"/>
    </xf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173" fontId="6" fillId="0" borderId="0">
      <alignment horizontal="left" wrapText="1"/>
    </xf>
    <xf numFmtId="0" fontId="6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173" fontId="6" fillId="0" borderId="0">
      <alignment horizontal="left" wrapText="1"/>
    </xf>
    <xf numFmtId="0" fontId="6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173" fontId="6" fillId="0" borderId="0">
      <alignment horizontal="left" wrapText="1"/>
    </xf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4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4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0" fontId="24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4" fillId="0" borderId="0"/>
    <xf numFmtId="0" fontId="24" fillId="0" borderId="0"/>
    <xf numFmtId="0" fontId="24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24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0" fontId="24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6" fillId="0" borderId="0"/>
    <xf numFmtId="0" fontId="24" fillId="0" borderId="0"/>
    <xf numFmtId="173" fontId="6" fillId="0" borderId="0">
      <alignment horizontal="left" wrapText="1"/>
    </xf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24" fillId="0" borderId="0"/>
    <xf numFmtId="173" fontId="6" fillId="0" borderId="0">
      <alignment horizontal="left" wrapText="1"/>
    </xf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173" fontId="6" fillId="0" borderId="0">
      <alignment horizontal="left" wrapText="1"/>
    </xf>
    <xf numFmtId="0" fontId="6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4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4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4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4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4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4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4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4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4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173" fontId="6" fillId="0" borderId="0">
      <alignment horizontal="left" wrapText="1"/>
    </xf>
    <xf numFmtId="0" fontId="6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0" fontId="24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4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0" fontId="24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4" fillId="0" borderId="0"/>
    <xf numFmtId="0" fontId="24" fillId="0" borderId="0"/>
    <xf numFmtId="0" fontId="24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4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4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0" fontId="24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4" fillId="0" borderId="0"/>
    <xf numFmtId="0" fontId="24" fillId="0" borderId="0"/>
    <xf numFmtId="0" fontId="24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173" fontId="6" fillId="0" borderId="0">
      <alignment horizontal="left" wrapText="1"/>
    </xf>
    <xf numFmtId="0" fontId="6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24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4" fillId="0" borderId="0"/>
    <xf numFmtId="173" fontId="6" fillId="0" borderId="0">
      <alignment horizontal="left" wrapText="1"/>
    </xf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173" fontId="6" fillId="0" borderId="0">
      <alignment horizontal="left" wrapText="1"/>
    </xf>
    <xf numFmtId="0" fontId="6" fillId="0" borderId="0"/>
    <xf numFmtId="0" fontId="24" fillId="0" borderId="0"/>
    <xf numFmtId="173" fontId="6" fillId="0" borderId="0">
      <alignment horizontal="left" wrapText="1"/>
    </xf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173" fontId="6" fillId="0" borderId="0">
      <alignment horizontal="left" wrapText="1"/>
    </xf>
    <xf numFmtId="0" fontId="6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173" fontId="6" fillId="0" borderId="0">
      <alignment horizontal="left" wrapText="1"/>
    </xf>
    <xf numFmtId="0" fontId="6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0" fontId="24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4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0" fontId="24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4" fillId="0" borderId="0"/>
    <xf numFmtId="0" fontId="24" fillId="0" borderId="0"/>
    <xf numFmtId="0" fontId="24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4" fillId="0" borderId="0"/>
    <xf numFmtId="0" fontId="24" fillId="0" borderId="0"/>
    <xf numFmtId="0" fontId="24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24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4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173" fontId="6" fillId="0" borderId="0">
      <alignment horizontal="left" wrapText="1"/>
    </xf>
    <xf numFmtId="0" fontId="6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24" fillId="0" borderId="0"/>
    <xf numFmtId="173" fontId="6" fillId="0" borderId="0">
      <alignment horizontal="left" wrapText="1"/>
    </xf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173" fontId="6" fillId="0" borderId="0">
      <alignment horizontal="left" wrapText="1"/>
    </xf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173" fontId="6" fillId="0" borderId="0">
      <alignment horizontal="left" wrapText="1"/>
    </xf>
    <xf numFmtId="0" fontId="6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173" fontId="6" fillId="0" borderId="0">
      <alignment horizontal="left" wrapText="1"/>
    </xf>
    <xf numFmtId="0" fontId="6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173" fontId="6" fillId="0" borderId="0">
      <alignment horizontal="left" wrapText="1"/>
    </xf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4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4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0" fontId="24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4" fillId="0" borderId="0"/>
    <xf numFmtId="0" fontId="24" fillId="0" borderId="0"/>
    <xf numFmtId="0" fontId="24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24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0" fontId="24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6" fillId="0" borderId="0"/>
    <xf numFmtId="0" fontId="24" fillId="0" borderId="0"/>
    <xf numFmtId="173" fontId="6" fillId="0" borderId="0">
      <alignment horizontal="left" wrapText="1"/>
    </xf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24" fillId="0" borderId="0"/>
    <xf numFmtId="173" fontId="6" fillId="0" borderId="0">
      <alignment horizontal="left" wrapText="1"/>
    </xf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173" fontId="6" fillId="0" borderId="0">
      <alignment horizontal="left" wrapText="1"/>
    </xf>
    <xf numFmtId="0" fontId="6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4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4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4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4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4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4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4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4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4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0" fontId="24" fillId="0" borderId="0"/>
    <xf numFmtId="0" fontId="24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173" fontId="6" fillId="0" borderId="0">
      <alignment horizontal="left" wrapText="1"/>
    </xf>
    <xf numFmtId="0" fontId="6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0" fontId="24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4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0" fontId="24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4" fillId="0" borderId="0"/>
    <xf numFmtId="0" fontId="24" fillId="0" borderId="0"/>
    <xf numFmtId="0" fontId="24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4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4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0" fontId="24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0" fontId="24" fillId="0" borderId="0"/>
    <xf numFmtId="173" fontId="6" fillId="0" borderId="0">
      <alignment horizontal="left" wrapText="1"/>
    </xf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4" fillId="0" borderId="0"/>
    <xf numFmtId="0" fontId="24" fillId="0" borderId="0"/>
    <xf numFmtId="0" fontId="24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173" fontId="6" fillId="0" borderId="0">
      <alignment horizontal="left" wrapText="1"/>
    </xf>
    <xf numFmtId="0" fontId="6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0" fontId="6" fillId="0" borderId="0"/>
    <xf numFmtId="0" fontId="24" fillId="0" borderId="0"/>
    <xf numFmtId="166" fontId="6" fillId="0" borderId="0">
      <alignment horizontal="left" wrapText="1"/>
    </xf>
    <xf numFmtId="0" fontId="24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0" fontId="24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24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166" fontId="6" fillId="0" borderId="0">
      <alignment horizontal="left" wrapText="1"/>
    </xf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166" fontId="6" fillId="0" borderId="0">
      <alignment horizontal="left" wrapText="1"/>
    </xf>
    <xf numFmtId="0" fontId="6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166" fontId="6" fillId="0" borderId="0">
      <alignment horizontal="left" wrapText="1"/>
    </xf>
    <xf numFmtId="0" fontId="6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166" fontId="6" fillId="0" borderId="0">
      <alignment horizontal="left" wrapText="1"/>
    </xf>
    <xf numFmtId="0" fontId="6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97" fillId="27" borderId="0" applyNumberFormat="0" applyBorder="0" applyAlignment="0" applyProtection="0"/>
    <xf numFmtId="0" fontId="6" fillId="0" borderId="0"/>
    <xf numFmtId="0" fontId="97" fillId="27" borderId="0" applyNumberFormat="0" applyBorder="0" applyAlignment="0" applyProtection="0"/>
    <xf numFmtId="0" fontId="97" fillId="27" borderId="0" applyNumberFormat="0" applyBorder="0" applyAlignment="0" applyProtection="0"/>
    <xf numFmtId="0" fontId="4" fillId="27" borderId="0" applyNumberFormat="0" applyBorder="0" applyAlignment="0" applyProtection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4" fillId="0" borderId="0"/>
    <xf numFmtId="0" fontId="6" fillId="0" borderId="0"/>
    <xf numFmtId="0" fontId="24" fillId="0" borderId="0"/>
    <xf numFmtId="0" fontId="4" fillId="27" borderId="0" applyNumberFormat="0" applyBorder="0" applyAlignment="0" applyProtection="0"/>
    <xf numFmtId="0" fontId="24" fillId="2" borderId="0" applyNumberFormat="0" applyBorder="0" applyAlignment="0" applyProtection="0"/>
    <xf numFmtId="0" fontId="24" fillId="0" borderId="0"/>
    <xf numFmtId="0" fontId="24" fillId="0" borderId="0"/>
    <xf numFmtId="0" fontId="4" fillId="8" borderId="0" applyNumberFormat="0" applyBorder="0" applyAlignment="0" applyProtection="0"/>
    <xf numFmtId="0" fontId="6" fillId="0" borderId="0"/>
    <xf numFmtId="0" fontId="6" fillId="0" borderId="0"/>
    <xf numFmtId="0" fontId="24" fillId="2" borderId="0" applyNumberFormat="0" applyBorder="0" applyAlignment="0" applyProtection="0"/>
    <xf numFmtId="0" fontId="24" fillId="0" borderId="0"/>
    <xf numFmtId="0" fontId="4" fillId="8" borderId="0" applyNumberFormat="0" applyBorder="0" applyAlignment="0" applyProtection="0"/>
    <xf numFmtId="0" fontId="6" fillId="0" borderId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24" fillId="2" borderId="0" applyNumberFormat="0" applyBorder="0" applyAlignment="0" applyProtection="0"/>
    <xf numFmtId="0" fontId="24" fillId="0" borderId="0"/>
    <xf numFmtId="0" fontId="4" fillId="0" borderId="0"/>
    <xf numFmtId="0" fontId="6" fillId="0" borderId="0"/>
    <xf numFmtId="0" fontId="4" fillId="8" borderId="0" applyNumberFormat="0" applyBorder="0" applyAlignment="0" applyProtection="0"/>
    <xf numFmtId="0" fontId="24" fillId="0" borderId="0"/>
    <xf numFmtId="0" fontId="4" fillId="27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6" fillId="0" borderId="0"/>
    <xf numFmtId="0" fontId="24" fillId="0" borderId="0"/>
    <xf numFmtId="0" fontId="24" fillId="0" borderId="0"/>
    <xf numFmtId="0" fontId="4" fillId="27" borderId="0" applyNumberFormat="0" applyBorder="0" applyAlignment="0" applyProtection="0"/>
    <xf numFmtId="0" fontId="24" fillId="0" borderId="0"/>
    <xf numFmtId="0" fontId="6" fillId="0" borderId="0"/>
    <xf numFmtId="0" fontId="4" fillId="27" borderId="0" applyNumberFormat="0" applyBorder="0" applyAlignment="0" applyProtection="0"/>
    <xf numFmtId="0" fontId="24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4" fillId="27" borderId="0" applyNumberFormat="0" applyBorder="0" applyAlignment="0" applyProtection="0"/>
    <xf numFmtId="0" fontId="36" fillId="101" borderId="0" applyNumberFormat="0" applyBorder="0" applyAlignment="0" applyProtection="0"/>
    <xf numFmtId="0" fontId="24" fillId="0" borderId="0"/>
    <xf numFmtId="0" fontId="6" fillId="0" borderId="0"/>
    <xf numFmtId="0" fontId="6" fillId="0" borderId="0"/>
    <xf numFmtId="0" fontId="24" fillId="0" borderId="0"/>
    <xf numFmtId="0" fontId="4" fillId="27" borderId="0" applyNumberFormat="0" applyBorder="0" applyAlignment="0" applyProtection="0"/>
    <xf numFmtId="0" fontId="6" fillId="0" borderId="0"/>
    <xf numFmtId="0" fontId="6" fillId="0" borderId="0"/>
    <xf numFmtId="0" fontId="24" fillId="0" borderId="0"/>
    <xf numFmtId="0" fontId="24" fillId="0" borderId="0"/>
    <xf numFmtId="0" fontId="97" fillId="27" borderId="0" applyNumberFormat="0" applyBorder="0" applyAlignment="0" applyProtection="0"/>
    <xf numFmtId="0" fontId="6" fillId="0" borderId="0"/>
    <xf numFmtId="0" fontId="24" fillId="0" borderId="0"/>
    <xf numFmtId="0" fontId="6" fillId="0" borderId="0"/>
    <xf numFmtId="0" fontId="24" fillId="0" borderId="0"/>
    <xf numFmtId="0" fontId="97" fillId="27" borderId="0" applyNumberFormat="0" applyBorder="0" applyAlignment="0" applyProtection="0"/>
    <xf numFmtId="0" fontId="6" fillId="0" borderId="0"/>
    <xf numFmtId="0" fontId="24" fillId="0" borderId="0"/>
    <xf numFmtId="0" fontId="97" fillId="27" borderId="0" applyNumberFormat="0" applyBorder="0" applyAlignment="0" applyProtection="0"/>
    <xf numFmtId="0" fontId="97" fillId="27" borderId="0" applyNumberFormat="0" applyBorder="0" applyAlignment="0" applyProtection="0"/>
    <xf numFmtId="0" fontId="4" fillId="27" borderId="0" applyNumberFormat="0" applyBorder="0" applyAlignment="0" applyProtection="0"/>
    <xf numFmtId="0" fontId="24" fillId="0" borderId="0"/>
    <xf numFmtId="0" fontId="97" fillId="27" borderId="0" applyNumberFormat="0" applyBorder="0" applyAlignment="0" applyProtection="0"/>
    <xf numFmtId="0" fontId="24" fillId="0" borderId="0"/>
    <xf numFmtId="0" fontId="6" fillId="0" borderId="0"/>
    <xf numFmtId="0" fontId="97" fillId="27" borderId="0" applyNumberFormat="0" applyBorder="0" applyAlignment="0" applyProtection="0"/>
    <xf numFmtId="0" fontId="24" fillId="0" borderId="0"/>
    <xf numFmtId="0" fontId="97" fillId="28" borderId="0" applyNumberFormat="0" applyBorder="0" applyAlignment="0" applyProtection="0"/>
    <xf numFmtId="0" fontId="6" fillId="0" borderId="0"/>
    <xf numFmtId="0" fontId="97" fillId="28" borderId="0" applyNumberFormat="0" applyBorder="0" applyAlignment="0" applyProtection="0"/>
    <xf numFmtId="0" fontId="97" fillId="28" borderId="0" applyNumberFormat="0" applyBorder="0" applyAlignment="0" applyProtection="0"/>
    <xf numFmtId="0" fontId="4" fillId="28" borderId="0" applyNumberFormat="0" applyBorder="0" applyAlignment="0" applyProtection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4" fillId="0" borderId="0"/>
    <xf numFmtId="0" fontId="6" fillId="0" borderId="0"/>
    <xf numFmtId="0" fontId="24" fillId="0" borderId="0"/>
    <xf numFmtId="0" fontId="4" fillId="28" borderId="0" applyNumberFormat="0" applyBorder="0" applyAlignment="0" applyProtection="0"/>
    <xf numFmtId="0" fontId="24" fillId="3" borderId="0" applyNumberFormat="0" applyBorder="0" applyAlignment="0" applyProtection="0"/>
    <xf numFmtId="0" fontId="24" fillId="0" borderId="0"/>
    <xf numFmtId="0" fontId="24" fillId="0" borderId="0"/>
    <xf numFmtId="0" fontId="4" fillId="9" borderId="0" applyNumberFormat="0" applyBorder="0" applyAlignment="0" applyProtection="0"/>
    <xf numFmtId="0" fontId="6" fillId="0" borderId="0"/>
    <xf numFmtId="0" fontId="6" fillId="0" borderId="0"/>
    <xf numFmtId="0" fontId="24" fillId="3" borderId="0" applyNumberFormat="0" applyBorder="0" applyAlignment="0" applyProtection="0"/>
    <xf numFmtId="0" fontId="24" fillId="0" borderId="0"/>
    <xf numFmtId="0" fontId="4" fillId="9" borderId="0" applyNumberFormat="0" applyBorder="0" applyAlignment="0" applyProtection="0"/>
    <xf numFmtId="0" fontId="6" fillId="0" borderId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24" fillId="3" borderId="0" applyNumberFormat="0" applyBorder="0" applyAlignment="0" applyProtection="0"/>
    <xf numFmtId="0" fontId="24" fillId="0" borderId="0"/>
    <xf numFmtId="0" fontId="4" fillId="0" borderId="0"/>
    <xf numFmtId="0" fontId="6" fillId="0" borderId="0"/>
    <xf numFmtId="0" fontId="4" fillId="9" borderId="0" applyNumberFormat="0" applyBorder="0" applyAlignment="0" applyProtection="0"/>
    <xf numFmtId="0" fontId="24" fillId="0" borderId="0"/>
    <xf numFmtId="0" fontId="4" fillId="28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6" fillId="0" borderId="0"/>
    <xf numFmtId="0" fontId="24" fillId="0" borderId="0"/>
    <xf numFmtId="0" fontId="24" fillId="0" borderId="0"/>
    <xf numFmtId="0" fontId="4" fillId="28" borderId="0" applyNumberFormat="0" applyBorder="0" applyAlignment="0" applyProtection="0"/>
    <xf numFmtId="0" fontId="24" fillId="0" borderId="0"/>
    <xf numFmtId="0" fontId="6" fillId="0" borderId="0"/>
    <xf numFmtId="0" fontId="4" fillId="28" borderId="0" applyNumberFormat="0" applyBorder="0" applyAlignment="0" applyProtection="0"/>
    <xf numFmtId="0" fontId="24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4" fillId="28" borderId="0" applyNumberFormat="0" applyBorder="0" applyAlignment="0" applyProtection="0"/>
    <xf numFmtId="0" fontId="36" fillId="98" borderId="0" applyNumberFormat="0" applyBorder="0" applyAlignment="0" applyProtection="0"/>
    <xf numFmtId="0" fontId="24" fillId="0" borderId="0"/>
    <xf numFmtId="0" fontId="6" fillId="0" borderId="0"/>
    <xf numFmtId="0" fontId="6" fillId="0" borderId="0"/>
    <xf numFmtId="0" fontId="24" fillId="0" borderId="0"/>
    <xf numFmtId="0" fontId="4" fillId="28" borderId="0" applyNumberFormat="0" applyBorder="0" applyAlignment="0" applyProtection="0"/>
    <xf numFmtId="0" fontId="6" fillId="0" borderId="0"/>
    <xf numFmtId="0" fontId="6" fillId="0" borderId="0"/>
    <xf numFmtId="0" fontId="24" fillId="0" borderId="0"/>
    <xf numFmtId="0" fontId="24" fillId="0" borderId="0"/>
    <xf numFmtId="0" fontId="97" fillId="28" borderId="0" applyNumberFormat="0" applyBorder="0" applyAlignment="0" applyProtection="0"/>
    <xf numFmtId="0" fontId="6" fillId="0" borderId="0"/>
    <xf numFmtId="0" fontId="24" fillId="0" borderId="0"/>
    <xf numFmtId="0" fontId="6" fillId="0" borderId="0"/>
    <xf numFmtId="0" fontId="24" fillId="0" borderId="0"/>
    <xf numFmtId="0" fontId="97" fillId="28" borderId="0" applyNumberFormat="0" applyBorder="0" applyAlignment="0" applyProtection="0"/>
    <xf numFmtId="0" fontId="6" fillId="0" borderId="0"/>
    <xf numFmtId="0" fontId="24" fillId="0" borderId="0"/>
    <xf numFmtId="0" fontId="97" fillId="28" borderId="0" applyNumberFormat="0" applyBorder="0" applyAlignment="0" applyProtection="0"/>
    <xf numFmtId="0" fontId="97" fillId="28" borderId="0" applyNumberFormat="0" applyBorder="0" applyAlignment="0" applyProtection="0"/>
    <xf numFmtId="0" fontId="4" fillId="28" borderId="0" applyNumberFormat="0" applyBorder="0" applyAlignment="0" applyProtection="0"/>
    <xf numFmtId="0" fontId="24" fillId="0" borderId="0"/>
    <xf numFmtId="0" fontId="97" fillId="28" borderId="0" applyNumberFormat="0" applyBorder="0" applyAlignment="0" applyProtection="0"/>
    <xf numFmtId="0" fontId="24" fillId="0" borderId="0"/>
    <xf numFmtId="0" fontId="6" fillId="0" borderId="0"/>
    <xf numFmtId="0" fontId="97" fillId="28" borderId="0" applyNumberFormat="0" applyBorder="0" applyAlignment="0" applyProtection="0"/>
    <xf numFmtId="0" fontId="24" fillId="0" borderId="0"/>
    <xf numFmtId="0" fontId="97" fillId="29" borderId="0" applyNumberFormat="0" applyBorder="0" applyAlignment="0" applyProtection="0"/>
    <xf numFmtId="0" fontId="6" fillId="0" borderId="0"/>
    <xf numFmtId="0" fontId="97" fillId="29" borderId="0" applyNumberFormat="0" applyBorder="0" applyAlignment="0" applyProtection="0"/>
    <xf numFmtId="0" fontId="97" fillId="29" borderId="0" applyNumberFormat="0" applyBorder="0" applyAlignment="0" applyProtection="0"/>
    <xf numFmtId="0" fontId="4" fillId="29" borderId="0" applyNumberFormat="0" applyBorder="0" applyAlignment="0" applyProtection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4" fillId="0" borderId="0"/>
    <xf numFmtId="0" fontId="6" fillId="0" borderId="0"/>
    <xf numFmtId="0" fontId="24" fillId="0" borderId="0"/>
    <xf numFmtId="0" fontId="4" fillId="29" borderId="0" applyNumberFormat="0" applyBorder="0" applyAlignment="0" applyProtection="0"/>
    <xf numFmtId="0" fontId="24" fillId="4" borderId="0" applyNumberFormat="0" applyBorder="0" applyAlignment="0" applyProtection="0"/>
    <xf numFmtId="0" fontId="24" fillId="0" borderId="0"/>
    <xf numFmtId="0" fontId="24" fillId="0" borderId="0"/>
    <xf numFmtId="0" fontId="4" fillId="25" borderId="0" applyNumberFormat="0" applyBorder="0" applyAlignment="0" applyProtection="0"/>
    <xf numFmtId="0" fontId="6" fillId="0" borderId="0"/>
    <xf numFmtId="0" fontId="6" fillId="0" borderId="0"/>
    <xf numFmtId="0" fontId="24" fillId="4" borderId="0" applyNumberFormat="0" applyBorder="0" applyAlignment="0" applyProtection="0"/>
    <xf numFmtId="0" fontId="24" fillId="0" borderId="0"/>
    <xf numFmtId="0" fontId="4" fillId="25" borderId="0" applyNumberFormat="0" applyBorder="0" applyAlignment="0" applyProtection="0"/>
    <xf numFmtId="0" fontId="6" fillId="0" borderId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24" fillId="4" borderId="0" applyNumberFormat="0" applyBorder="0" applyAlignment="0" applyProtection="0"/>
    <xf numFmtId="0" fontId="24" fillId="0" borderId="0"/>
    <xf numFmtId="0" fontId="4" fillId="0" borderId="0"/>
    <xf numFmtId="0" fontId="6" fillId="0" borderId="0"/>
    <xf numFmtId="0" fontId="4" fillId="25" borderId="0" applyNumberFormat="0" applyBorder="0" applyAlignment="0" applyProtection="0"/>
    <xf numFmtId="0" fontId="24" fillId="0" borderId="0"/>
    <xf numFmtId="0" fontId="4" fillId="29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6" fillId="0" borderId="0"/>
    <xf numFmtId="0" fontId="24" fillId="0" borderId="0"/>
    <xf numFmtId="0" fontId="24" fillId="0" borderId="0"/>
    <xf numFmtId="0" fontId="4" fillId="29" borderId="0" applyNumberFormat="0" applyBorder="0" applyAlignment="0" applyProtection="0"/>
    <xf numFmtId="0" fontId="24" fillId="0" borderId="0"/>
    <xf numFmtId="0" fontId="6" fillId="0" borderId="0"/>
    <xf numFmtId="0" fontId="4" fillId="29" borderId="0" applyNumberFormat="0" applyBorder="0" applyAlignment="0" applyProtection="0"/>
    <xf numFmtId="0" fontId="24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4" fillId="29" borderId="0" applyNumberFormat="0" applyBorder="0" applyAlignment="0" applyProtection="0"/>
    <xf numFmtId="0" fontId="36" fillId="98" borderId="0" applyNumberFormat="0" applyBorder="0" applyAlignment="0" applyProtection="0"/>
    <xf numFmtId="0" fontId="24" fillId="0" borderId="0"/>
    <xf numFmtId="0" fontId="6" fillId="0" borderId="0"/>
    <xf numFmtId="0" fontId="6" fillId="0" borderId="0"/>
    <xf numFmtId="0" fontId="24" fillId="0" borderId="0"/>
    <xf numFmtId="0" fontId="4" fillId="29" borderId="0" applyNumberFormat="0" applyBorder="0" applyAlignment="0" applyProtection="0"/>
    <xf numFmtId="0" fontId="6" fillId="0" borderId="0"/>
    <xf numFmtId="0" fontId="6" fillId="0" borderId="0"/>
    <xf numFmtId="0" fontId="24" fillId="0" borderId="0"/>
    <xf numFmtId="0" fontId="24" fillId="0" borderId="0"/>
    <xf numFmtId="0" fontId="97" fillId="29" borderId="0" applyNumberFormat="0" applyBorder="0" applyAlignment="0" applyProtection="0"/>
    <xf numFmtId="0" fontId="6" fillId="0" borderId="0"/>
    <xf numFmtId="0" fontId="24" fillId="0" borderId="0"/>
    <xf numFmtId="0" fontId="6" fillId="0" borderId="0"/>
    <xf numFmtId="0" fontId="24" fillId="0" borderId="0"/>
    <xf numFmtId="0" fontId="97" fillId="29" borderId="0" applyNumberFormat="0" applyBorder="0" applyAlignment="0" applyProtection="0"/>
    <xf numFmtId="0" fontId="6" fillId="0" borderId="0"/>
    <xf numFmtId="0" fontId="24" fillId="0" borderId="0"/>
    <xf numFmtId="0" fontId="97" fillId="29" borderId="0" applyNumberFormat="0" applyBorder="0" applyAlignment="0" applyProtection="0"/>
    <xf numFmtId="0" fontId="97" fillId="29" borderId="0" applyNumberFormat="0" applyBorder="0" applyAlignment="0" applyProtection="0"/>
    <xf numFmtId="0" fontId="4" fillId="29" borderId="0" applyNumberFormat="0" applyBorder="0" applyAlignment="0" applyProtection="0"/>
    <xf numFmtId="0" fontId="24" fillId="0" borderId="0"/>
    <xf numFmtId="0" fontId="97" fillId="29" borderId="0" applyNumberFormat="0" applyBorder="0" applyAlignment="0" applyProtection="0"/>
    <xf numFmtId="0" fontId="24" fillId="0" borderId="0"/>
    <xf numFmtId="0" fontId="6" fillId="0" borderId="0"/>
    <xf numFmtId="0" fontId="97" fillId="29" borderId="0" applyNumberFormat="0" applyBorder="0" applyAlignment="0" applyProtection="0"/>
    <xf numFmtId="0" fontId="24" fillId="0" borderId="0"/>
    <xf numFmtId="0" fontId="97" fillId="30" borderId="0" applyNumberFormat="0" applyBorder="0" applyAlignment="0" applyProtection="0"/>
    <xf numFmtId="0" fontId="6" fillId="0" borderId="0"/>
    <xf numFmtId="0" fontId="97" fillId="30" borderId="0" applyNumberFormat="0" applyBorder="0" applyAlignment="0" applyProtection="0"/>
    <xf numFmtId="0" fontId="97" fillId="30" borderId="0" applyNumberFormat="0" applyBorder="0" applyAlignment="0" applyProtection="0"/>
    <xf numFmtId="0" fontId="4" fillId="30" borderId="0" applyNumberFormat="0" applyBorder="0" applyAlignment="0" applyProtection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4" fillId="0" borderId="0"/>
    <xf numFmtId="0" fontId="6" fillId="0" borderId="0"/>
    <xf numFmtId="0" fontId="24" fillId="0" borderId="0"/>
    <xf numFmtId="0" fontId="4" fillId="30" borderId="0" applyNumberFormat="0" applyBorder="0" applyAlignment="0" applyProtection="0"/>
    <xf numFmtId="0" fontId="24" fillId="5" borderId="0" applyNumberFormat="0" applyBorder="0" applyAlignment="0" applyProtection="0"/>
    <xf numFmtId="0" fontId="24" fillId="0" borderId="0"/>
    <xf numFmtId="0" fontId="24" fillId="0" borderId="0"/>
    <xf numFmtId="0" fontId="4" fillId="7" borderId="0" applyNumberFormat="0" applyBorder="0" applyAlignment="0" applyProtection="0"/>
    <xf numFmtId="0" fontId="6" fillId="0" borderId="0"/>
    <xf numFmtId="0" fontId="6" fillId="0" borderId="0"/>
    <xf numFmtId="0" fontId="24" fillId="5" borderId="0" applyNumberFormat="0" applyBorder="0" applyAlignment="0" applyProtection="0"/>
    <xf numFmtId="0" fontId="24" fillId="0" borderId="0"/>
    <xf numFmtId="0" fontId="4" fillId="7" borderId="0" applyNumberFormat="0" applyBorder="0" applyAlignment="0" applyProtection="0"/>
    <xf numFmtId="0" fontId="6" fillId="0" borderId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24" fillId="5" borderId="0" applyNumberFormat="0" applyBorder="0" applyAlignment="0" applyProtection="0"/>
    <xf numFmtId="0" fontId="24" fillId="0" borderId="0"/>
    <xf numFmtId="0" fontId="4" fillId="0" borderId="0"/>
    <xf numFmtId="0" fontId="6" fillId="0" borderId="0"/>
    <xf numFmtId="0" fontId="4" fillId="7" borderId="0" applyNumberFormat="0" applyBorder="0" applyAlignment="0" applyProtection="0"/>
    <xf numFmtId="0" fontId="24" fillId="0" borderId="0"/>
    <xf numFmtId="0" fontId="4" fillId="30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6" fillId="0" borderId="0"/>
    <xf numFmtId="0" fontId="24" fillId="0" borderId="0"/>
    <xf numFmtId="0" fontId="24" fillId="0" borderId="0"/>
    <xf numFmtId="0" fontId="4" fillId="30" borderId="0" applyNumberFormat="0" applyBorder="0" applyAlignment="0" applyProtection="0"/>
    <xf numFmtId="0" fontId="24" fillId="0" borderId="0"/>
    <xf numFmtId="0" fontId="6" fillId="0" borderId="0"/>
    <xf numFmtId="0" fontId="4" fillId="30" borderId="0" applyNumberFormat="0" applyBorder="0" applyAlignment="0" applyProtection="0"/>
    <xf numFmtId="0" fontId="24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4" fillId="30" borderId="0" applyNumberFormat="0" applyBorder="0" applyAlignment="0" applyProtection="0"/>
    <xf numFmtId="0" fontId="36" fillId="101" borderId="0" applyNumberFormat="0" applyBorder="0" applyAlignment="0" applyProtection="0"/>
    <xf numFmtId="0" fontId="24" fillId="0" borderId="0"/>
    <xf numFmtId="0" fontId="6" fillId="0" borderId="0"/>
    <xf numFmtId="0" fontId="6" fillId="0" borderId="0"/>
    <xf numFmtId="0" fontId="24" fillId="0" borderId="0"/>
    <xf numFmtId="0" fontId="4" fillId="30" borderId="0" applyNumberFormat="0" applyBorder="0" applyAlignment="0" applyProtection="0"/>
    <xf numFmtId="0" fontId="6" fillId="0" borderId="0"/>
    <xf numFmtId="0" fontId="6" fillId="0" borderId="0"/>
    <xf numFmtId="0" fontId="24" fillId="0" borderId="0"/>
    <xf numFmtId="0" fontId="24" fillId="0" borderId="0"/>
    <xf numFmtId="0" fontId="97" fillId="30" borderId="0" applyNumberFormat="0" applyBorder="0" applyAlignment="0" applyProtection="0"/>
    <xf numFmtId="0" fontId="6" fillId="0" borderId="0"/>
    <xf numFmtId="0" fontId="24" fillId="0" borderId="0"/>
    <xf numFmtId="0" fontId="6" fillId="0" borderId="0"/>
    <xf numFmtId="0" fontId="24" fillId="0" borderId="0"/>
    <xf numFmtId="0" fontId="97" fillId="30" borderId="0" applyNumberFormat="0" applyBorder="0" applyAlignment="0" applyProtection="0"/>
    <xf numFmtId="0" fontId="6" fillId="0" borderId="0"/>
    <xf numFmtId="0" fontId="24" fillId="0" borderId="0"/>
    <xf numFmtId="0" fontId="97" fillId="30" borderId="0" applyNumberFormat="0" applyBorder="0" applyAlignment="0" applyProtection="0"/>
    <xf numFmtId="0" fontId="97" fillId="30" borderId="0" applyNumberFormat="0" applyBorder="0" applyAlignment="0" applyProtection="0"/>
    <xf numFmtId="0" fontId="4" fillId="30" borderId="0" applyNumberFormat="0" applyBorder="0" applyAlignment="0" applyProtection="0"/>
    <xf numFmtId="0" fontId="24" fillId="0" borderId="0"/>
    <xf numFmtId="0" fontId="97" fillId="30" borderId="0" applyNumberFormat="0" applyBorder="0" applyAlignment="0" applyProtection="0"/>
    <xf numFmtId="0" fontId="24" fillId="0" borderId="0"/>
    <xf numFmtId="0" fontId="6" fillId="0" borderId="0"/>
    <xf numFmtId="0" fontId="97" fillId="30" borderId="0" applyNumberFormat="0" applyBorder="0" applyAlignment="0" applyProtection="0"/>
    <xf numFmtId="0" fontId="24" fillId="0" borderId="0"/>
    <xf numFmtId="0" fontId="97" fillId="31" borderId="0" applyNumberFormat="0" applyBorder="0" applyAlignment="0" applyProtection="0"/>
    <xf numFmtId="0" fontId="97" fillId="31" borderId="0" applyNumberFormat="0" applyBorder="0" applyAlignment="0" applyProtection="0"/>
    <xf numFmtId="0" fontId="97" fillId="31" borderId="0" applyNumberFormat="0" applyBorder="0" applyAlignment="0" applyProtection="0"/>
    <xf numFmtId="0" fontId="4" fillId="31" borderId="0" applyNumberFormat="0" applyBorder="0" applyAlignment="0" applyProtection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126" fillId="0" borderId="0"/>
    <xf numFmtId="0" fontId="127" fillId="31" borderId="0" applyNumberFormat="0" applyBorder="0" applyAlignment="0" applyProtection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4" fillId="0" borderId="0"/>
    <xf numFmtId="0" fontId="6" fillId="0" borderId="0"/>
    <xf numFmtId="0" fontId="24" fillId="0" borderId="0"/>
    <xf numFmtId="0" fontId="4" fillId="31" borderId="0" applyNumberFormat="0" applyBorder="0" applyAlignment="0" applyProtection="0"/>
    <xf numFmtId="0" fontId="24" fillId="6" borderId="0" applyNumberFormat="0" applyBorder="0" applyAlignment="0" applyProtection="0"/>
    <xf numFmtId="0" fontId="24" fillId="0" borderId="0"/>
    <xf numFmtId="0" fontId="24" fillId="0" borderId="0"/>
    <xf numFmtId="0" fontId="4" fillId="31" borderId="0" applyNumberFormat="0" applyBorder="0" applyAlignment="0" applyProtection="0"/>
    <xf numFmtId="0" fontId="6" fillId="0" borderId="0"/>
    <xf numFmtId="0" fontId="6" fillId="0" borderId="0"/>
    <xf numFmtId="0" fontId="24" fillId="6" borderId="0" applyNumberFormat="0" applyBorder="0" applyAlignment="0" applyProtection="0"/>
    <xf numFmtId="0" fontId="24" fillId="0" borderId="0"/>
    <xf numFmtId="0" fontId="4" fillId="31" borderId="0" applyNumberFormat="0" applyBorder="0" applyAlignment="0" applyProtection="0"/>
    <xf numFmtId="0" fontId="6" fillId="0" borderId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24" fillId="6" borderId="0" applyNumberFormat="0" applyBorder="0" applyAlignment="0" applyProtection="0"/>
    <xf numFmtId="0" fontId="24" fillId="0" borderId="0"/>
    <xf numFmtId="0" fontId="4" fillId="0" borderId="0"/>
    <xf numFmtId="0" fontId="6" fillId="0" borderId="0"/>
    <xf numFmtId="0" fontId="4" fillId="31" borderId="0" applyNumberFormat="0" applyBorder="0" applyAlignment="0" applyProtection="0"/>
    <xf numFmtId="0" fontId="24" fillId="0" borderId="0"/>
    <xf numFmtId="0" fontId="24" fillId="0" borderId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24" fillId="0" borderId="0"/>
    <xf numFmtId="0" fontId="4" fillId="31" borderId="0" applyNumberFormat="0" applyBorder="0" applyAlignment="0" applyProtection="0"/>
    <xf numFmtId="0" fontId="24" fillId="0" borderId="0"/>
    <xf numFmtId="0" fontId="24" fillId="0" borderId="0"/>
    <xf numFmtId="0" fontId="4" fillId="31" borderId="0" applyNumberFormat="0" applyBorder="0" applyAlignment="0" applyProtection="0"/>
    <xf numFmtId="0" fontId="24" fillId="0" borderId="0"/>
    <xf numFmtId="0" fontId="6" fillId="0" borderId="0"/>
    <xf numFmtId="0" fontId="6" fillId="0" borderId="0"/>
    <xf numFmtId="0" fontId="24" fillId="0" borderId="0"/>
    <xf numFmtId="0" fontId="4" fillId="31" borderId="0" applyNumberFormat="0" applyBorder="0" applyAlignment="0" applyProtection="0"/>
    <xf numFmtId="0" fontId="24" fillId="0" borderId="0"/>
    <xf numFmtId="0" fontId="24" fillId="0" borderId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24" fillId="0" borderId="0"/>
    <xf numFmtId="0" fontId="6" fillId="0" borderId="0"/>
    <xf numFmtId="0" fontId="6" fillId="0" borderId="0"/>
    <xf numFmtId="0" fontId="24" fillId="0" borderId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6" fillId="0" borderId="0"/>
    <xf numFmtId="0" fontId="24" fillId="0" borderId="0"/>
    <xf numFmtId="0" fontId="24" fillId="0" borderId="0"/>
    <xf numFmtId="0" fontId="97" fillId="31" borderId="0" applyNumberFormat="0" applyBorder="0" applyAlignment="0" applyProtection="0"/>
    <xf numFmtId="0" fontId="6" fillId="0" borderId="0"/>
    <xf numFmtId="0" fontId="24" fillId="0" borderId="0"/>
    <xf numFmtId="0" fontId="6" fillId="0" borderId="0"/>
    <xf numFmtId="0" fontId="24" fillId="0" borderId="0"/>
    <xf numFmtId="0" fontId="97" fillId="31" borderId="0" applyNumberFormat="0" applyBorder="0" applyAlignment="0" applyProtection="0"/>
    <xf numFmtId="0" fontId="4" fillId="31" borderId="0" applyNumberFormat="0" applyBorder="0" applyAlignment="0" applyProtection="0"/>
    <xf numFmtId="0" fontId="24" fillId="0" borderId="0"/>
    <xf numFmtId="0" fontId="97" fillId="31" borderId="0" applyNumberFormat="0" applyBorder="0" applyAlignment="0" applyProtection="0"/>
    <xf numFmtId="0" fontId="97" fillId="31" borderId="0" applyNumberFormat="0" applyBorder="0" applyAlignment="0" applyProtection="0"/>
    <xf numFmtId="0" fontId="6" fillId="0" borderId="0"/>
    <xf numFmtId="0" fontId="24" fillId="0" borderId="0"/>
    <xf numFmtId="0" fontId="97" fillId="31" borderId="0" applyNumberFormat="0" applyBorder="0" applyAlignment="0" applyProtection="0"/>
    <xf numFmtId="0" fontId="24" fillId="0" borderId="0"/>
    <xf numFmtId="0" fontId="6" fillId="0" borderId="0"/>
    <xf numFmtId="0" fontId="97" fillId="31" borderId="0" applyNumberFormat="0" applyBorder="0" applyAlignment="0" applyProtection="0"/>
    <xf numFmtId="0" fontId="24" fillId="0" borderId="0"/>
    <xf numFmtId="0" fontId="97" fillId="32" borderId="0" applyNumberFormat="0" applyBorder="0" applyAlignment="0" applyProtection="0"/>
    <xf numFmtId="0" fontId="6" fillId="0" borderId="0"/>
    <xf numFmtId="0" fontId="97" fillId="32" borderId="0" applyNumberFormat="0" applyBorder="0" applyAlignment="0" applyProtection="0"/>
    <xf numFmtId="0" fontId="97" fillId="32" borderId="0" applyNumberFormat="0" applyBorder="0" applyAlignment="0" applyProtection="0"/>
    <xf numFmtId="0" fontId="4" fillId="32" borderId="0" applyNumberFormat="0" applyBorder="0" applyAlignment="0" applyProtection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126" fillId="0" borderId="0"/>
    <xf numFmtId="0" fontId="127" fillId="32" borderId="0" applyNumberFormat="0" applyBorder="0" applyAlignment="0" applyProtection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4" fillId="0" borderId="0"/>
    <xf numFmtId="0" fontId="6" fillId="0" borderId="0"/>
    <xf numFmtId="0" fontId="24" fillId="0" borderId="0"/>
    <xf numFmtId="0" fontId="4" fillId="32" borderId="0" applyNumberFormat="0" applyBorder="0" applyAlignment="0" applyProtection="0"/>
    <xf numFmtId="0" fontId="24" fillId="7" borderId="0" applyNumberFormat="0" applyBorder="0" applyAlignment="0" applyProtection="0"/>
    <xf numFmtId="0" fontId="24" fillId="0" borderId="0"/>
    <xf numFmtId="0" fontId="24" fillId="0" borderId="0"/>
    <xf numFmtId="0" fontId="4" fillId="25" borderId="0" applyNumberFormat="0" applyBorder="0" applyAlignment="0" applyProtection="0"/>
    <xf numFmtId="0" fontId="6" fillId="0" borderId="0"/>
    <xf numFmtId="0" fontId="6" fillId="0" borderId="0"/>
    <xf numFmtId="0" fontId="24" fillId="7" borderId="0" applyNumberFormat="0" applyBorder="0" applyAlignment="0" applyProtection="0"/>
    <xf numFmtId="0" fontId="24" fillId="0" borderId="0"/>
    <xf numFmtId="0" fontId="4" fillId="25" borderId="0" applyNumberFormat="0" applyBorder="0" applyAlignment="0" applyProtection="0"/>
    <xf numFmtId="0" fontId="6" fillId="0" borderId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24" fillId="7" borderId="0" applyNumberFormat="0" applyBorder="0" applyAlignment="0" applyProtection="0"/>
    <xf numFmtId="0" fontId="24" fillId="0" borderId="0"/>
    <xf numFmtId="0" fontId="4" fillId="0" borderId="0"/>
    <xf numFmtId="0" fontId="6" fillId="0" borderId="0"/>
    <xf numFmtId="0" fontId="4" fillId="25" borderId="0" applyNumberFormat="0" applyBorder="0" applyAlignment="0" applyProtection="0"/>
    <xf numFmtId="0" fontId="24" fillId="0" borderId="0"/>
    <xf numFmtId="0" fontId="4" fillId="32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6" fillId="0" borderId="0"/>
    <xf numFmtId="0" fontId="24" fillId="0" borderId="0"/>
    <xf numFmtId="0" fontId="24" fillId="0" borderId="0"/>
    <xf numFmtId="0" fontId="4" fillId="32" borderId="0" applyNumberFormat="0" applyBorder="0" applyAlignment="0" applyProtection="0"/>
    <xf numFmtId="0" fontId="24" fillId="0" borderId="0"/>
    <xf numFmtId="0" fontId="6" fillId="0" borderId="0"/>
    <xf numFmtId="0" fontId="4" fillId="32" borderId="0" applyNumberFormat="0" applyBorder="0" applyAlignment="0" applyProtection="0"/>
    <xf numFmtId="0" fontId="24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4" fillId="32" borderId="0" applyNumberFormat="0" applyBorder="0" applyAlignment="0" applyProtection="0"/>
    <xf numFmtId="0" fontId="36" fillId="98" borderId="0" applyNumberFormat="0" applyBorder="0" applyAlignment="0" applyProtection="0"/>
    <xf numFmtId="0" fontId="24" fillId="0" borderId="0"/>
    <xf numFmtId="0" fontId="6" fillId="0" borderId="0"/>
    <xf numFmtId="0" fontId="6" fillId="0" borderId="0"/>
    <xf numFmtId="0" fontId="24" fillId="0" borderId="0"/>
    <xf numFmtId="0" fontId="4" fillId="32" borderId="0" applyNumberFormat="0" applyBorder="0" applyAlignment="0" applyProtection="0"/>
    <xf numFmtId="0" fontId="6" fillId="0" borderId="0"/>
    <xf numFmtId="0" fontId="6" fillId="0" borderId="0"/>
    <xf numFmtId="0" fontId="24" fillId="0" borderId="0"/>
    <xf numFmtId="0" fontId="24" fillId="0" borderId="0"/>
    <xf numFmtId="0" fontId="97" fillId="32" borderId="0" applyNumberFormat="0" applyBorder="0" applyAlignment="0" applyProtection="0"/>
    <xf numFmtId="0" fontId="6" fillId="0" borderId="0"/>
    <xf numFmtId="0" fontId="24" fillId="0" borderId="0"/>
    <xf numFmtId="0" fontId="6" fillId="0" borderId="0"/>
    <xf numFmtId="0" fontId="24" fillId="0" borderId="0"/>
    <xf numFmtId="0" fontId="97" fillId="32" borderId="0" applyNumberFormat="0" applyBorder="0" applyAlignment="0" applyProtection="0"/>
    <xf numFmtId="0" fontId="6" fillId="0" borderId="0"/>
    <xf numFmtId="0" fontId="24" fillId="0" borderId="0"/>
    <xf numFmtId="0" fontId="97" fillId="32" borderId="0" applyNumberFormat="0" applyBorder="0" applyAlignment="0" applyProtection="0"/>
    <xf numFmtId="0" fontId="97" fillId="32" borderId="0" applyNumberFormat="0" applyBorder="0" applyAlignment="0" applyProtection="0"/>
    <xf numFmtId="0" fontId="4" fillId="32" borderId="0" applyNumberFormat="0" applyBorder="0" applyAlignment="0" applyProtection="0"/>
    <xf numFmtId="0" fontId="24" fillId="0" borderId="0"/>
    <xf numFmtId="0" fontId="97" fillId="32" borderId="0" applyNumberFormat="0" applyBorder="0" applyAlignment="0" applyProtection="0"/>
    <xf numFmtId="0" fontId="24" fillId="0" borderId="0"/>
    <xf numFmtId="0" fontId="6" fillId="0" borderId="0"/>
    <xf numFmtId="0" fontId="97" fillId="32" borderId="0" applyNumberFormat="0" applyBorder="0" applyAlignment="0" applyProtection="0"/>
    <xf numFmtId="0" fontId="24" fillId="0" borderId="0"/>
    <xf numFmtId="0" fontId="97" fillId="33" borderId="0" applyNumberFormat="0" applyBorder="0" applyAlignment="0" applyProtection="0"/>
    <xf numFmtId="0" fontId="6" fillId="0" borderId="0"/>
    <xf numFmtId="0" fontId="97" fillId="33" borderId="0" applyNumberFormat="0" applyBorder="0" applyAlignment="0" applyProtection="0"/>
    <xf numFmtId="0" fontId="97" fillId="33" borderId="0" applyNumberFormat="0" applyBorder="0" applyAlignment="0" applyProtection="0"/>
    <xf numFmtId="0" fontId="4" fillId="33" borderId="0" applyNumberFormat="0" applyBorder="0" applyAlignment="0" applyProtection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4" fillId="0" borderId="0"/>
    <xf numFmtId="0" fontId="6" fillId="0" borderId="0"/>
    <xf numFmtId="0" fontId="24" fillId="0" borderId="0"/>
    <xf numFmtId="0" fontId="4" fillId="33" borderId="0" applyNumberFormat="0" applyBorder="0" applyAlignment="0" applyProtection="0"/>
    <xf numFmtId="0" fontId="24" fillId="8" borderId="0" applyNumberFormat="0" applyBorder="0" applyAlignment="0" applyProtection="0"/>
    <xf numFmtId="0" fontId="24" fillId="0" borderId="0"/>
    <xf numFmtId="0" fontId="24" fillId="0" borderId="0"/>
    <xf numFmtId="0" fontId="4" fillId="6" borderId="0" applyNumberFormat="0" applyBorder="0" applyAlignment="0" applyProtection="0"/>
    <xf numFmtId="0" fontId="6" fillId="0" borderId="0"/>
    <xf numFmtId="0" fontId="6" fillId="0" borderId="0"/>
    <xf numFmtId="0" fontId="24" fillId="8" borderId="0" applyNumberFormat="0" applyBorder="0" applyAlignment="0" applyProtection="0"/>
    <xf numFmtId="0" fontId="24" fillId="0" borderId="0"/>
    <xf numFmtId="0" fontId="4" fillId="6" borderId="0" applyNumberFormat="0" applyBorder="0" applyAlignment="0" applyProtection="0"/>
    <xf numFmtId="0" fontId="6" fillId="0" borderId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24" fillId="8" borderId="0" applyNumberFormat="0" applyBorder="0" applyAlignment="0" applyProtection="0"/>
    <xf numFmtId="0" fontId="24" fillId="0" borderId="0"/>
    <xf numFmtId="0" fontId="4" fillId="0" borderId="0"/>
    <xf numFmtId="0" fontId="6" fillId="0" borderId="0"/>
    <xf numFmtId="0" fontId="4" fillId="6" borderId="0" applyNumberFormat="0" applyBorder="0" applyAlignment="0" applyProtection="0"/>
    <xf numFmtId="0" fontId="24" fillId="0" borderId="0"/>
    <xf numFmtId="0" fontId="4" fillId="33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6" fillId="0" borderId="0"/>
    <xf numFmtId="0" fontId="24" fillId="0" borderId="0"/>
    <xf numFmtId="0" fontId="24" fillId="0" borderId="0"/>
    <xf numFmtId="0" fontId="4" fillId="33" borderId="0" applyNumberFormat="0" applyBorder="0" applyAlignment="0" applyProtection="0"/>
    <xf numFmtId="0" fontId="24" fillId="0" borderId="0"/>
    <xf numFmtId="0" fontId="6" fillId="0" borderId="0"/>
    <xf numFmtId="0" fontId="4" fillId="33" borderId="0" applyNumberFormat="0" applyBorder="0" applyAlignment="0" applyProtection="0"/>
    <xf numFmtId="0" fontId="24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4" fillId="33" borderId="0" applyNumberFormat="0" applyBorder="0" applyAlignment="0" applyProtection="0"/>
    <xf numFmtId="0" fontId="36" fillId="102" borderId="0" applyNumberFormat="0" applyBorder="0" applyAlignment="0" applyProtection="0"/>
    <xf numFmtId="0" fontId="24" fillId="0" borderId="0"/>
    <xf numFmtId="0" fontId="6" fillId="0" borderId="0"/>
    <xf numFmtId="0" fontId="6" fillId="0" borderId="0"/>
    <xf numFmtId="0" fontId="24" fillId="0" borderId="0"/>
    <xf numFmtId="0" fontId="4" fillId="33" borderId="0" applyNumberFormat="0" applyBorder="0" applyAlignment="0" applyProtection="0"/>
    <xf numFmtId="0" fontId="6" fillId="0" borderId="0"/>
    <xf numFmtId="0" fontId="6" fillId="0" borderId="0"/>
    <xf numFmtId="0" fontId="24" fillId="0" borderId="0"/>
    <xf numFmtId="0" fontId="24" fillId="0" borderId="0"/>
    <xf numFmtId="0" fontId="97" fillId="33" borderId="0" applyNumberFormat="0" applyBorder="0" applyAlignment="0" applyProtection="0"/>
    <xf numFmtId="0" fontId="6" fillId="0" borderId="0"/>
    <xf numFmtId="0" fontId="24" fillId="0" borderId="0"/>
    <xf numFmtId="0" fontId="6" fillId="0" borderId="0"/>
    <xf numFmtId="0" fontId="24" fillId="0" borderId="0"/>
    <xf numFmtId="0" fontId="97" fillId="33" borderId="0" applyNumberFormat="0" applyBorder="0" applyAlignment="0" applyProtection="0"/>
    <xf numFmtId="0" fontId="6" fillId="0" borderId="0"/>
    <xf numFmtId="0" fontId="24" fillId="0" borderId="0"/>
    <xf numFmtId="0" fontId="97" fillId="33" borderId="0" applyNumberFormat="0" applyBorder="0" applyAlignment="0" applyProtection="0"/>
    <xf numFmtId="0" fontId="97" fillId="33" borderId="0" applyNumberFormat="0" applyBorder="0" applyAlignment="0" applyProtection="0"/>
    <xf numFmtId="0" fontId="4" fillId="33" borderId="0" applyNumberFormat="0" applyBorder="0" applyAlignment="0" applyProtection="0"/>
    <xf numFmtId="0" fontId="24" fillId="0" borderId="0"/>
    <xf numFmtId="0" fontId="97" fillId="33" borderId="0" applyNumberFormat="0" applyBorder="0" applyAlignment="0" applyProtection="0"/>
    <xf numFmtId="0" fontId="24" fillId="0" borderId="0"/>
    <xf numFmtId="0" fontId="6" fillId="0" borderId="0"/>
    <xf numFmtId="0" fontId="97" fillId="33" borderId="0" applyNumberFormat="0" applyBorder="0" applyAlignment="0" applyProtection="0"/>
    <xf numFmtId="0" fontId="24" fillId="0" borderId="0"/>
    <xf numFmtId="0" fontId="97" fillId="34" borderId="0" applyNumberFormat="0" applyBorder="0" applyAlignment="0" applyProtection="0"/>
    <xf numFmtId="0" fontId="97" fillId="34" borderId="0" applyNumberFormat="0" applyBorder="0" applyAlignment="0" applyProtection="0"/>
    <xf numFmtId="0" fontId="97" fillId="34" borderId="0" applyNumberFormat="0" applyBorder="0" applyAlignment="0" applyProtection="0"/>
    <xf numFmtId="0" fontId="4" fillId="34" borderId="0" applyNumberFormat="0" applyBorder="0" applyAlignment="0" applyProtection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126" fillId="0" borderId="0"/>
    <xf numFmtId="0" fontId="127" fillId="34" borderId="0" applyNumberFormat="0" applyBorder="0" applyAlignment="0" applyProtection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4" fillId="0" borderId="0"/>
    <xf numFmtId="0" fontId="6" fillId="0" borderId="0"/>
    <xf numFmtId="0" fontId="24" fillId="0" borderId="0"/>
    <xf numFmtId="0" fontId="4" fillId="34" borderId="0" applyNumberFormat="0" applyBorder="0" applyAlignment="0" applyProtection="0"/>
    <xf numFmtId="0" fontId="24" fillId="9" borderId="0" applyNumberFormat="0" applyBorder="0" applyAlignment="0" applyProtection="0"/>
    <xf numFmtId="0" fontId="24" fillId="0" borderId="0"/>
    <xf numFmtId="0" fontId="24" fillId="0" borderId="0"/>
    <xf numFmtId="0" fontId="4" fillId="34" borderId="0" applyNumberFormat="0" applyBorder="0" applyAlignment="0" applyProtection="0"/>
    <xf numFmtId="0" fontId="6" fillId="0" borderId="0"/>
    <xf numFmtId="0" fontId="6" fillId="0" borderId="0"/>
    <xf numFmtId="0" fontId="24" fillId="9" borderId="0" applyNumberFormat="0" applyBorder="0" applyAlignment="0" applyProtection="0"/>
    <xf numFmtId="0" fontId="24" fillId="0" borderId="0"/>
    <xf numFmtId="0" fontId="4" fillId="34" borderId="0" applyNumberFormat="0" applyBorder="0" applyAlignment="0" applyProtection="0"/>
    <xf numFmtId="0" fontId="6" fillId="0" borderId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24" fillId="9" borderId="0" applyNumberFormat="0" applyBorder="0" applyAlignment="0" applyProtection="0"/>
    <xf numFmtId="0" fontId="24" fillId="0" borderId="0"/>
    <xf numFmtId="0" fontId="4" fillId="0" borderId="0"/>
    <xf numFmtId="0" fontId="6" fillId="0" borderId="0"/>
    <xf numFmtId="0" fontId="4" fillId="34" borderId="0" applyNumberFormat="0" applyBorder="0" applyAlignment="0" applyProtection="0"/>
    <xf numFmtId="0" fontId="24" fillId="0" borderId="0"/>
    <xf numFmtId="0" fontId="24" fillId="0" borderId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24" fillId="0" borderId="0"/>
    <xf numFmtId="0" fontId="4" fillId="34" borderId="0" applyNumberFormat="0" applyBorder="0" applyAlignment="0" applyProtection="0"/>
    <xf numFmtId="0" fontId="24" fillId="0" borderId="0"/>
    <xf numFmtId="0" fontId="24" fillId="0" borderId="0"/>
    <xf numFmtId="0" fontId="4" fillId="34" borderId="0" applyNumberFormat="0" applyBorder="0" applyAlignment="0" applyProtection="0"/>
    <xf numFmtId="0" fontId="24" fillId="0" borderId="0"/>
    <xf numFmtId="0" fontId="6" fillId="0" borderId="0"/>
    <xf numFmtId="0" fontId="6" fillId="0" borderId="0"/>
    <xf numFmtId="0" fontId="24" fillId="0" borderId="0"/>
    <xf numFmtId="0" fontId="4" fillId="34" borderId="0" applyNumberFormat="0" applyBorder="0" applyAlignment="0" applyProtection="0"/>
    <xf numFmtId="0" fontId="24" fillId="0" borderId="0"/>
    <xf numFmtId="0" fontId="24" fillId="0" borderId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24" fillId="0" borderId="0"/>
    <xf numFmtId="0" fontId="6" fillId="0" borderId="0"/>
    <xf numFmtId="0" fontId="6" fillId="0" borderId="0"/>
    <xf numFmtId="0" fontId="24" fillId="0" borderId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6" fillId="0" borderId="0"/>
    <xf numFmtId="0" fontId="24" fillId="0" borderId="0"/>
    <xf numFmtId="0" fontId="24" fillId="0" borderId="0"/>
    <xf numFmtId="0" fontId="97" fillId="34" borderId="0" applyNumberFormat="0" applyBorder="0" applyAlignment="0" applyProtection="0"/>
    <xf numFmtId="0" fontId="6" fillId="0" borderId="0"/>
    <xf numFmtId="0" fontId="24" fillId="0" borderId="0"/>
    <xf numFmtId="0" fontId="6" fillId="0" borderId="0"/>
    <xf numFmtId="0" fontId="24" fillId="0" borderId="0"/>
    <xf numFmtId="0" fontId="97" fillId="34" borderId="0" applyNumberFormat="0" applyBorder="0" applyAlignment="0" applyProtection="0"/>
    <xf numFmtId="0" fontId="4" fillId="34" borderId="0" applyNumberFormat="0" applyBorder="0" applyAlignment="0" applyProtection="0"/>
    <xf numFmtId="0" fontId="24" fillId="0" borderId="0"/>
    <xf numFmtId="0" fontId="97" fillId="34" borderId="0" applyNumberFormat="0" applyBorder="0" applyAlignment="0" applyProtection="0"/>
    <xf numFmtId="0" fontId="97" fillId="34" borderId="0" applyNumberFormat="0" applyBorder="0" applyAlignment="0" applyProtection="0"/>
    <xf numFmtId="0" fontId="6" fillId="0" borderId="0"/>
    <xf numFmtId="0" fontId="24" fillId="0" borderId="0"/>
    <xf numFmtId="0" fontId="97" fillId="34" borderId="0" applyNumberFormat="0" applyBorder="0" applyAlignment="0" applyProtection="0"/>
    <xf numFmtId="0" fontId="24" fillId="0" borderId="0"/>
    <xf numFmtId="0" fontId="6" fillId="0" borderId="0"/>
    <xf numFmtId="0" fontId="97" fillId="34" borderId="0" applyNumberFormat="0" applyBorder="0" applyAlignment="0" applyProtection="0"/>
    <xf numFmtId="0" fontId="24" fillId="0" borderId="0"/>
    <xf numFmtId="0" fontId="97" fillId="35" borderId="0" applyNumberFormat="0" applyBorder="0" applyAlignment="0" applyProtection="0"/>
    <xf numFmtId="0" fontId="6" fillId="0" borderId="0"/>
    <xf numFmtId="0" fontId="97" fillId="35" borderId="0" applyNumberFormat="0" applyBorder="0" applyAlignment="0" applyProtection="0"/>
    <xf numFmtId="0" fontId="97" fillId="35" borderId="0" applyNumberFormat="0" applyBorder="0" applyAlignment="0" applyProtection="0"/>
    <xf numFmtId="0" fontId="4" fillId="35" borderId="0" applyNumberFormat="0" applyBorder="0" applyAlignment="0" applyProtection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4" fillId="0" borderId="0"/>
    <xf numFmtId="0" fontId="6" fillId="0" borderId="0"/>
    <xf numFmtId="0" fontId="24" fillId="0" borderId="0"/>
    <xf numFmtId="0" fontId="4" fillId="35" borderId="0" applyNumberFormat="0" applyBorder="0" applyAlignment="0" applyProtection="0"/>
    <xf numFmtId="0" fontId="24" fillId="10" borderId="0" applyNumberFormat="0" applyBorder="0" applyAlignment="0" applyProtection="0"/>
    <xf numFmtId="0" fontId="24" fillId="0" borderId="0"/>
    <xf numFmtId="0" fontId="24" fillId="0" borderId="0"/>
    <xf numFmtId="0" fontId="4" fillId="24" borderId="0" applyNumberFormat="0" applyBorder="0" applyAlignment="0" applyProtection="0"/>
    <xf numFmtId="0" fontId="6" fillId="0" borderId="0"/>
    <xf numFmtId="0" fontId="6" fillId="0" borderId="0"/>
    <xf numFmtId="0" fontId="24" fillId="10" borderId="0" applyNumberFormat="0" applyBorder="0" applyAlignment="0" applyProtection="0"/>
    <xf numFmtId="0" fontId="24" fillId="0" borderId="0"/>
    <xf numFmtId="0" fontId="4" fillId="24" borderId="0" applyNumberFormat="0" applyBorder="0" applyAlignment="0" applyProtection="0"/>
    <xf numFmtId="0" fontId="6" fillId="0" borderId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24" fillId="10" borderId="0" applyNumberFormat="0" applyBorder="0" applyAlignment="0" applyProtection="0"/>
    <xf numFmtId="0" fontId="24" fillId="0" borderId="0"/>
    <xf numFmtId="0" fontId="4" fillId="0" borderId="0"/>
    <xf numFmtId="0" fontId="6" fillId="0" borderId="0"/>
    <xf numFmtId="0" fontId="4" fillId="24" borderId="0" applyNumberFormat="0" applyBorder="0" applyAlignment="0" applyProtection="0"/>
    <xf numFmtId="0" fontId="24" fillId="0" borderId="0"/>
    <xf numFmtId="0" fontId="4" fillId="35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6" fillId="0" borderId="0"/>
    <xf numFmtId="0" fontId="24" fillId="0" borderId="0"/>
    <xf numFmtId="0" fontId="24" fillId="0" borderId="0"/>
    <xf numFmtId="0" fontId="4" fillId="35" borderId="0" applyNumberFormat="0" applyBorder="0" applyAlignment="0" applyProtection="0"/>
    <xf numFmtId="0" fontId="24" fillId="0" borderId="0"/>
    <xf numFmtId="0" fontId="6" fillId="0" borderId="0"/>
    <xf numFmtId="0" fontId="4" fillId="35" borderId="0" applyNumberFormat="0" applyBorder="0" applyAlignment="0" applyProtection="0"/>
    <xf numFmtId="0" fontId="24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4" fillId="35" borderId="0" applyNumberFormat="0" applyBorder="0" applyAlignment="0" applyProtection="0"/>
    <xf numFmtId="0" fontId="36" fillId="98" borderId="0" applyNumberFormat="0" applyBorder="0" applyAlignment="0" applyProtection="0"/>
    <xf numFmtId="0" fontId="24" fillId="0" borderId="0"/>
    <xf numFmtId="0" fontId="6" fillId="0" borderId="0"/>
    <xf numFmtId="0" fontId="6" fillId="0" borderId="0"/>
    <xf numFmtId="0" fontId="24" fillId="0" borderId="0"/>
    <xf numFmtId="0" fontId="4" fillId="35" borderId="0" applyNumberFormat="0" applyBorder="0" applyAlignment="0" applyProtection="0"/>
    <xf numFmtId="0" fontId="6" fillId="0" borderId="0"/>
    <xf numFmtId="0" fontId="6" fillId="0" borderId="0"/>
    <xf numFmtId="0" fontId="24" fillId="0" borderId="0"/>
    <xf numFmtId="0" fontId="24" fillId="0" borderId="0"/>
    <xf numFmtId="0" fontId="97" fillId="35" borderId="0" applyNumberFormat="0" applyBorder="0" applyAlignment="0" applyProtection="0"/>
    <xf numFmtId="0" fontId="6" fillId="0" borderId="0"/>
    <xf numFmtId="0" fontId="24" fillId="0" borderId="0"/>
    <xf numFmtId="0" fontId="6" fillId="0" borderId="0"/>
    <xf numFmtId="0" fontId="24" fillId="0" borderId="0"/>
    <xf numFmtId="0" fontId="97" fillId="35" borderId="0" applyNumberFormat="0" applyBorder="0" applyAlignment="0" applyProtection="0"/>
    <xf numFmtId="0" fontId="6" fillId="0" borderId="0"/>
    <xf numFmtId="0" fontId="24" fillId="0" borderId="0"/>
    <xf numFmtId="0" fontId="97" fillId="35" borderId="0" applyNumberFormat="0" applyBorder="0" applyAlignment="0" applyProtection="0"/>
    <xf numFmtId="0" fontId="97" fillId="35" borderId="0" applyNumberFormat="0" applyBorder="0" applyAlignment="0" applyProtection="0"/>
    <xf numFmtId="0" fontId="4" fillId="35" borderId="0" applyNumberFormat="0" applyBorder="0" applyAlignment="0" applyProtection="0"/>
    <xf numFmtId="0" fontId="24" fillId="0" borderId="0"/>
    <xf numFmtId="0" fontId="97" fillId="35" borderId="0" applyNumberFormat="0" applyBorder="0" applyAlignment="0" applyProtection="0"/>
    <xf numFmtId="0" fontId="24" fillId="0" borderId="0"/>
    <xf numFmtId="0" fontId="6" fillId="0" borderId="0"/>
    <xf numFmtId="0" fontId="97" fillId="35" borderId="0" applyNumberFormat="0" applyBorder="0" applyAlignment="0" applyProtection="0"/>
    <xf numFmtId="0" fontId="24" fillId="0" borderId="0"/>
    <xf numFmtId="0" fontId="97" fillId="36" borderId="0" applyNumberFormat="0" applyBorder="0" applyAlignment="0" applyProtection="0"/>
    <xf numFmtId="0" fontId="6" fillId="0" borderId="0"/>
    <xf numFmtId="0" fontId="97" fillId="36" borderId="0" applyNumberFormat="0" applyBorder="0" applyAlignment="0" applyProtection="0"/>
    <xf numFmtId="0" fontId="97" fillId="36" borderId="0" applyNumberFormat="0" applyBorder="0" applyAlignment="0" applyProtection="0"/>
    <xf numFmtId="0" fontId="4" fillId="36" borderId="0" applyNumberFormat="0" applyBorder="0" applyAlignment="0" applyProtection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4" fillId="0" borderId="0"/>
    <xf numFmtId="0" fontId="6" fillId="0" borderId="0"/>
    <xf numFmtId="0" fontId="24" fillId="0" borderId="0"/>
    <xf numFmtId="0" fontId="4" fillId="36" borderId="0" applyNumberFormat="0" applyBorder="0" applyAlignment="0" applyProtection="0"/>
    <xf numFmtId="0" fontId="24" fillId="5" borderId="0" applyNumberFormat="0" applyBorder="0" applyAlignment="0" applyProtection="0"/>
    <xf numFmtId="0" fontId="24" fillId="0" borderId="0"/>
    <xf numFmtId="0" fontId="24" fillId="0" borderId="0"/>
    <xf numFmtId="0" fontId="4" fillId="3" borderId="0" applyNumberFormat="0" applyBorder="0" applyAlignment="0" applyProtection="0"/>
    <xf numFmtId="0" fontId="6" fillId="0" borderId="0"/>
    <xf numFmtId="0" fontId="6" fillId="0" borderId="0"/>
    <xf numFmtId="0" fontId="24" fillId="5" borderId="0" applyNumberFormat="0" applyBorder="0" applyAlignment="0" applyProtection="0"/>
    <xf numFmtId="0" fontId="24" fillId="0" borderId="0"/>
    <xf numFmtId="0" fontId="4" fillId="3" borderId="0" applyNumberFormat="0" applyBorder="0" applyAlignment="0" applyProtection="0"/>
    <xf numFmtId="0" fontId="6" fillId="0" borderId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24" fillId="5" borderId="0" applyNumberFormat="0" applyBorder="0" applyAlignment="0" applyProtection="0"/>
    <xf numFmtId="0" fontId="24" fillId="0" borderId="0"/>
    <xf numFmtId="0" fontId="4" fillId="0" borderId="0"/>
    <xf numFmtId="0" fontId="6" fillId="0" borderId="0"/>
    <xf numFmtId="0" fontId="4" fillId="3" borderId="0" applyNumberFormat="0" applyBorder="0" applyAlignment="0" applyProtection="0"/>
    <xf numFmtId="0" fontId="24" fillId="0" borderId="0"/>
    <xf numFmtId="0" fontId="4" fillId="36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6" fillId="0" borderId="0"/>
    <xf numFmtId="0" fontId="24" fillId="0" borderId="0"/>
    <xf numFmtId="0" fontId="24" fillId="0" borderId="0"/>
    <xf numFmtId="0" fontId="4" fillId="36" borderId="0" applyNumberFormat="0" applyBorder="0" applyAlignment="0" applyProtection="0"/>
    <xf numFmtId="0" fontId="24" fillId="0" borderId="0"/>
    <xf numFmtId="0" fontId="6" fillId="0" borderId="0"/>
    <xf numFmtId="0" fontId="4" fillId="36" borderId="0" applyNumberFormat="0" applyBorder="0" applyAlignment="0" applyProtection="0"/>
    <xf numFmtId="0" fontId="24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4" fillId="36" borderId="0" applyNumberFormat="0" applyBorder="0" applyAlignment="0" applyProtection="0"/>
    <xf numFmtId="0" fontId="36" fillId="101" borderId="0" applyNumberFormat="0" applyBorder="0" applyAlignment="0" applyProtection="0"/>
    <xf numFmtId="0" fontId="24" fillId="0" borderId="0"/>
    <xf numFmtId="0" fontId="6" fillId="0" borderId="0"/>
    <xf numFmtId="0" fontId="6" fillId="0" borderId="0"/>
    <xf numFmtId="0" fontId="24" fillId="0" borderId="0"/>
    <xf numFmtId="0" fontId="4" fillId="36" borderId="0" applyNumberFormat="0" applyBorder="0" applyAlignment="0" applyProtection="0"/>
    <xf numFmtId="0" fontId="6" fillId="0" borderId="0"/>
    <xf numFmtId="0" fontId="6" fillId="0" borderId="0"/>
    <xf numFmtId="0" fontId="24" fillId="0" borderId="0"/>
    <xf numFmtId="0" fontId="24" fillId="0" borderId="0"/>
    <xf numFmtId="0" fontId="97" fillId="36" borderId="0" applyNumberFormat="0" applyBorder="0" applyAlignment="0" applyProtection="0"/>
    <xf numFmtId="0" fontId="6" fillId="0" borderId="0"/>
    <xf numFmtId="0" fontId="24" fillId="0" borderId="0"/>
    <xf numFmtId="0" fontId="6" fillId="0" borderId="0"/>
    <xf numFmtId="0" fontId="24" fillId="0" borderId="0"/>
    <xf numFmtId="0" fontId="97" fillId="36" borderId="0" applyNumberFormat="0" applyBorder="0" applyAlignment="0" applyProtection="0"/>
    <xf numFmtId="0" fontId="6" fillId="0" borderId="0"/>
    <xf numFmtId="0" fontId="24" fillId="0" borderId="0"/>
    <xf numFmtId="0" fontId="97" fillId="36" borderId="0" applyNumberFormat="0" applyBorder="0" applyAlignment="0" applyProtection="0"/>
    <xf numFmtId="0" fontId="97" fillId="36" borderId="0" applyNumberFormat="0" applyBorder="0" applyAlignment="0" applyProtection="0"/>
    <xf numFmtId="0" fontId="4" fillId="36" borderId="0" applyNumberFormat="0" applyBorder="0" applyAlignment="0" applyProtection="0"/>
    <xf numFmtId="0" fontId="24" fillId="0" borderId="0"/>
    <xf numFmtId="0" fontId="97" fillId="36" borderId="0" applyNumberFormat="0" applyBorder="0" applyAlignment="0" applyProtection="0"/>
    <xf numFmtId="0" fontId="24" fillId="0" borderId="0"/>
    <xf numFmtId="0" fontId="6" fillId="0" borderId="0"/>
    <xf numFmtId="0" fontId="97" fillId="36" borderId="0" applyNumberFormat="0" applyBorder="0" applyAlignment="0" applyProtection="0"/>
    <xf numFmtId="0" fontId="24" fillId="0" borderId="0"/>
    <xf numFmtId="0" fontId="97" fillId="37" borderId="0" applyNumberFormat="0" applyBorder="0" applyAlignment="0" applyProtection="0"/>
    <xf numFmtId="0" fontId="6" fillId="0" borderId="0"/>
    <xf numFmtId="0" fontId="97" fillId="37" borderId="0" applyNumberFormat="0" applyBorder="0" applyAlignment="0" applyProtection="0"/>
    <xf numFmtId="0" fontId="97" fillId="37" borderId="0" applyNumberFormat="0" applyBorder="0" applyAlignment="0" applyProtection="0"/>
    <xf numFmtId="0" fontId="4" fillId="37" borderId="0" applyNumberFormat="0" applyBorder="0" applyAlignment="0" applyProtection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126" fillId="0" borderId="0"/>
    <xf numFmtId="0" fontId="127" fillId="37" borderId="0" applyNumberFormat="0" applyBorder="0" applyAlignment="0" applyProtection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4" fillId="0" borderId="0"/>
    <xf numFmtId="0" fontId="6" fillId="0" borderId="0"/>
    <xf numFmtId="0" fontId="24" fillId="0" borderId="0"/>
    <xf numFmtId="0" fontId="4" fillId="37" borderId="0" applyNumberFormat="0" applyBorder="0" applyAlignment="0" applyProtection="0"/>
    <xf numFmtId="0" fontId="24" fillId="8" borderId="0" applyNumberFormat="0" applyBorder="0" applyAlignment="0" applyProtection="0"/>
    <xf numFmtId="0" fontId="24" fillId="0" borderId="0"/>
    <xf numFmtId="0" fontId="24" fillId="0" borderId="0"/>
    <xf numFmtId="0" fontId="4" fillId="6" borderId="0" applyNumberFormat="0" applyBorder="0" applyAlignment="0" applyProtection="0"/>
    <xf numFmtId="0" fontId="6" fillId="0" borderId="0"/>
    <xf numFmtId="0" fontId="6" fillId="0" borderId="0"/>
    <xf numFmtId="0" fontId="24" fillId="8" borderId="0" applyNumberFormat="0" applyBorder="0" applyAlignment="0" applyProtection="0"/>
    <xf numFmtId="0" fontId="24" fillId="0" borderId="0"/>
    <xf numFmtId="0" fontId="4" fillId="6" borderId="0" applyNumberFormat="0" applyBorder="0" applyAlignment="0" applyProtection="0"/>
    <xf numFmtId="0" fontId="6" fillId="0" borderId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24" fillId="8" borderId="0" applyNumberFormat="0" applyBorder="0" applyAlignment="0" applyProtection="0"/>
    <xf numFmtId="0" fontId="24" fillId="0" borderId="0"/>
    <xf numFmtId="0" fontId="4" fillId="0" borderId="0"/>
    <xf numFmtId="0" fontId="6" fillId="0" borderId="0"/>
    <xf numFmtId="0" fontId="4" fillId="6" borderId="0" applyNumberFormat="0" applyBorder="0" applyAlignment="0" applyProtection="0"/>
    <xf numFmtId="0" fontId="24" fillId="0" borderId="0"/>
    <xf numFmtId="0" fontId="4" fillId="37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6" fillId="0" borderId="0"/>
    <xf numFmtId="0" fontId="24" fillId="0" borderId="0"/>
    <xf numFmtId="0" fontId="24" fillId="0" borderId="0"/>
    <xf numFmtId="0" fontId="4" fillId="37" borderId="0" applyNumberFormat="0" applyBorder="0" applyAlignment="0" applyProtection="0"/>
    <xf numFmtId="0" fontId="24" fillId="0" borderId="0"/>
    <xf numFmtId="0" fontId="6" fillId="0" borderId="0"/>
    <xf numFmtId="0" fontId="4" fillId="37" borderId="0" applyNumberFormat="0" applyBorder="0" applyAlignment="0" applyProtection="0"/>
    <xf numFmtId="0" fontId="24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4" fillId="37" borderId="0" applyNumberFormat="0" applyBorder="0" applyAlignment="0" applyProtection="0"/>
    <xf numFmtId="0" fontId="36" fillId="102" borderId="0" applyNumberFormat="0" applyBorder="0" applyAlignment="0" applyProtection="0"/>
    <xf numFmtId="0" fontId="24" fillId="0" borderId="0"/>
    <xf numFmtId="0" fontId="6" fillId="0" borderId="0"/>
    <xf numFmtId="0" fontId="6" fillId="0" borderId="0"/>
    <xf numFmtId="0" fontId="24" fillId="0" borderId="0"/>
    <xf numFmtId="0" fontId="4" fillId="37" borderId="0" applyNumberFormat="0" applyBorder="0" applyAlignment="0" applyProtection="0"/>
    <xf numFmtId="0" fontId="6" fillId="0" borderId="0"/>
    <xf numFmtId="0" fontId="6" fillId="0" borderId="0"/>
    <xf numFmtId="0" fontId="24" fillId="0" borderId="0"/>
    <xf numFmtId="0" fontId="24" fillId="0" borderId="0"/>
    <xf numFmtId="0" fontId="97" fillId="37" borderId="0" applyNumberFormat="0" applyBorder="0" applyAlignment="0" applyProtection="0"/>
    <xf numFmtId="0" fontId="6" fillId="0" borderId="0"/>
    <xf numFmtId="0" fontId="24" fillId="0" borderId="0"/>
    <xf numFmtId="0" fontId="6" fillId="0" borderId="0"/>
    <xf numFmtId="0" fontId="24" fillId="0" borderId="0"/>
    <xf numFmtId="0" fontId="97" fillId="37" borderId="0" applyNumberFormat="0" applyBorder="0" applyAlignment="0" applyProtection="0"/>
    <xf numFmtId="0" fontId="6" fillId="0" borderId="0"/>
    <xf numFmtId="0" fontId="24" fillId="0" borderId="0"/>
    <xf numFmtId="0" fontId="97" fillId="37" borderId="0" applyNumberFormat="0" applyBorder="0" applyAlignment="0" applyProtection="0"/>
    <xf numFmtId="0" fontId="97" fillId="37" borderId="0" applyNumberFormat="0" applyBorder="0" applyAlignment="0" applyProtection="0"/>
    <xf numFmtId="0" fontId="4" fillId="37" borderId="0" applyNumberFormat="0" applyBorder="0" applyAlignment="0" applyProtection="0"/>
    <xf numFmtId="0" fontId="24" fillId="0" borderId="0"/>
    <xf numFmtId="0" fontId="97" fillId="37" borderId="0" applyNumberFormat="0" applyBorder="0" applyAlignment="0" applyProtection="0"/>
    <xf numFmtId="0" fontId="24" fillId="0" borderId="0"/>
    <xf numFmtId="0" fontId="6" fillId="0" borderId="0"/>
    <xf numFmtId="0" fontId="97" fillId="37" borderId="0" applyNumberFormat="0" applyBorder="0" applyAlignment="0" applyProtection="0"/>
    <xf numFmtId="0" fontId="24" fillId="0" borderId="0"/>
    <xf numFmtId="0" fontId="97" fillId="38" borderId="0" applyNumberFormat="0" applyBorder="0" applyAlignment="0" applyProtection="0"/>
    <xf numFmtId="0" fontId="6" fillId="0" borderId="0"/>
    <xf numFmtId="0" fontId="97" fillId="38" borderId="0" applyNumberFormat="0" applyBorder="0" applyAlignment="0" applyProtection="0"/>
    <xf numFmtId="0" fontId="97" fillId="38" borderId="0" applyNumberFormat="0" applyBorder="0" applyAlignment="0" applyProtection="0"/>
    <xf numFmtId="0" fontId="4" fillId="38" borderId="0" applyNumberFormat="0" applyBorder="0" applyAlignment="0" applyProtection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4" fillId="0" borderId="0"/>
    <xf numFmtId="0" fontId="6" fillId="0" borderId="0"/>
    <xf numFmtId="0" fontId="24" fillId="0" borderId="0"/>
    <xf numFmtId="0" fontId="4" fillId="38" borderId="0" applyNumberFormat="0" applyBorder="0" applyAlignment="0" applyProtection="0"/>
    <xf numFmtId="0" fontId="24" fillId="11" borderId="0" applyNumberFormat="0" applyBorder="0" applyAlignment="0" applyProtection="0"/>
    <xf numFmtId="0" fontId="24" fillId="0" borderId="0"/>
    <xf numFmtId="0" fontId="24" fillId="0" borderId="0"/>
    <xf numFmtId="0" fontId="4" fillId="25" borderId="0" applyNumberFormat="0" applyBorder="0" applyAlignment="0" applyProtection="0"/>
    <xf numFmtId="0" fontId="6" fillId="0" borderId="0"/>
    <xf numFmtId="0" fontId="6" fillId="0" borderId="0"/>
    <xf numFmtId="0" fontId="24" fillId="11" borderId="0" applyNumberFormat="0" applyBorder="0" applyAlignment="0" applyProtection="0"/>
    <xf numFmtId="0" fontId="24" fillId="0" borderId="0"/>
    <xf numFmtId="0" fontId="4" fillId="25" borderId="0" applyNumberFormat="0" applyBorder="0" applyAlignment="0" applyProtection="0"/>
    <xf numFmtId="0" fontId="6" fillId="0" borderId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24" fillId="11" borderId="0" applyNumberFormat="0" applyBorder="0" applyAlignment="0" applyProtection="0"/>
    <xf numFmtId="0" fontId="24" fillId="0" borderId="0"/>
    <xf numFmtId="0" fontId="4" fillId="0" borderId="0"/>
    <xf numFmtId="0" fontId="6" fillId="0" borderId="0"/>
    <xf numFmtId="0" fontId="4" fillId="25" borderId="0" applyNumberFormat="0" applyBorder="0" applyAlignment="0" applyProtection="0"/>
    <xf numFmtId="0" fontId="24" fillId="0" borderId="0"/>
    <xf numFmtId="0" fontId="4" fillId="38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6" fillId="0" borderId="0"/>
    <xf numFmtId="0" fontId="24" fillId="0" borderId="0"/>
    <xf numFmtId="0" fontId="24" fillId="0" borderId="0"/>
    <xf numFmtId="0" fontId="4" fillId="38" borderId="0" applyNumberFormat="0" applyBorder="0" applyAlignment="0" applyProtection="0"/>
    <xf numFmtId="0" fontId="24" fillId="0" borderId="0"/>
    <xf numFmtId="0" fontId="6" fillId="0" borderId="0"/>
    <xf numFmtId="0" fontId="4" fillId="38" borderId="0" applyNumberFormat="0" applyBorder="0" applyAlignment="0" applyProtection="0"/>
    <xf numFmtId="0" fontId="24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4" fillId="38" borderId="0" applyNumberFormat="0" applyBorder="0" applyAlignment="0" applyProtection="0"/>
    <xf numFmtId="0" fontId="36" fillId="98" borderId="0" applyNumberFormat="0" applyBorder="0" applyAlignment="0" applyProtection="0"/>
    <xf numFmtId="0" fontId="24" fillId="0" borderId="0"/>
    <xf numFmtId="0" fontId="6" fillId="0" borderId="0"/>
    <xf numFmtId="0" fontId="6" fillId="0" borderId="0"/>
    <xf numFmtId="0" fontId="24" fillId="0" borderId="0"/>
    <xf numFmtId="0" fontId="4" fillId="38" borderId="0" applyNumberFormat="0" applyBorder="0" applyAlignment="0" applyProtection="0"/>
    <xf numFmtId="0" fontId="6" fillId="0" borderId="0"/>
    <xf numFmtId="0" fontId="6" fillId="0" borderId="0"/>
    <xf numFmtId="0" fontId="24" fillId="0" borderId="0"/>
    <xf numFmtId="0" fontId="24" fillId="0" borderId="0"/>
    <xf numFmtId="0" fontId="97" fillId="38" borderId="0" applyNumberFormat="0" applyBorder="0" applyAlignment="0" applyProtection="0"/>
    <xf numFmtId="0" fontId="6" fillId="0" borderId="0"/>
    <xf numFmtId="0" fontId="24" fillId="0" borderId="0"/>
    <xf numFmtId="0" fontId="6" fillId="0" borderId="0"/>
    <xf numFmtId="0" fontId="24" fillId="0" borderId="0"/>
    <xf numFmtId="0" fontId="97" fillId="38" borderId="0" applyNumberFormat="0" applyBorder="0" applyAlignment="0" applyProtection="0"/>
    <xf numFmtId="0" fontId="6" fillId="0" borderId="0"/>
    <xf numFmtId="0" fontId="24" fillId="0" borderId="0"/>
    <xf numFmtId="0" fontId="97" fillId="38" borderId="0" applyNumberFormat="0" applyBorder="0" applyAlignment="0" applyProtection="0"/>
    <xf numFmtId="0" fontId="97" fillId="38" borderId="0" applyNumberFormat="0" applyBorder="0" applyAlignment="0" applyProtection="0"/>
    <xf numFmtId="0" fontId="4" fillId="38" borderId="0" applyNumberFormat="0" applyBorder="0" applyAlignment="0" applyProtection="0"/>
    <xf numFmtId="0" fontId="24" fillId="0" borderId="0"/>
    <xf numFmtId="0" fontId="97" fillId="38" borderId="0" applyNumberFormat="0" applyBorder="0" applyAlignment="0" applyProtection="0"/>
    <xf numFmtId="0" fontId="24" fillId="0" borderId="0"/>
    <xf numFmtId="0" fontId="6" fillId="0" borderId="0"/>
    <xf numFmtId="0" fontId="97" fillId="38" borderId="0" applyNumberFormat="0" applyBorder="0" applyAlignment="0" applyProtection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25" fillId="12" borderId="0" applyNumberFormat="0" applyBorder="0" applyAlignment="0" applyProtection="0"/>
    <xf numFmtId="0" fontId="6" fillId="0" borderId="0"/>
    <xf numFmtId="0" fontId="24" fillId="0" borderId="0"/>
    <xf numFmtId="0" fontId="126" fillId="0" borderId="0"/>
    <xf numFmtId="0" fontId="6" fillId="0" borderId="0"/>
    <xf numFmtId="0" fontId="54" fillId="6" borderId="0" applyNumberFormat="0" applyBorder="0" applyAlignment="0" applyProtection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25" fillId="12" borderId="0" applyNumberFormat="0" applyBorder="0" applyAlignment="0" applyProtection="0"/>
    <xf numFmtId="0" fontId="24" fillId="0" borderId="0"/>
    <xf numFmtId="0" fontId="24" fillId="0" borderId="0"/>
    <xf numFmtId="0" fontId="6" fillId="0" borderId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4" fillId="0" borderId="0"/>
    <xf numFmtId="0" fontId="54" fillId="6" borderId="0" applyNumberFormat="0" applyBorder="0" applyAlignment="0" applyProtection="0"/>
    <xf numFmtId="0" fontId="24" fillId="0" borderId="0"/>
    <xf numFmtId="0" fontId="54" fillId="6" borderId="0" applyNumberFormat="0" applyBorder="0" applyAlignment="0" applyProtection="0"/>
    <xf numFmtId="0" fontId="24" fillId="0" borderId="0"/>
    <xf numFmtId="0" fontId="24" fillId="0" borderId="0"/>
    <xf numFmtId="0" fontId="54" fillId="6" borderId="0" applyNumberFormat="0" applyBorder="0" applyAlignment="0" applyProtection="0"/>
    <xf numFmtId="0" fontId="54" fillId="6" borderId="0" applyNumberFormat="0" applyBorder="0" applyAlignment="0" applyProtection="0"/>
    <xf numFmtId="0" fontId="25" fillId="12" borderId="0" applyNumberFormat="0" applyBorder="0" applyAlignment="0" applyProtection="0"/>
    <xf numFmtId="0" fontId="24" fillId="102" borderId="0" applyNumberFormat="0" applyBorder="0" applyAlignment="0" applyProtection="0"/>
    <xf numFmtId="0" fontId="6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54" fillId="39" borderId="0" applyNumberFormat="0" applyBorder="0" applyAlignment="0" applyProtection="0"/>
    <xf numFmtId="0" fontId="24" fillId="0" borderId="0"/>
    <xf numFmtId="0" fontId="6" fillId="0" borderId="0"/>
    <xf numFmtId="0" fontId="6" fillId="0" borderId="0"/>
    <xf numFmtId="0" fontId="54" fillId="39" borderId="0" applyNumberFormat="0" applyBorder="0" applyAlignment="0" applyProtection="0"/>
    <xf numFmtId="0" fontId="24" fillId="0" borderId="0"/>
    <xf numFmtId="0" fontId="24" fillId="0" borderId="0"/>
    <xf numFmtId="0" fontId="6" fillId="0" borderId="0"/>
    <xf numFmtId="0" fontId="128" fillId="39" borderId="0" applyNumberFormat="0" applyBorder="0" applyAlignment="0" applyProtection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25" fillId="9" borderId="0" applyNumberFormat="0" applyBorder="0" applyAlignment="0" applyProtection="0"/>
    <xf numFmtId="0" fontId="6" fillId="0" borderId="0"/>
    <xf numFmtId="0" fontId="24" fillId="0" borderId="0"/>
    <xf numFmtId="0" fontId="126" fillId="0" borderId="0"/>
    <xf numFmtId="0" fontId="6" fillId="0" borderId="0"/>
    <xf numFmtId="0" fontId="54" fillId="19" borderId="0" applyNumberFormat="0" applyBorder="0" applyAlignment="0" applyProtection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25" fillId="9" borderId="0" applyNumberFormat="0" applyBorder="0" applyAlignment="0" applyProtection="0"/>
    <xf numFmtId="0" fontId="24" fillId="0" borderId="0"/>
    <xf numFmtId="0" fontId="24" fillId="0" borderId="0"/>
    <xf numFmtId="0" fontId="6" fillId="0" borderId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4" fillId="0" borderId="0"/>
    <xf numFmtId="0" fontId="54" fillId="19" borderId="0" applyNumberFormat="0" applyBorder="0" applyAlignment="0" applyProtection="0"/>
    <xf numFmtId="0" fontId="24" fillId="0" borderId="0"/>
    <xf numFmtId="0" fontId="54" fillId="19" borderId="0" applyNumberFormat="0" applyBorder="0" applyAlignment="0" applyProtection="0"/>
    <xf numFmtId="0" fontId="24" fillId="0" borderId="0"/>
    <xf numFmtId="0" fontId="24" fillId="0" borderId="0"/>
    <xf numFmtId="0" fontId="54" fillId="19" borderId="0" applyNumberFormat="0" applyBorder="0" applyAlignment="0" applyProtection="0"/>
    <xf numFmtId="0" fontId="54" fillId="19" borderId="0" applyNumberFormat="0" applyBorder="0" applyAlignment="0" applyProtection="0"/>
    <xf numFmtId="0" fontId="25" fillId="9" borderId="0" applyNumberFormat="0" applyBorder="0" applyAlignment="0" applyProtection="0"/>
    <xf numFmtId="0" fontId="24" fillId="103" borderId="0" applyNumberFormat="0" applyBorder="0" applyAlignment="0" applyProtection="0"/>
    <xf numFmtId="0" fontId="6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54" fillId="40" borderId="0" applyNumberFormat="0" applyBorder="0" applyAlignment="0" applyProtection="0"/>
    <xf numFmtId="0" fontId="24" fillId="0" borderId="0"/>
    <xf numFmtId="0" fontId="6" fillId="0" borderId="0"/>
    <xf numFmtId="0" fontId="6" fillId="0" borderId="0"/>
    <xf numFmtId="0" fontId="54" fillId="40" borderId="0" applyNumberFormat="0" applyBorder="0" applyAlignment="0" applyProtection="0"/>
    <xf numFmtId="0" fontId="24" fillId="0" borderId="0"/>
    <xf numFmtId="0" fontId="24" fillId="0" borderId="0"/>
    <xf numFmtId="0" fontId="6" fillId="0" borderId="0"/>
    <xf numFmtId="0" fontId="128" fillId="40" borderId="0" applyNumberFormat="0" applyBorder="0" applyAlignment="0" applyProtection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25" fillId="10" borderId="0" applyNumberFormat="0" applyBorder="0" applyAlignment="0" applyProtection="0"/>
    <xf numFmtId="0" fontId="6" fillId="0" borderId="0"/>
    <xf numFmtId="0" fontId="24" fillId="0" borderId="0"/>
    <xf numFmtId="0" fontId="126" fillId="0" borderId="0"/>
    <xf numFmtId="0" fontId="6" fillId="0" borderId="0"/>
    <xf numFmtId="0" fontId="54" fillId="11" borderId="0" applyNumberFormat="0" applyBorder="0" applyAlignment="0" applyProtection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25" fillId="10" borderId="0" applyNumberFormat="0" applyBorder="0" applyAlignment="0" applyProtection="0"/>
    <xf numFmtId="0" fontId="24" fillId="0" borderId="0"/>
    <xf numFmtId="0" fontId="24" fillId="0" borderId="0"/>
    <xf numFmtId="0" fontId="6" fillId="0" borderId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4" fillId="0" borderId="0"/>
    <xf numFmtId="0" fontId="54" fillId="11" borderId="0" applyNumberFormat="0" applyBorder="0" applyAlignment="0" applyProtection="0"/>
    <xf numFmtId="0" fontId="24" fillId="0" borderId="0"/>
    <xf numFmtId="0" fontId="54" fillId="11" borderId="0" applyNumberFormat="0" applyBorder="0" applyAlignment="0" applyProtection="0"/>
    <xf numFmtId="0" fontId="24" fillId="0" borderId="0"/>
    <xf numFmtId="0" fontId="24" fillId="0" borderId="0"/>
    <xf numFmtId="0" fontId="54" fillId="11" borderId="0" applyNumberFormat="0" applyBorder="0" applyAlignment="0" applyProtection="0"/>
    <xf numFmtId="0" fontId="54" fillId="11" borderId="0" applyNumberFormat="0" applyBorder="0" applyAlignment="0" applyProtection="0"/>
    <xf numFmtId="0" fontId="25" fillId="10" borderId="0" applyNumberFormat="0" applyBorder="0" applyAlignment="0" applyProtection="0"/>
    <xf numFmtId="0" fontId="24" fillId="104" borderId="0" applyNumberFormat="0" applyBorder="0" applyAlignment="0" applyProtection="0"/>
    <xf numFmtId="0" fontId="6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54" fillId="41" borderId="0" applyNumberFormat="0" applyBorder="0" applyAlignment="0" applyProtection="0"/>
    <xf numFmtId="0" fontId="24" fillId="0" borderId="0"/>
    <xf numFmtId="0" fontId="6" fillId="0" borderId="0"/>
    <xf numFmtId="0" fontId="6" fillId="0" borderId="0"/>
    <xf numFmtId="0" fontId="54" fillId="41" borderId="0" applyNumberFormat="0" applyBorder="0" applyAlignment="0" applyProtection="0"/>
    <xf numFmtId="0" fontId="24" fillId="0" borderId="0"/>
    <xf numFmtId="0" fontId="24" fillId="0" borderId="0"/>
    <xf numFmtId="0" fontId="6" fillId="0" borderId="0"/>
    <xf numFmtId="0" fontId="128" fillId="41" borderId="0" applyNumberFormat="0" applyBorder="0" applyAlignment="0" applyProtection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25" fillId="13" borderId="0" applyNumberFormat="0" applyBorder="0" applyAlignment="0" applyProtection="0"/>
    <xf numFmtId="0" fontId="6" fillId="0" borderId="0"/>
    <xf numFmtId="0" fontId="24" fillId="0" borderId="0"/>
    <xf numFmtId="0" fontId="126" fillId="0" borderId="0"/>
    <xf numFmtId="0" fontId="6" fillId="0" borderId="0"/>
    <xf numFmtId="0" fontId="54" fillId="3" borderId="0" applyNumberFormat="0" applyBorder="0" applyAlignment="0" applyProtection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25" fillId="13" borderId="0" applyNumberFormat="0" applyBorder="0" applyAlignment="0" applyProtection="0"/>
    <xf numFmtId="0" fontId="24" fillId="0" borderId="0"/>
    <xf numFmtId="0" fontId="24" fillId="0" borderId="0"/>
    <xf numFmtId="0" fontId="6" fillId="0" borderId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4" fillId="0" borderId="0"/>
    <xf numFmtId="0" fontId="54" fillId="3" borderId="0" applyNumberFormat="0" applyBorder="0" applyAlignment="0" applyProtection="0"/>
    <xf numFmtId="0" fontId="24" fillId="0" borderId="0"/>
    <xf numFmtId="0" fontId="54" fillId="3" borderId="0" applyNumberFormat="0" applyBorder="0" applyAlignment="0" applyProtection="0"/>
    <xf numFmtId="0" fontId="24" fillId="0" borderId="0"/>
    <xf numFmtId="0" fontId="24" fillId="0" borderId="0"/>
    <xf numFmtId="0" fontId="54" fillId="3" borderId="0" applyNumberFormat="0" applyBorder="0" applyAlignment="0" applyProtection="0"/>
    <xf numFmtId="0" fontId="54" fillId="3" borderId="0" applyNumberFormat="0" applyBorder="0" applyAlignment="0" applyProtection="0"/>
    <xf numFmtId="0" fontId="25" fillId="13" borderId="0" applyNumberFormat="0" applyBorder="0" applyAlignment="0" applyProtection="0"/>
    <xf numFmtId="0" fontId="24" fillId="16" borderId="0" applyNumberFormat="0" applyBorder="0" applyAlignment="0" applyProtection="0"/>
    <xf numFmtId="0" fontId="6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54" fillId="42" borderId="0" applyNumberFormat="0" applyBorder="0" applyAlignment="0" applyProtection="0"/>
    <xf numFmtId="0" fontId="24" fillId="0" borderId="0"/>
    <xf numFmtId="0" fontId="6" fillId="0" borderId="0"/>
    <xf numFmtId="0" fontId="6" fillId="0" borderId="0"/>
    <xf numFmtId="0" fontId="54" fillId="42" borderId="0" applyNumberFormat="0" applyBorder="0" applyAlignment="0" applyProtection="0"/>
    <xf numFmtId="0" fontId="24" fillId="0" borderId="0"/>
    <xf numFmtId="0" fontId="24" fillId="0" borderId="0"/>
    <xf numFmtId="0" fontId="6" fillId="0" borderId="0"/>
    <xf numFmtId="0" fontId="128" fillId="42" borderId="0" applyNumberFormat="0" applyBorder="0" applyAlignment="0" applyProtection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25" fillId="14" borderId="0" applyNumberFormat="0" applyBorder="0" applyAlignment="0" applyProtection="0"/>
    <xf numFmtId="0" fontId="6" fillId="0" borderId="0"/>
    <xf numFmtId="0" fontId="24" fillId="0" borderId="0"/>
    <xf numFmtId="0" fontId="126" fillId="0" borderId="0"/>
    <xf numFmtId="0" fontId="6" fillId="0" borderId="0"/>
    <xf numFmtId="0" fontId="54" fillId="6" borderId="0" applyNumberFormat="0" applyBorder="0" applyAlignment="0" applyProtection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25" fillId="14" borderId="0" applyNumberFormat="0" applyBorder="0" applyAlignment="0" applyProtection="0"/>
    <xf numFmtId="0" fontId="24" fillId="0" borderId="0"/>
    <xf numFmtId="0" fontId="24" fillId="0" borderId="0"/>
    <xf numFmtId="0" fontId="6" fillId="0" borderId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4" fillId="0" borderId="0"/>
    <xf numFmtId="0" fontId="54" fillId="6" borderId="0" applyNumberFormat="0" applyBorder="0" applyAlignment="0" applyProtection="0"/>
    <xf numFmtId="0" fontId="24" fillId="0" borderId="0"/>
    <xf numFmtId="0" fontId="54" fillId="6" borderId="0" applyNumberFormat="0" applyBorder="0" applyAlignment="0" applyProtection="0"/>
    <xf numFmtId="0" fontId="24" fillId="0" borderId="0"/>
    <xf numFmtId="0" fontId="24" fillId="0" borderId="0"/>
    <xf numFmtId="0" fontId="54" fillId="6" borderId="0" applyNumberFormat="0" applyBorder="0" applyAlignment="0" applyProtection="0"/>
    <xf numFmtId="0" fontId="54" fillId="6" borderId="0" applyNumberFormat="0" applyBorder="0" applyAlignment="0" applyProtection="0"/>
    <xf numFmtId="0" fontId="25" fillId="14" borderId="0" applyNumberFormat="0" applyBorder="0" applyAlignment="0" applyProtection="0"/>
    <xf numFmtId="0" fontId="24" fillId="102" borderId="0" applyNumberFormat="0" applyBorder="0" applyAlignment="0" applyProtection="0"/>
    <xf numFmtId="0" fontId="6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54" fillId="43" borderId="0" applyNumberFormat="0" applyBorder="0" applyAlignment="0" applyProtection="0"/>
    <xf numFmtId="0" fontId="24" fillId="0" borderId="0"/>
    <xf numFmtId="0" fontId="6" fillId="0" borderId="0"/>
    <xf numFmtId="0" fontId="6" fillId="0" borderId="0"/>
    <xf numFmtId="0" fontId="54" fillId="43" borderId="0" applyNumberFormat="0" applyBorder="0" applyAlignment="0" applyProtection="0"/>
    <xf numFmtId="0" fontId="24" fillId="0" borderId="0"/>
    <xf numFmtId="0" fontId="24" fillId="0" borderId="0"/>
    <xf numFmtId="0" fontId="6" fillId="0" borderId="0"/>
    <xf numFmtId="0" fontId="128" fillId="43" borderId="0" applyNumberFormat="0" applyBorder="0" applyAlignment="0" applyProtection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25" fillId="15" borderId="0" applyNumberFormat="0" applyBorder="0" applyAlignment="0" applyProtection="0"/>
    <xf numFmtId="0" fontId="6" fillId="0" borderId="0"/>
    <xf numFmtId="0" fontId="24" fillId="0" borderId="0"/>
    <xf numFmtId="0" fontId="126" fillId="0" borderId="0"/>
    <xf numFmtId="0" fontId="6" fillId="0" borderId="0"/>
    <xf numFmtId="0" fontId="54" fillId="9" borderId="0" applyNumberFormat="0" applyBorder="0" applyAlignment="0" applyProtection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25" fillId="15" borderId="0" applyNumberFormat="0" applyBorder="0" applyAlignment="0" applyProtection="0"/>
    <xf numFmtId="0" fontId="24" fillId="0" borderId="0"/>
    <xf numFmtId="0" fontId="24" fillId="0" borderId="0"/>
    <xf numFmtId="0" fontId="6" fillId="0" borderId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4" fillId="0" borderId="0"/>
    <xf numFmtId="0" fontId="54" fillId="9" borderId="0" applyNumberFormat="0" applyBorder="0" applyAlignment="0" applyProtection="0"/>
    <xf numFmtId="0" fontId="24" fillId="0" borderId="0"/>
    <xf numFmtId="0" fontId="54" fillId="9" borderId="0" applyNumberFormat="0" applyBorder="0" applyAlignment="0" applyProtection="0"/>
    <xf numFmtId="0" fontId="24" fillId="0" borderId="0"/>
    <xf numFmtId="0" fontId="24" fillId="0" borderId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25" fillId="15" borderId="0" applyNumberFormat="0" applyBorder="0" applyAlignment="0" applyProtection="0"/>
    <xf numFmtId="0" fontId="24" fillId="10" borderId="0" applyNumberFormat="0" applyBorder="0" applyAlignment="0" applyProtection="0"/>
    <xf numFmtId="0" fontId="6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54" fillId="44" borderId="0" applyNumberFormat="0" applyBorder="0" applyAlignment="0" applyProtection="0"/>
    <xf numFmtId="0" fontId="24" fillId="0" borderId="0"/>
    <xf numFmtId="0" fontId="6" fillId="0" borderId="0"/>
    <xf numFmtId="0" fontId="6" fillId="0" borderId="0"/>
    <xf numFmtId="0" fontId="54" fillId="44" borderId="0" applyNumberFormat="0" applyBorder="0" applyAlignment="0" applyProtection="0"/>
    <xf numFmtId="0" fontId="24" fillId="0" borderId="0"/>
    <xf numFmtId="0" fontId="24" fillId="0" borderId="0"/>
    <xf numFmtId="0" fontId="6" fillId="0" borderId="0"/>
    <xf numFmtId="0" fontId="128" fillId="44" borderId="0" applyNumberFormat="0" applyBorder="0" applyAlignment="0" applyProtection="0"/>
    <xf numFmtId="0" fontId="24" fillId="0" borderId="0"/>
    <xf numFmtId="0" fontId="6" fillId="0" borderId="0"/>
    <xf numFmtId="0" fontId="25" fillId="47" borderId="0" applyNumberFormat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25" fillId="16" borderId="0" applyNumberFormat="0" applyBorder="0" applyAlignment="0" applyProtection="0"/>
    <xf numFmtId="0" fontId="6" fillId="0" borderId="0"/>
    <xf numFmtId="0" fontId="24" fillId="0" borderId="0"/>
    <xf numFmtId="0" fontId="126" fillId="0" borderId="0"/>
    <xf numFmtId="0" fontId="6" fillId="0" borderId="0"/>
    <xf numFmtId="0" fontId="54" fillId="49" borderId="0" applyNumberFormat="0" applyBorder="0" applyAlignment="0" applyProtection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25" fillId="16" borderId="0" applyNumberFormat="0" applyBorder="0" applyAlignment="0" applyProtection="0"/>
    <xf numFmtId="0" fontId="24" fillId="0" borderId="0"/>
    <xf numFmtId="0" fontId="24" fillId="0" borderId="0"/>
    <xf numFmtId="0" fontId="6" fillId="0" borderId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4" fillId="0" borderId="0"/>
    <xf numFmtId="0" fontId="54" fillId="49" borderId="0" applyNumberFormat="0" applyBorder="0" applyAlignment="0" applyProtection="0"/>
    <xf numFmtId="0" fontId="24" fillId="0" borderId="0"/>
    <xf numFmtId="0" fontId="54" fillId="49" borderId="0" applyNumberFormat="0" applyBorder="0" applyAlignment="0" applyProtection="0"/>
    <xf numFmtId="0" fontId="24" fillId="0" borderId="0"/>
    <xf numFmtId="0" fontId="24" fillId="0" borderId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25" fillId="16" borderId="0" applyNumberFormat="0" applyBorder="0" applyAlignment="0" applyProtection="0"/>
    <xf numFmtId="0" fontId="54" fillId="49" borderId="0" applyNumberFormat="0" applyBorder="0" applyAlignment="0" applyProtection="0"/>
    <xf numFmtId="0" fontId="24" fillId="0" borderId="0"/>
    <xf numFmtId="0" fontId="24" fillId="0" borderId="0"/>
    <xf numFmtId="0" fontId="6" fillId="0" borderId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24" fillId="0" borderId="0"/>
    <xf numFmtId="0" fontId="54" fillId="48" borderId="0" applyNumberFormat="0" applyBorder="0" applyAlignment="0" applyProtection="0"/>
    <xf numFmtId="0" fontId="24" fillId="0" borderId="0"/>
    <xf numFmtId="0" fontId="6" fillId="0" borderId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4" fillId="0" borderId="0"/>
    <xf numFmtId="0" fontId="24" fillId="0" borderId="0"/>
    <xf numFmtId="0" fontId="6" fillId="0" borderId="0"/>
    <xf numFmtId="0" fontId="128" fillId="48" borderId="0" applyNumberFormat="0" applyBorder="0" applyAlignment="0" applyProtection="0"/>
    <xf numFmtId="0" fontId="25" fillId="16" borderId="0" applyNumberFormat="0" applyBorder="0" applyAlignment="0" applyProtection="0"/>
    <xf numFmtId="0" fontId="6" fillId="0" borderId="0"/>
    <xf numFmtId="0" fontId="25" fillId="16" borderId="0" applyNumberFormat="0" applyBorder="0" applyAlignment="0" applyProtection="0"/>
    <xf numFmtId="0" fontId="6" fillId="0" borderId="0"/>
    <xf numFmtId="0" fontId="25" fillId="16" borderId="0" applyNumberFormat="0" applyBorder="0" applyAlignment="0" applyProtection="0"/>
    <xf numFmtId="0" fontId="6" fillId="0" borderId="0"/>
    <xf numFmtId="0" fontId="25" fillId="52" borderId="0" applyNumberFormat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25" fillId="17" borderId="0" applyNumberFormat="0" applyBorder="0" applyAlignment="0" applyProtection="0"/>
    <xf numFmtId="0" fontId="6" fillId="0" borderId="0"/>
    <xf numFmtId="0" fontId="24" fillId="0" borderId="0"/>
    <xf numFmtId="0" fontId="126" fillId="0" borderId="0"/>
    <xf numFmtId="0" fontId="6" fillId="0" borderId="0"/>
    <xf numFmtId="0" fontId="54" fillId="19" borderId="0" applyNumberFormat="0" applyBorder="0" applyAlignment="0" applyProtection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25" fillId="17" borderId="0" applyNumberFormat="0" applyBorder="0" applyAlignment="0" applyProtection="0"/>
    <xf numFmtId="0" fontId="24" fillId="0" borderId="0"/>
    <xf numFmtId="0" fontId="24" fillId="0" borderId="0"/>
    <xf numFmtId="0" fontId="6" fillId="0" borderId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4" fillId="0" borderId="0"/>
    <xf numFmtId="0" fontId="54" fillId="19" borderId="0" applyNumberFormat="0" applyBorder="0" applyAlignment="0" applyProtection="0"/>
    <xf numFmtId="0" fontId="24" fillId="0" borderId="0"/>
    <xf numFmtId="0" fontId="54" fillId="19" borderId="0" applyNumberFormat="0" applyBorder="0" applyAlignment="0" applyProtection="0"/>
    <xf numFmtId="0" fontId="24" fillId="0" borderId="0"/>
    <xf numFmtId="0" fontId="24" fillId="0" borderId="0"/>
    <xf numFmtId="0" fontId="54" fillId="19" borderId="0" applyNumberFormat="0" applyBorder="0" applyAlignment="0" applyProtection="0"/>
    <xf numFmtId="0" fontId="54" fillId="19" borderId="0" applyNumberFormat="0" applyBorder="0" applyAlignment="0" applyProtection="0"/>
    <xf numFmtId="0" fontId="25" fillId="17" borderId="0" applyNumberFormat="0" applyBorder="0" applyAlignment="0" applyProtection="0"/>
    <xf numFmtId="0" fontId="54" fillId="19" borderId="0" applyNumberFormat="0" applyBorder="0" applyAlignment="0" applyProtection="0"/>
    <xf numFmtId="0" fontId="24" fillId="0" borderId="0"/>
    <xf numFmtId="0" fontId="24" fillId="0" borderId="0"/>
    <xf numFmtId="0" fontId="6" fillId="0" borderId="0"/>
    <xf numFmtId="0" fontId="54" fillId="19" borderId="0" applyNumberFormat="0" applyBorder="0" applyAlignment="0" applyProtection="0"/>
    <xf numFmtId="0" fontId="54" fillId="19" borderId="0" applyNumberFormat="0" applyBorder="0" applyAlignment="0" applyProtection="0"/>
    <xf numFmtId="0" fontId="24" fillId="0" borderId="0"/>
    <xf numFmtId="0" fontId="54" fillId="53" borderId="0" applyNumberFormat="0" applyBorder="0" applyAlignment="0" applyProtection="0"/>
    <xf numFmtId="0" fontId="24" fillId="0" borderId="0"/>
    <xf numFmtId="0" fontId="6" fillId="0" borderId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4" fillId="0" borderId="0"/>
    <xf numFmtId="0" fontId="24" fillId="0" borderId="0"/>
    <xf numFmtId="0" fontId="6" fillId="0" borderId="0"/>
    <xf numFmtId="0" fontId="128" fillId="53" borderId="0" applyNumberFormat="0" applyBorder="0" applyAlignment="0" applyProtection="0"/>
    <xf numFmtId="0" fontId="25" fillId="17" borderId="0" applyNumberFormat="0" applyBorder="0" applyAlignment="0" applyProtection="0"/>
    <xf numFmtId="0" fontId="6" fillId="0" borderId="0"/>
    <xf numFmtId="0" fontId="25" fillId="17" borderId="0" applyNumberFormat="0" applyBorder="0" applyAlignment="0" applyProtection="0"/>
    <xf numFmtId="0" fontId="6" fillId="0" borderId="0"/>
    <xf numFmtId="0" fontId="25" fillId="17" borderId="0" applyNumberFormat="0" applyBorder="0" applyAlignment="0" applyProtection="0"/>
    <xf numFmtId="0" fontId="6" fillId="0" borderId="0"/>
    <xf numFmtId="0" fontId="25" fillId="56" borderId="0" applyNumberFormat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25" fillId="18" borderId="0" applyNumberFormat="0" applyBorder="0" applyAlignment="0" applyProtection="0"/>
    <xf numFmtId="0" fontId="6" fillId="0" borderId="0"/>
    <xf numFmtId="0" fontId="24" fillId="0" borderId="0"/>
    <xf numFmtId="0" fontId="126" fillId="0" borderId="0"/>
    <xf numFmtId="0" fontId="6" fillId="0" borderId="0"/>
    <xf numFmtId="0" fontId="54" fillId="11" borderId="0" applyNumberFormat="0" applyBorder="0" applyAlignment="0" applyProtection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25" fillId="18" borderId="0" applyNumberFormat="0" applyBorder="0" applyAlignment="0" applyProtection="0"/>
    <xf numFmtId="0" fontId="24" fillId="0" borderId="0"/>
    <xf numFmtId="0" fontId="24" fillId="0" borderId="0"/>
    <xf numFmtId="0" fontId="6" fillId="0" borderId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4" fillId="0" borderId="0"/>
    <xf numFmtId="0" fontId="54" fillId="11" borderId="0" applyNumberFormat="0" applyBorder="0" applyAlignment="0" applyProtection="0"/>
    <xf numFmtId="0" fontId="24" fillId="0" borderId="0"/>
    <xf numFmtId="0" fontId="54" fillId="11" borderId="0" applyNumberFormat="0" applyBorder="0" applyAlignment="0" applyProtection="0"/>
    <xf numFmtId="0" fontId="24" fillId="0" borderId="0"/>
    <xf numFmtId="0" fontId="24" fillId="0" borderId="0"/>
    <xf numFmtId="0" fontId="54" fillId="11" borderId="0" applyNumberFormat="0" applyBorder="0" applyAlignment="0" applyProtection="0"/>
    <xf numFmtId="0" fontId="54" fillId="11" borderId="0" applyNumberFormat="0" applyBorder="0" applyAlignment="0" applyProtection="0"/>
    <xf numFmtId="0" fontId="25" fillId="18" borderId="0" applyNumberFormat="0" applyBorder="0" applyAlignment="0" applyProtection="0"/>
    <xf numFmtId="0" fontId="54" fillId="11" borderId="0" applyNumberFormat="0" applyBorder="0" applyAlignment="0" applyProtection="0"/>
    <xf numFmtId="0" fontId="24" fillId="0" borderId="0"/>
    <xf numFmtId="0" fontId="24" fillId="0" borderId="0"/>
    <xf numFmtId="0" fontId="6" fillId="0" borderId="0"/>
    <xf numFmtId="0" fontId="54" fillId="11" borderId="0" applyNumberFormat="0" applyBorder="0" applyAlignment="0" applyProtection="0"/>
    <xf numFmtId="0" fontId="54" fillId="11" borderId="0" applyNumberFormat="0" applyBorder="0" applyAlignment="0" applyProtection="0"/>
    <xf numFmtId="0" fontId="24" fillId="0" borderId="0"/>
    <xf numFmtId="0" fontId="54" fillId="57" borderId="0" applyNumberFormat="0" applyBorder="0" applyAlignment="0" applyProtection="0"/>
    <xf numFmtId="0" fontId="24" fillId="0" borderId="0"/>
    <xf numFmtId="0" fontId="6" fillId="0" borderId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4" fillId="0" borderId="0"/>
    <xf numFmtId="0" fontId="24" fillId="0" borderId="0"/>
    <xf numFmtId="0" fontId="6" fillId="0" borderId="0"/>
    <xf numFmtId="0" fontId="128" fillId="57" borderId="0" applyNumberFormat="0" applyBorder="0" applyAlignment="0" applyProtection="0"/>
    <xf numFmtId="0" fontId="25" fillId="18" borderId="0" applyNumberFormat="0" applyBorder="0" applyAlignment="0" applyProtection="0"/>
    <xf numFmtId="0" fontId="6" fillId="0" borderId="0"/>
    <xf numFmtId="0" fontId="25" fillId="18" borderId="0" applyNumberFormat="0" applyBorder="0" applyAlignment="0" applyProtection="0"/>
    <xf numFmtId="0" fontId="6" fillId="0" borderId="0"/>
    <xf numFmtId="0" fontId="25" fillId="18" borderId="0" applyNumberFormat="0" applyBorder="0" applyAlignment="0" applyProtection="0"/>
    <xf numFmtId="0" fontId="6" fillId="0" borderId="0"/>
    <xf numFmtId="0" fontId="25" fillId="56" borderId="0" applyNumberFormat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25" fillId="13" borderId="0" applyNumberFormat="0" applyBorder="0" applyAlignment="0" applyProtection="0"/>
    <xf numFmtId="0" fontId="6" fillId="0" borderId="0"/>
    <xf numFmtId="0" fontId="24" fillId="0" borderId="0"/>
    <xf numFmtId="0" fontId="126" fillId="0" borderId="0"/>
    <xf numFmtId="0" fontId="6" fillId="0" borderId="0"/>
    <xf numFmtId="0" fontId="54" fillId="59" borderId="0" applyNumberFormat="0" applyBorder="0" applyAlignment="0" applyProtection="0"/>
    <xf numFmtId="0" fontId="24" fillId="0" borderId="0"/>
    <xf numFmtId="0" fontId="6" fillId="0" borderId="0"/>
    <xf numFmtId="0" fontId="24" fillId="0" borderId="0"/>
    <xf numFmtId="0" fontId="24" fillId="0" borderId="0"/>
    <xf numFmtId="0" fontId="25" fillId="13" borderId="0" applyNumberFormat="0" applyBorder="0" applyAlignment="0" applyProtection="0"/>
    <xf numFmtId="0" fontId="24" fillId="0" borderId="0"/>
    <xf numFmtId="0" fontId="24" fillId="0" borderId="0"/>
    <xf numFmtId="0" fontId="6" fillId="0" borderId="0"/>
    <xf numFmtId="0" fontId="25" fillId="59" borderId="0" applyNumberFormat="0" applyBorder="0" applyAlignment="0" applyProtection="0"/>
    <xf numFmtId="0" fontId="25" fillId="59" borderId="0" applyNumberFormat="0" applyBorder="0" applyAlignment="0" applyProtection="0"/>
    <xf numFmtId="0" fontId="24" fillId="0" borderId="0"/>
    <xf numFmtId="0" fontId="54" fillId="59" borderId="0" applyNumberFormat="0" applyBorder="0" applyAlignment="0" applyProtection="0"/>
    <xf numFmtId="0" fontId="24" fillId="0" borderId="0"/>
    <xf numFmtId="0" fontId="54" fillId="59" borderId="0" applyNumberFormat="0" applyBorder="0" applyAlignment="0" applyProtection="0"/>
    <xf numFmtId="0" fontId="24" fillId="0" borderId="0"/>
    <xf numFmtId="0" fontId="24" fillId="0" borderId="0"/>
    <xf numFmtId="0" fontId="54" fillId="59" borderId="0" applyNumberFormat="0" applyBorder="0" applyAlignment="0" applyProtection="0"/>
    <xf numFmtId="0" fontId="54" fillId="59" borderId="0" applyNumberFormat="0" applyBorder="0" applyAlignment="0" applyProtection="0"/>
    <xf numFmtId="0" fontId="25" fillId="13" borderId="0" applyNumberFormat="0" applyBorder="0" applyAlignment="0" applyProtection="0"/>
    <xf numFmtId="0" fontId="54" fillId="59" borderId="0" applyNumberFormat="0" applyBorder="0" applyAlignment="0" applyProtection="0"/>
    <xf numFmtId="0" fontId="24" fillId="0" borderId="0"/>
    <xf numFmtId="0" fontId="24" fillId="0" borderId="0"/>
    <xf numFmtId="0" fontId="6" fillId="0" borderId="0"/>
    <xf numFmtId="0" fontId="54" fillId="59" borderId="0" applyNumberFormat="0" applyBorder="0" applyAlignment="0" applyProtection="0"/>
    <xf numFmtId="0" fontId="54" fillId="59" borderId="0" applyNumberFormat="0" applyBorder="0" applyAlignment="0" applyProtection="0"/>
    <xf numFmtId="0" fontId="24" fillId="0" borderId="0"/>
    <xf numFmtId="0" fontId="54" fillId="58" borderId="0" applyNumberFormat="0" applyBorder="0" applyAlignment="0" applyProtection="0"/>
    <xf numFmtId="0" fontId="24" fillId="0" borderId="0"/>
    <xf numFmtId="0" fontId="6" fillId="0" borderId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4" fillId="0" borderId="0"/>
    <xf numFmtId="0" fontId="24" fillId="0" borderId="0"/>
    <xf numFmtId="0" fontId="6" fillId="0" borderId="0"/>
    <xf numFmtId="0" fontId="128" fillId="58" borderId="0" applyNumberFormat="0" applyBorder="0" applyAlignment="0" applyProtection="0"/>
    <xf numFmtId="0" fontId="25" fillId="13" borderId="0" applyNumberFormat="0" applyBorder="0" applyAlignment="0" applyProtection="0"/>
    <xf numFmtId="0" fontId="6" fillId="0" borderId="0"/>
    <xf numFmtId="0" fontId="25" fillId="13" borderId="0" applyNumberFormat="0" applyBorder="0" applyAlignment="0" applyProtection="0"/>
    <xf numFmtId="0" fontId="6" fillId="0" borderId="0"/>
    <xf numFmtId="0" fontId="25" fillId="13" borderId="0" applyNumberFormat="0" applyBorder="0" applyAlignment="0" applyProtection="0"/>
    <xf numFmtId="0" fontId="6" fillId="0" borderId="0"/>
    <xf numFmtId="0" fontId="25" fillId="46" borderId="0" applyNumberFormat="0" applyBorder="0" applyAlignment="0" applyProtection="0"/>
    <xf numFmtId="0" fontId="54" fillId="60" borderId="0" applyNumberFormat="0" applyBorder="0" applyAlignment="0" applyProtection="0"/>
    <xf numFmtId="0" fontId="54" fillId="60" borderId="0" applyNumberFormat="0" applyBorder="0" applyAlignment="0" applyProtection="0"/>
    <xf numFmtId="0" fontId="54" fillId="60" borderId="0" applyNumberFormat="0" applyBorder="0" applyAlignment="0" applyProtection="0"/>
    <xf numFmtId="0" fontId="54" fillId="60" borderId="0" applyNumberFormat="0" applyBorder="0" applyAlignment="0" applyProtection="0"/>
    <xf numFmtId="0" fontId="54" fillId="60" borderId="0" applyNumberFormat="0" applyBorder="0" applyAlignment="0" applyProtection="0"/>
    <xf numFmtId="0" fontId="54" fillId="60" borderId="0" applyNumberFormat="0" applyBorder="0" applyAlignment="0" applyProtection="0"/>
    <xf numFmtId="0" fontId="54" fillId="60" borderId="0" applyNumberFormat="0" applyBorder="0" applyAlignment="0" applyProtection="0"/>
    <xf numFmtId="0" fontId="54" fillId="60" borderId="0" applyNumberFormat="0" applyBorder="0" applyAlignment="0" applyProtection="0"/>
    <xf numFmtId="0" fontId="54" fillId="60" borderId="0" applyNumberFormat="0" applyBorder="0" applyAlignment="0" applyProtection="0"/>
    <xf numFmtId="0" fontId="54" fillId="60" borderId="0" applyNumberFormat="0" applyBorder="0" applyAlignment="0" applyProtection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25" fillId="14" borderId="0" applyNumberFormat="0" applyBorder="0" applyAlignment="0" applyProtection="0"/>
    <xf numFmtId="0" fontId="6" fillId="0" borderId="0"/>
    <xf numFmtId="0" fontId="24" fillId="0" borderId="0"/>
    <xf numFmtId="0" fontId="126" fillId="0" borderId="0"/>
    <xf numFmtId="0" fontId="6" fillId="0" borderId="0"/>
    <xf numFmtId="0" fontId="54" fillId="60" borderId="0" applyNumberFormat="0" applyBorder="0" applyAlignment="0" applyProtection="0"/>
    <xf numFmtId="0" fontId="24" fillId="0" borderId="0"/>
    <xf numFmtId="0" fontId="6" fillId="0" borderId="0"/>
    <xf numFmtId="0" fontId="24" fillId="0" borderId="0"/>
    <xf numFmtId="0" fontId="24" fillId="0" borderId="0"/>
    <xf numFmtId="0" fontId="25" fillId="14" borderId="0" applyNumberFormat="0" applyBorder="0" applyAlignment="0" applyProtection="0"/>
    <xf numFmtId="0" fontId="24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54" fillId="60" borderId="0" applyNumberFormat="0" applyBorder="0" applyAlignment="0" applyProtection="0"/>
    <xf numFmtId="0" fontId="24" fillId="0" borderId="0"/>
    <xf numFmtId="0" fontId="54" fillId="60" borderId="0" applyNumberFormat="0" applyBorder="0" applyAlignment="0" applyProtection="0"/>
    <xf numFmtId="0" fontId="54" fillId="60" borderId="0" applyNumberFormat="0" applyBorder="0" applyAlignment="0" applyProtection="0"/>
    <xf numFmtId="0" fontId="54" fillId="60" borderId="0" applyNumberFormat="0" applyBorder="0" applyAlignment="0" applyProtection="0"/>
    <xf numFmtId="0" fontId="54" fillId="60" borderId="0" applyNumberFormat="0" applyBorder="0" applyAlignment="0" applyProtection="0"/>
    <xf numFmtId="0" fontId="54" fillId="60" borderId="0" applyNumberFormat="0" applyBorder="0" applyAlignment="0" applyProtection="0"/>
    <xf numFmtId="0" fontId="54" fillId="60" borderId="0" applyNumberFormat="0" applyBorder="0" applyAlignment="0" applyProtection="0"/>
    <xf numFmtId="0" fontId="54" fillId="60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4" fillId="0" borderId="0"/>
    <xf numFmtId="0" fontId="24" fillId="0" borderId="0"/>
    <xf numFmtId="0" fontId="54" fillId="60" borderId="0" applyNumberFormat="0" applyBorder="0" applyAlignment="0" applyProtection="0"/>
    <xf numFmtId="0" fontId="25" fillId="14" borderId="0" applyNumberFormat="0" applyBorder="0" applyAlignment="0" applyProtection="0"/>
    <xf numFmtId="0" fontId="24" fillId="0" borderId="0"/>
    <xf numFmtId="0" fontId="25" fillId="14" borderId="0" applyNumberFormat="0" applyBorder="0" applyAlignment="0" applyProtection="0"/>
    <xf numFmtId="0" fontId="54" fillId="60" borderId="0" applyNumberFormat="0" applyBorder="0" applyAlignment="0" applyProtection="0"/>
    <xf numFmtId="0" fontId="6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54" fillId="60" borderId="0" applyNumberFormat="0" applyBorder="0" applyAlignment="0" applyProtection="0"/>
    <xf numFmtId="0" fontId="24" fillId="0" borderId="0"/>
    <xf numFmtId="0" fontId="54" fillId="60" borderId="0" applyNumberFormat="0" applyBorder="0" applyAlignment="0" applyProtection="0"/>
    <xf numFmtId="0" fontId="24" fillId="0" borderId="0"/>
    <xf numFmtId="0" fontId="24" fillId="0" borderId="0"/>
    <xf numFmtId="0" fontId="6" fillId="0" borderId="0"/>
    <xf numFmtId="0" fontId="128" fillId="60" borderId="0" applyNumberFormat="0" applyBorder="0" applyAlignment="0" applyProtection="0"/>
    <xf numFmtId="0" fontId="54" fillId="60" borderId="0" applyNumberFormat="0" applyBorder="0" applyAlignment="0" applyProtection="0"/>
    <xf numFmtId="0" fontId="6" fillId="0" borderId="0"/>
    <xf numFmtId="0" fontId="54" fillId="60" borderId="0" applyNumberFormat="0" applyBorder="0" applyAlignment="0" applyProtection="0"/>
    <xf numFmtId="0" fontId="6" fillId="0" borderId="0"/>
    <xf numFmtId="0" fontId="54" fillId="60" borderId="0" applyNumberFormat="0" applyBorder="0" applyAlignment="0" applyProtection="0"/>
    <xf numFmtId="0" fontId="25" fillId="62" borderId="0" applyNumberFormat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25" fillId="19" borderId="0" applyNumberFormat="0" applyBorder="0" applyAlignment="0" applyProtection="0"/>
    <xf numFmtId="0" fontId="6" fillId="0" borderId="0"/>
    <xf numFmtId="0" fontId="24" fillId="0" borderId="0"/>
    <xf numFmtId="0" fontId="126" fillId="0" borderId="0"/>
    <xf numFmtId="0" fontId="6" fillId="0" borderId="0"/>
    <xf numFmtId="0" fontId="54" fillId="17" borderId="0" applyNumberFormat="0" applyBorder="0" applyAlignment="0" applyProtection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25" fillId="19" borderId="0" applyNumberFormat="0" applyBorder="0" applyAlignment="0" applyProtection="0"/>
    <xf numFmtId="0" fontId="24" fillId="0" borderId="0"/>
    <xf numFmtId="0" fontId="24" fillId="0" borderId="0"/>
    <xf numFmtId="0" fontId="6" fillId="0" borderId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4" fillId="0" borderId="0"/>
    <xf numFmtId="0" fontId="54" fillId="17" borderId="0" applyNumberFormat="0" applyBorder="0" applyAlignment="0" applyProtection="0"/>
    <xf numFmtId="0" fontId="24" fillId="0" borderId="0"/>
    <xf numFmtId="0" fontId="54" fillId="17" borderId="0" applyNumberFormat="0" applyBorder="0" applyAlignment="0" applyProtection="0"/>
    <xf numFmtId="0" fontId="24" fillId="0" borderId="0"/>
    <xf numFmtId="0" fontId="24" fillId="0" borderId="0"/>
    <xf numFmtId="0" fontId="54" fillId="17" borderId="0" applyNumberFormat="0" applyBorder="0" applyAlignment="0" applyProtection="0"/>
    <xf numFmtId="0" fontId="54" fillId="17" borderId="0" applyNumberFormat="0" applyBorder="0" applyAlignment="0" applyProtection="0"/>
    <xf numFmtId="0" fontId="25" fillId="19" borderId="0" applyNumberFormat="0" applyBorder="0" applyAlignment="0" applyProtection="0"/>
    <xf numFmtId="0" fontId="54" fillId="17" borderId="0" applyNumberFormat="0" applyBorder="0" applyAlignment="0" applyProtection="0"/>
    <xf numFmtId="0" fontId="24" fillId="0" borderId="0"/>
    <xf numFmtId="0" fontId="24" fillId="0" borderId="0"/>
    <xf numFmtId="0" fontId="6" fillId="0" borderId="0"/>
    <xf numFmtId="0" fontId="54" fillId="17" borderId="0" applyNumberFormat="0" applyBorder="0" applyAlignment="0" applyProtection="0"/>
    <xf numFmtId="0" fontId="54" fillId="17" borderId="0" applyNumberFormat="0" applyBorder="0" applyAlignment="0" applyProtection="0"/>
    <xf numFmtId="0" fontId="24" fillId="0" borderId="0"/>
    <xf numFmtId="0" fontId="54" fillId="63" borderId="0" applyNumberFormat="0" applyBorder="0" applyAlignment="0" applyProtection="0"/>
    <xf numFmtId="0" fontId="24" fillId="0" borderId="0"/>
    <xf numFmtId="0" fontId="6" fillId="0" borderId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4" fillId="0" borderId="0"/>
    <xf numFmtId="0" fontId="24" fillId="0" borderId="0"/>
    <xf numFmtId="0" fontId="6" fillId="0" borderId="0"/>
    <xf numFmtId="0" fontId="128" fillId="63" borderId="0" applyNumberFormat="0" applyBorder="0" applyAlignment="0" applyProtection="0"/>
    <xf numFmtId="0" fontId="25" fillId="19" borderId="0" applyNumberFormat="0" applyBorder="0" applyAlignment="0" applyProtection="0"/>
    <xf numFmtId="0" fontId="6" fillId="0" borderId="0"/>
    <xf numFmtId="0" fontId="25" fillId="19" borderId="0" applyNumberFormat="0" applyBorder="0" applyAlignment="0" applyProtection="0"/>
    <xf numFmtId="0" fontId="6" fillId="0" borderId="0"/>
    <xf numFmtId="0" fontId="25" fillId="19" borderId="0" applyNumberFormat="0" applyBorder="0" applyAlignment="0" applyProtection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26" fillId="3" borderId="0" applyNumberFormat="0" applyBorder="0" applyAlignment="0" applyProtection="0"/>
    <xf numFmtId="0" fontId="6" fillId="0" borderId="0"/>
    <xf numFmtId="0" fontId="24" fillId="0" borderId="0"/>
    <xf numFmtId="0" fontId="126" fillId="0" borderId="0"/>
    <xf numFmtId="0" fontId="6" fillId="0" borderId="0"/>
    <xf numFmtId="0" fontId="55" fillId="5" borderId="0" applyNumberFormat="0" applyBorder="0" applyAlignment="0" applyProtection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26" fillId="3" borderId="0" applyNumberFormat="0" applyBorder="0" applyAlignment="0" applyProtection="0"/>
    <xf numFmtId="0" fontId="24" fillId="0" borderId="0"/>
    <xf numFmtId="0" fontId="24" fillId="0" borderId="0"/>
    <xf numFmtId="0" fontId="6" fillId="0" borderId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4" fillId="0" borderId="0"/>
    <xf numFmtId="0" fontId="55" fillId="5" borderId="0" applyNumberFormat="0" applyBorder="0" applyAlignment="0" applyProtection="0"/>
    <xf numFmtId="0" fontId="24" fillId="0" borderId="0"/>
    <xf numFmtId="0" fontId="55" fillId="5" borderId="0" applyNumberFormat="0" applyBorder="0" applyAlignment="0" applyProtection="0"/>
    <xf numFmtId="0" fontId="24" fillId="0" borderId="0"/>
    <xf numFmtId="0" fontId="24" fillId="0" borderId="0"/>
    <xf numFmtId="0" fontId="55" fillId="5" borderId="0" applyNumberFormat="0" applyBorder="0" applyAlignment="0" applyProtection="0"/>
    <xf numFmtId="0" fontId="55" fillId="5" borderId="0" applyNumberFormat="0" applyBorder="0" applyAlignment="0" applyProtection="0"/>
    <xf numFmtId="0" fontId="26" fillId="3" borderId="0" applyNumberFormat="0" applyBorder="0" applyAlignment="0" applyProtection="0"/>
    <xf numFmtId="0" fontId="129" fillId="59" borderId="0" applyNumberFormat="0" applyBorder="0" applyAlignment="0" applyProtection="0"/>
    <xf numFmtId="0" fontId="6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55" fillId="64" borderId="0" applyNumberFormat="0" applyBorder="0" applyAlignment="0" applyProtection="0"/>
    <xf numFmtId="0" fontId="24" fillId="0" borderId="0"/>
    <xf numFmtId="0" fontId="6" fillId="0" borderId="0"/>
    <xf numFmtId="0" fontId="6" fillId="0" borderId="0"/>
    <xf numFmtId="0" fontId="55" fillId="64" borderId="0" applyNumberFormat="0" applyBorder="0" applyAlignment="0" applyProtection="0"/>
    <xf numFmtId="0" fontId="24" fillId="0" borderId="0"/>
    <xf numFmtId="0" fontId="24" fillId="0" borderId="0"/>
    <xf numFmtId="0" fontId="6" fillId="0" borderId="0"/>
    <xf numFmtId="0" fontId="130" fillId="64" borderId="0" applyNumberFormat="0" applyBorder="0" applyAlignment="0" applyProtection="0"/>
    <xf numFmtId="0" fontId="24" fillId="0" borderId="0"/>
    <xf numFmtId="0" fontId="6" fillId="0" borderId="0"/>
    <xf numFmtId="1" fontId="131" fillId="105" borderId="17" applyNumberFormat="0" applyBorder="0" applyAlignment="0">
      <alignment horizontal="center" vertical="top" wrapText="1"/>
      <protection hidden="1"/>
    </xf>
    <xf numFmtId="0" fontId="51" fillId="0" borderId="0" applyFont="0" applyFill="0" applyBorder="0" applyAlignment="0" applyProtection="0">
      <alignment horizontal="right"/>
    </xf>
    <xf numFmtId="0" fontId="8" fillId="0" borderId="0">
      <alignment vertical="center"/>
    </xf>
    <xf numFmtId="0" fontId="132" fillId="0" borderId="61">
      <alignment horizontal="left" vertical="center"/>
    </xf>
    <xf numFmtId="202" fontId="133" fillId="0" borderId="0">
      <alignment horizontal="right" vertical="center"/>
    </xf>
    <xf numFmtId="203" fontId="8" fillId="0" borderId="0">
      <alignment horizontal="right" vertical="center"/>
    </xf>
    <xf numFmtId="203" fontId="132" fillId="0" borderId="0">
      <alignment horizontal="right" vertical="center"/>
    </xf>
    <xf numFmtId="204" fontId="8" fillId="0" borderId="0" applyFont="0" applyFill="0" applyBorder="0" applyAlignment="0" applyProtection="0">
      <alignment horizontal="right"/>
    </xf>
    <xf numFmtId="0" fontId="21" fillId="0" borderId="0">
      <alignment vertical="center"/>
    </xf>
    <xf numFmtId="176" fontId="56" fillId="0" borderId="0" applyFill="0" applyBorder="0" applyAlignment="0"/>
    <xf numFmtId="0" fontId="24" fillId="0" borderId="0"/>
    <xf numFmtId="0" fontId="24" fillId="0" borderId="0"/>
    <xf numFmtId="0" fontId="6" fillId="0" borderId="0"/>
    <xf numFmtId="0" fontId="56" fillId="0" borderId="0" applyFill="0" applyBorder="0" applyAlignment="0"/>
    <xf numFmtId="0" fontId="24" fillId="0" borderId="0"/>
    <xf numFmtId="0" fontId="6" fillId="0" borderId="0"/>
    <xf numFmtId="176" fontId="56" fillId="0" borderId="0" applyFill="0" applyBorder="0" applyAlignment="0"/>
    <xf numFmtId="0" fontId="24" fillId="0" borderId="0"/>
    <xf numFmtId="176" fontId="56" fillId="0" borderId="0" applyFill="0" applyBorder="0" applyAlignment="0"/>
    <xf numFmtId="0" fontId="24" fillId="0" borderId="0"/>
    <xf numFmtId="0" fontId="24" fillId="0" borderId="0"/>
    <xf numFmtId="0" fontId="24" fillId="0" borderId="0"/>
    <xf numFmtId="176" fontId="56" fillId="0" borderId="0" applyFill="0" applyBorder="0" applyAlignment="0"/>
    <xf numFmtId="0" fontId="24" fillId="0" borderId="0"/>
    <xf numFmtId="41" fontId="6" fillId="23" borderId="0"/>
    <xf numFmtId="0" fontId="24" fillId="0" borderId="0"/>
    <xf numFmtId="0" fontId="27" fillId="20" borderId="1" applyNumberFormat="0" applyAlignment="0" applyProtection="0"/>
    <xf numFmtId="0" fontId="27" fillId="20" borderId="1" applyNumberFormat="0" applyAlignment="0" applyProtection="0"/>
    <xf numFmtId="0" fontId="27" fillId="20" borderId="1" applyNumberFormat="0" applyAlignment="0" applyProtection="0"/>
    <xf numFmtId="0" fontId="6" fillId="0" borderId="0"/>
    <xf numFmtId="41" fontId="6" fillId="23" borderId="0"/>
    <xf numFmtId="0" fontId="24" fillId="0" borderId="0"/>
    <xf numFmtId="0" fontId="27" fillId="20" borderId="1" applyNumberFormat="0" applyAlignment="0" applyProtection="0"/>
    <xf numFmtId="0" fontId="58" fillId="66" borderId="39" applyNumberFormat="0" applyAlignment="0" applyProtection="0"/>
    <xf numFmtId="0" fontId="24" fillId="0" borderId="0"/>
    <xf numFmtId="0" fontId="126" fillId="0" borderId="0"/>
    <xf numFmtId="0" fontId="6" fillId="0" borderId="0"/>
    <xf numFmtId="0" fontId="58" fillId="66" borderId="39" applyNumberFormat="0" applyAlignment="0" applyProtection="0"/>
    <xf numFmtId="0" fontId="58" fillId="66" borderId="39" applyNumberFormat="0" applyAlignment="0" applyProtection="0"/>
    <xf numFmtId="41" fontId="6" fillId="23" borderId="0"/>
    <xf numFmtId="41" fontId="6" fillId="23" borderId="0"/>
    <xf numFmtId="41" fontId="6" fillId="23" borderId="0"/>
    <xf numFmtId="41" fontId="6" fillId="23" borderId="0"/>
    <xf numFmtId="0" fontId="24" fillId="0" borderId="0"/>
    <xf numFmtId="0" fontId="24" fillId="0" borderId="0"/>
    <xf numFmtId="0" fontId="57" fillId="65" borderId="39" applyNumberFormat="0" applyAlignment="0" applyProtection="0"/>
    <xf numFmtId="0" fontId="6" fillId="0" borderId="0"/>
    <xf numFmtId="0" fontId="24" fillId="0" borderId="0"/>
    <xf numFmtId="0" fontId="126" fillId="0" borderId="0"/>
    <xf numFmtId="0" fontId="6" fillId="0" borderId="0"/>
    <xf numFmtId="0" fontId="24" fillId="0" borderId="0"/>
    <xf numFmtId="0" fontId="57" fillId="65" borderId="39" applyNumberFormat="0" applyAlignment="0" applyProtection="0"/>
    <xf numFmtId="41" fontId="6" fillId="23" borderId="0"/>
    <xf numFmtId="0" fontId="24" fillId="0" borderId="0"/>
    <xf numFmtId="0" fontId="58" fillId="66" borderId="39" applyNumberFormat="0" applyAlignment="0" applyProtection="0"/>
    <xf numFmtId="0" fontId="27" fillId="20" borderId="1" applyNumberFormat="0" applyAlignment="0" applyProtection="0"/>
    <xf numFmtId="0" fontId="6" fillId="0" borderId="0"/>
    <xf numFmtId="0" fontId="58" fillId="66" borderId="39" applyNumberFormat="0" applyAlignment="0" applyProtection="0"/>
    <xf numFmtId="0" fontId="58" fillId="66" borderId="39" applyNumberFormat="0" applyAlignment="0" applyProtection="0"/>
    <xf numFmtId="0" fontId="24" fillId="0" borderId="0"/>
    <xf numFmtId="0" fontId="24" fillId="0" borderId="0"/>
    <xf numFmtId="0" fontId="134" fillId="66" borderId="1" applyNumberFormat="0" applyAlignment="0" applyProtection="0"/>
    <xf numFmtId="0" fontId="58" fillId="66" borderId="39" applyNumberFormat="0" applyAlignment="0" applyProtection="0"/>
    <xf numFmtId="0" fontId="24" fillId="0" borderId="0"/>
    <xf numFmtId="0" fontId="126" fillId="0" borderId="0"/>
    <xf numFmtId="0" fontId="57" fillId="65" borderId="39" applyNumberFormat="0" applyAlignment="0" applyProtection="0"/>
    <xf numFmtId="0" fontId="24" fillId="0" borderId="0"/>
    <xf numFmtId="0" fontId="57" fillId="65" borderId="39" applyNumberFormat="0" applyAlignment="0" applyProtection="0"/>
    <xf numFmtId="41" fontId="6" fillId="23" borderId="0"/>
    <xf numFmtId="41" fontId="6" fillId="23" borderId="0"/>
    <xf numFmtId="41" fontId="6" fillId="23" borderId="0"/>
    <xf numFmtId="41" fontId="6" fillId="23" borderId="0"/>
    <xf numFmtId="41" fontId="6" fillId="23" borderId="0"/>
    <xf numFmtId="41" fontId="6" fillId="23" borderId="0"/>
    <xf numFmtId="41" fontId="6" fillId="23" borderId="0"/>
    <xf numFmtId="0" fontId="24" fillId="0" borderId="0"/>
    <xf numFmtId="41" fontId="6" fillId="23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41" fontId="6" fillId="23" borderId="0"/>
    <xf numFmtId="0" fontId="6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57" fillId="65" borderId="39" applyNumberFormat="0" applyAlignment="0" applyProtection="0"/>
    <xf numFmtId="0" fontId="6" fillId="0" borderId="0"/>
    <xf numFmtId="0" fontId="24" fillId="0" borderId="0"/>
    <xf numFmtId="0" fontId="24" fillId="0" borderId="0"/>
    <xf numFmtId="0" fontId="6" fillId="0" borderId="0"/>
    <xf numFmtId="41" fontId="6" fillId="23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28" fillId="21" borderId="2" applyNumberFormat="0" applyAlignment="0" applyProtection="0"/>
    <xf numFmtId="0" fontId="28" fillId="21" borderId="2" applyNumberFormat="0" applyAlignment="0" applyProtection="0"/>
    <xf numFmtId="0" fontId="24" fillId="0" borderId="0"/>
    <xf numFmtId="0" fontId="6" fillId="0" borderId="0"/>
    <xf numFmtId="0" fontId="24" fillId="0" borderId="0"/>
    <xf numFmtId="0" fontId="28" fillId="21" borderId="2" applyNumberFormat="0" applyAlignment="0" applyProtection="0"/>
    <xf numFmtId="0" fontId="6" fillId="0" borderId="0"/>
    <xf numFmtId="0" fontId="24" fillId="0" borderId="0"/>
    <xf numFmtId="0" fontId="126" fillId="0" borderId="0"/>
    <xf numFmtId="0" fontId="6" fillId="0" borderId="0"/>
    <xf numFmtId="0" fontId="59" fillId="67" borderId="40" applyNumberFormat="0" applyAlignment="0" applyProtection="0"/>
    <xf numFmtId="0" fontId="24" fillId="0" borderId="0"/>
    <xf numFmtId="0" fontId="6" fillId="0" borderId="0"/>
    <xf numFmtId="0" fontId="24" fillId="0" borderId="0"/>
    <xf numFmtId="0" fontId="24" fillId="0" borderId="0"/>
    <xf numFmtId="0" fontId="28" fillId="21" borderId="2" applyNumberFormat="0" applyAlignment="0" applyProtection="0"/>
    <xf numFmtId="0" fontId="24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59" fillId="67" borderId="40" applyNumberFormat="0" applyAlignment="0" applyProtection="0"/>
    <xf numFmtId="0" fontId="24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8" fillId="21" borderId="2" applyNumberFormat="0" applyAlignment="0" applyProtection="0"/>
    <xf numFmtId="0" fontId="28" fillId="21" borderId="2" applyNumberFormat="0" applyAlignment="0" applyProtection="0"/>
    <xf numFmtId="0" fontId="39" fillId="16" borderId="62" applyNumberFormat="0" applyAlignment="0" applyProtection="0"/>
    <xf numFmtId="0" fontId="6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135" fillId="67" borderId="40" applyNumberFormat="0" applyAlignment="0" applyProtection="0"/>
    <xf numFmtId="0" fontId="24" fillId="0" borderId="0"/>
    <xf numFmtId="41" fontId="6" fillId="22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41" fontId="6" fillId="22" borderId="0"/>
    <xf numFmtId="0" fontId="6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41" fontId="6" fillId="22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1" fontId="136" fillId="0" borderId="63">
      <alignment vertical="top"/>
    </xf>
    <xf numFmtId="205" fontId="21" fillId="0" borderId="0" applyBorder="0">
      <alignment horizontal="right"/>
    </xf>
    <xf numFmtId="205" fontId="21" fillId="0" borderId="34" applyAlignment="0">
      <alignment horizontal="right"/>
    </xf>
    <xf numFmtId="206" fontId="137" fillId="0" borderId="0"/>
    <xf numFmtId="206" fontId="137" fillId="0" borderId="0"/>
    <xf numFmtId="206" fontId="137" fillId="0" borderId="0"/>
    <xf numFmtId="206" fontId="137" fillId="0" borderId="0"/>
    <xf numFmtId="206" fontId="137" fillId="0" borderId="0"/>
    <xf numFmtId="206" fontId="137" fillId="0" borderId="0"/>
    <xf numFmtId="206" fontId="137" fillId="0" borderId="0"/>
    <xf numFmtId="206" fontId="137" fillId="0" borderId="0"/>
    <xf numFmtId="41" fontId="61" fillId="0" borderId="0" applyFont="0" applyFill="0" applyBorder="0" applyAlignment="0" applyProtection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43" fontId="6" fillId="0" borderId="0" applyFont="0" applyFill="0" applyBorder="0" applyAlignment="0" applyProtection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24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43" fontId="6" fillId="0" borderId="0" applyFont="0" applyFill="0" applyBorder="0" applyAlignment="0" applyProtection="0"/>
    <xf numFmtId="0" fontId="24" fillId="0" borderId="0"/>
    <xf numFmtId="43" fontId="6" fillId="0" borderId="0" applyFont="0" applyFill="0" applyBorder="0" applyAlignment="0" applyProtection="0"/>
    <xf numFmtId="0" fontId="24" fillId="0" borderId="0"/>
    <xf numFmtId="43" fontId="6" fillId="0" borderId="0" applyFont="0" applyFill="0" applyBorder="0" applyAlignment="0" applyProtection="0"/>
    <xf numFmtId="0" fontId="24" fillId="0" borderId="0"/>
    <xf numFmtId="0" fontId="6" fillId="0" borderId="0"/>
    <xf numFmtId="0" fontId="24" fillId="0" borderId="0"/>
    <xf numFmtId="43" fontId="6" fillId="0" borderId="0" applyFont="0" applyFill="0" applyBorder="0" applyAlignment="0" applyProtection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43" fontId="6" fillId="0" borderId="0" applyFont="0" applyFill="0" applyBorder="0" applyAlignment="0" applyProtection="0"/>
    <xf numFmtId="0" fontId="24" fillId="0" borderId="0"/>
    <xf numFmtId="43" fontId="6" fillId="0" borderId="0" applyFont="0" applyFill="0" applyBorder="0" applyAlignment="0" applyProtection="0"/>
    <xf numFmtId="0" fontId="24" fillId="0" borderId="0"/>
    <xf numFmtId="0" fontId="6" fillId="0" borderId="0"/>
    <xf numFmtId="0" fontId="24" fillId="0" borderId="0"/>
    <xf numFmtId="43" fontId="6" fillId="0" borderId="0" applyFont="0" applyFill="0" applyBorder="0" applyAlignment="0" applyProtection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43" fontId="6" fillId="0" borderId="0" applyFont="0" applyFill="0" applyBorder="0" applyAlignment="0" applyProtection="0"/>
    <xf numFmtId="0" fontId="24" fillId="0" borderId="0"/>
    <xf numFmtId="43" fontId="6" fillId="0" borderId="0" applyFont="0" applyFill="0" applyBorder="0" applyAlignment="0" applyProtection="0"/>
    <xf numFmtId="0" fontId="24" fillId="0" borderId="0"/>
    <xf numFmtId="0" fontId="6" fillId="0" borderId="0"/>
    <xf numFmtId="0" fontId="24" fillId="0" borderId="0"/>
    <xf numFmtId="43" fontId="6" fillId="0" borderId="0" applyFont="0" applyFill="0" applyBorder="0" applyAlignment="0" applyProtection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24" fillId="0" borderId="0"/>
    <xf numFmtId="0" fontId="24" fillId="0" borderId="0"/>
    <xf numFmtId="43" fontId="6" fillId="0" borderId="0" applyFont="0" applyFill="0" applyBorder="0" applyAlignment="0" applyProtection="0"/>
    <xf numFmtId="0" fontId="6" fillId="0" borderId="0"/>
    <xf numFmtId="0" fontId="24" fillId="0" borderId="0"/>
    <xf numFmtId="43" fontId="138" fillId="0" borderId="0" applyFont="0" applyFill="0" applyBorder="0" applyAlignment="0" applyProtection="0"/>
    <xf numFmtId="0" fontId="6" fillId="0" borderId="0"/>
    <xf numFmtId="0" fontId="24" fillId="0" borderId="0"/>
    <xf numFmtId="43" fontId="6" fillId="0" borderId="0" applyFont="0" applyFill="0" applyBorder="0" applyAlignment="0" applyProtection="0"/>
    <xf numFmtId="0" fontId="6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43" fontId="24" fillId="0" borderId="0" applyFont="0" applyFill="0" applyBorder="0" applyAlignment="0" applyProtection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43" fontId="6" fillId="0" borderId="0" applyFont="0" applyFill="0" applyBorder="0" applyAlignment="0" applyProtection="0"/>
    <xf numFmtId="0" fontId="24" fillId="0" borderId="0"/>
    <xf numFmtId="43" fontId="6" fillId="0" borderId="0" applyFont="0" applyFill="0" applyBorder="0" applyAlignment="0" applyProtection="0"/>
    <xf numFmtId="0" fontId="24" fillId="0" borderId="0"/>
    <xf numFmtId="0" fontId="6" fillId="0" borderId="0"/>
    <xf numFmtId="0" fontId="24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24" fillId="0" borderId="0"/>
    <xf numFmtId="0" fontId="6" fillId="0" borderId="0"/>
    <xf numFmtId="0" fontId="24" fillId="0" borderId="0"/>
    <xf numFmtId="43" fontId="139" fillId="0" borderId="0" applyFont="0" applyFill="0" applyBorder="0" applyAlignment="0" applyProtection="0"/>
    <xf numFmtId="0" fontId="6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43" fontId="139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4" fillId="0" borderId="0"/>
    <xf numFmtId="0" fontId="6" fillId="0" borderId="0"/>
    <xf numFmtId="43" fontId="18" fillId="0" borderId="0" applyFont="0" applyFill="0" applyBorder="0" applyAlignment="0" applyProtection="0"/>
    <xf numFmtId="0" fontId="24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43" fontId="139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6" fillId="0" borderId="0"/>
    <xf numFmtId="0" fontId="6" fillId="0" borderId="0"/>
    <xf numFmtId="0" fontId="24" fillId="0" borderId="0"/>
    <xf numFmtId="43" fontId="4" fillId="0" borderId="0" applyFont="0" applyFill="0" applyBorder="0" applyAlignment="0" applyProtection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2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43" fontId="4" fillId="0" borderId="0" applyFont="0" applyFill="0" applyBorder="0" applyAlignment="0" applyProtection="0"/>
    <xf numFmtId="0" fontId="6" fillId="0" borderId="0"/>
    <xf numFmtId="0" fontId="24" fillId="0" borderId="0"/>
    <xf numFmtId="0" fontId="2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24" fillId="0" borderId="0"/>
    <xf numFmtId="0" fontId="6" fillId="0" borderId="0"/>
    <xf numFmtId="0" fontId="24" fillId="0" borderId="0"/>
    <xf numFmtId="43" fontId="6" fillId="0" borderId="0" applyFont="0" applyFill="0" applyBorder="0" applyAlignment="0" applyProtection="0"/>
    <xf numFmtId="0" fontId="24" fillId="0" borderId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24" fillId="0" borderId="0"/>
    <xf numFmtId="0" fontId="24" fillId="0" borderId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178" fontId="6" fillId="0" borderId="0" applyFont="0" applyFill="0" applyBorder="0" applyAlignment="0" applyProtection="0"/>
    <xf numFmtId="0" fontId="6" fillId="0" borderId="0"/>
    <xf numFmtId="0" fontId="24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43" fontId="6" fillId="0" borderId="0" applyFont="0" applyFill="0" applyBorder="0" applyAlignment="0" applyProtection="0"/>
    <xf numFmtId="0" fontId="6" fillId="0" borderId="0"/>
    <xf numFmtId="0" fontId="24" fillId="0" borderId="0"/>
    <xf numFmtId="0" fontId="24" fillId="0" borderId="0"/>
    <xf numFmtId="4" fontId="60" fillId="0" borderId="0" applyFont="0" applyFill="0" applyBorder="0" applyAlignment="0" applyProtection="0"/>
    <xf numFmtId="0" fontId="6" fillId="0" borderId="0"/>
    <xf numFmtId="0" fontId="24" fillId="0" borderId="0"/>
    <xf numFmtId="0" fontId="6" fillId="0" borderId="0"/>
    <xf numFmtId="0" fontId="24" fillId="0" borderId="0"/>
    <xf numFmtId="179" fontId="6" fillId="0" borderId="0" applyFont="0" applyFill="0" applyBorder="0" applyAlignment="0" applyProtection="0"/>
    <xf numFmtId="0" fontId="24" fillId="0" borderId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24" fillId="0" borderId="0"/>
    <xf numFmtId="0" fontId="24" fillId="0" borderId="0"/>
    <xf numFmtId="0" fontId="6" fillId="0" borderId="0"/>
    <xf numFmtId="43" fontId="6" fillId="0" borderId="0" applyFont="0" applyFill="0" applyBorder="0" applyAlignment="0" applyProtection="0"/>
    <xf numFmtId="0" fontId="24" fillId="0" borderId="0"/>
    <xf numFmtId="179" fontId="6" fillId="0" borderId="0" applyFont="0" applyFill="0" applyBorder="0" applyAlignment="0" applyProtection="0"/>
    <xf numFmtId="0" fontId="6" fillId="0" borderId="0"/>
    <xf numFmtId="0" fontId="24" fillId="0" borderId="0"/>
    <xf numFmtId="0" fontId="6" fillId="0" borderId="0"/>
    <xf numFmtId="43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43" fontId="6" fillId="0" borderId="0" applyFont="0" applyFill="0" applyBorder="0" applyAlignment="0" applyProtection="0"/>
    <xf numFmtId="0" fontId="6" fillId="0" borderId="0"/>
    <xf numFmtId="0" fontId="24" fillId="0" borderId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43" fontId="6" fillId="0" borderId="0" applyFont="0" applyFill="0" applyBorder="0" applyAlignment="0" applyProtection="0"/>
    <xf numFmtId="0" fontId="6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43" fontId="6" fillId="0" borderId="0" applyFont="0" applyFill="0" applyBorder="0" applyAlignment="0" applyProtection="0"/>
    <xf numFmtId="0" fontId="6" fillId="0" borderId="0"/>
    <xf numFmtId="0" fontId="24" fillId="0" borderId="0"/>
    <xf numFmtId="0" fontId="6" fillId="0" borderId="0"/>
    <xf numFmtId="0" fontId="24" fillId="0" borderId="0"/>
    <xf numFmtId="43" fontId="6" fillId="0" borderId="0" applyFont="0" applyFill="0" applyBorder="0" applyAlignment="0" applyProtection="0"/>
    <xf numFmtId="0" fontId="6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43" fontId="6" fillId="0" borderId="0" applyFont="0" applyFill="0" applyBorder="0" applyAlignment="0" applyProtection="0"/>
    <xf numFmtId="0" fontId="6" fillId="0" borderId="0"/>
    <xf numFmtId="0" fontId="24" fillId="0" borderId="0"/>
    <xf numFmtId="0" fontId="6" fillId="0" borderId="0"/>
    <xf numFmtId="0" fontId="24" fillId="0" borderId="0"/>
    <xf numFmtId="43" fontId="6" fillId="0" borderId="0" applyFont="0" applyFill="0" applyBorder="0" applyAlignment="0" applyProtection="0"/>
    <xf numFmtId="0" fontId="6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43" fontId="6" fillId="0" borderId="0" applyFont="0" applyFill="0" applyBorder="0" applyAlignment="0" applyProtection="0"/>
    <xf numFmtId="0" fontId="24" fillId="0" borderId="0"/>
    <xf numFmtId="0" fontId="6" fillId="0" borderId="0"/>
    <xf numFmtId="0" fontId="24" fillId="0" borderId="0"/>
    <xf numFmtId="43" fontId="6" fillId="0" borderId="0" applyFont="0" applyFill="0" applyBorder="0" applyAlignment="0" applyProtection="0"/>
    <xf numFmtId="0" fontId="24" fillId="0" borderId="0"/>
    <xf numFmtId="0" fontId="6" fillId="0" borderId="0"/>
    <xf numFmtId="0" fontId="24" fillId="0" borderId="0"/>
    <xf numFmtId="43" fontId="4" fillId="0" borderId="0" applyFont="0" applyFill="0" applyBorder="0" applyAlignment="0" applyProtection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0" fontId="6" fillId="0" borderId="0"/>
    <xf numFmtId="0" fontId="24" fillId="0" borderId="0"/>
    <xf numFmtId="0" fontId="24" fillId="0" borderId="0"/>
    <xf numFmtId="43" fontId="4" fillId="0" borderId="0" applyFont="0" applyFill="0" applyBorder="0" applyAlignment="0" applyProtection="0"/>
    <xf numFmtId="0" fontId="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24" fillId="0" borderId="0"/>
    <xf numFmtId="43" fontId="18" fillId="0" borderId="0" applyFont="0" applyFill="0" applyBorder="0" applyAlignment="0" applyProtection="0"/>
    <xf numFmtId="0" fontId="24" fillId="0" borderId="0"/>
    <xf numFmtId="43" fontId="140" fillId="0" borderId="0" applyFont="0" applyFill="0" applyBorder="0" applyAlignment="0" applyProtection="0"/>
    <xf numFmtId="0" fontId="6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43" fontId="140" fillId="0" borderId="0" applyFont="0" applyFill="0" applyBorder="0" applyAlignment="0" applyProtection="0"/>
    <xf numFmtId="0" fontId="6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43" fontId="140" fillId="0" borderId="0" applyFont="0" applyFill="0" applyBorder="0" applyAlignment="0" applyProtection="0"/>
    <xf numFmtId="0" fontId="6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43" fontId="6" fillId="0" borderId="0" applyFont="0" applyFill="0" applyBorder="0" applyAlignment="0" applyProtection="0"/>
    <xf numFmtId="0" fontId="24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43" fontId="6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43" fontId="6" fillId="0" borderId="0" applyFont="0" applyFill="0" applyBorder="0" applyAlignment="0" applyProtection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24" fillId="0" borderId="0"/>
    <xf numFmtId="0" fontId="24" fillId="0" borderId="0"/>
    <xf numFmtId="0" fontId="6" fillId="0" borderId="0"/>
    <xf numFmtId="0" fontId="24" fillId="0" borderId="0"/>
    <xf numFmtId="43" fontId="6" fillId="0" borderId="0" applyFont="0" applyFill="0" applyBorder="0" applyAlignment="0" applyProtection="0"/>
    <xf numFmtId="0" fontId="24" fillId="0" borderId="0"/>
    <xf numFmtId="43" fontId="97" fillId="0" borderId="0" applyFont="0" applyFill="0" applyBorder="0" applyAlignment="0" applyProtection="0"/>
    <xf numFmtId="0" fontId="24" fillId="0" borderId="0"/>
    <xf numFmtId="43" fontId="97" fillId="0" borderId="0" applyFont="0" applyFill="0" applyBorder="0" applyAlignment="0" applyProtection="0"/>
    <xf numFmtId="0" fontId="6" fillId="0" borderId="0"/>
    <xf numFmtId="0" fontId="6" fillId="0" borderId="0"/>
    <xf numFmtId="0" fontId="24" fillId="0" borderId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0" fontId="6" fillId="0" borderId="0"/>
    <xf numFmtId="0" fontId="24" fillId="0" borderId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0" fontId="6" fillId="0" borderId="0"/>
    <xf numFmtId="0" fontId="24" fillId="0" borderId="0"/>
    <xf numFmtId="43" fontId="6" fillId="0" borderId="0" applyFont="0" applyFill="0" applyBorder="0" applyAlignment="0" applyProtection="0"/>
    <xf numFmtId="0" fontId="24" fillId="0" borderId="0"/>
    <xf numFmtId="43" fontId="6" fillId="0" borderId="0" applyFont="0" applyFill="0" applyBorder="0" applyAlignment="0" applyProtection="0"/>
    <xf numFmtId="0" fontId="24" fillId="0" borderId="0"/>
    <xf numFmtId="0" fontId="6" fillId="0" borderId="0"/>
    <xf numFmtId="0" fontId="24" fillId="0" borderId="0"/>
    <xf numFmtId="43" fontId="6" fillId="0" borderId="0" applyFont="0" applyFill="0" applyBorder="0" applyAlignment="0" applyProtection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43" fontId="97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7" fillId="0" borderId="0" applyFont="0" applyFill="0" applyBorder="0" applyAlignment="0" applyProtection="0"/>
    <xf numFmtId="0" fontId="24" fillId="0" borderId="0"/>
    <xf numFmtId="43" fontId="97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43" fontId="6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24" fillId="0" borderId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43" fontId="24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43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24" fillId="0" borderId="0"/>
    <xf numFmtId="0" fontId="24" fillId="0" borderId="0"/>
    <xf numFmtId="0" fontId="6" fillId="0" borderId="0"/>
    <xf numFmtId="43" fontId="6" fillId="0" borderId="0" applyFont="0" applyFill="0" applyBorder="0" applyAlignment="0" applyProtection="0"/>
    <xf numFmtId="0" fontId="24" fillId="0" borderId="0"/>
    <xf numFmtId="43" fontId="6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43" fontId="6" fillId="0" borderId="0" applyFont="0" applyFill="0" applyBorder="0" applyAlignment="0" applyProtection="0"/>
    <xf numFmtId="0" fontId="24" fillId="0" borderId="0"/>
    <xf numFmtId="43" fontId="6" fillId="0" borderId="0" applyFont="0" applyFill="0" applyBorder="0" applyAlignment="0" applyProtection="0"/>
    <xf numFmtId="0" fontId="24" fillId="0" borderId="0"/>
    <xf numFmtId="0" fontId="6" fillId="0" borderId="0"/>
    <xf numFmtId="0" fontId="24" fillId="0" borderId="0"/>
    <xf numFmtId="43" fontId="6" fillId="0" borderId="0" applyFont="0" applyFill="0" applyBorder="0" applyAlignment="0" applyProtection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24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7" fillId="0" borderId="0"/>
    <xf numFmtId="3" fontId="68" fillId="0" borderId="0" applyFont="0" applyFill="0" applyBorder="0" applyAlignment="0" applyProtection="0"/>
    <xf numFmtId="0" fontId="24" fillId="0" borderId="0"/>
    <xf numFmtId="0" fontId="24" fillId="0" borderId="0"/>
    <xf numFmtId="3" fontId="68" fillId="0" borderId="0" applyFont="0" applyFill="0" applyBorder="0" applyAlignment="0" applyProtection="0"/>
    <xf numFmtId="0" fontId="24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3" fontId="68" fillId="0" borderId="0" applyFont="0" applyFill="0" applyBorder="0" applyAlignment="0" applyProtection="0"/>
    <xf numFmtId="0" fontId="6" fillId="0" borderId="0"/>
    <xf numFmtId="0" fontId="6" fillId="0" borderId="0"/>
    <xf numFmtId="3" fontId="68" fillId="0" borderId="0" applyFont="0" applyFill="0" applyBorder="0" applyAlignment="0" applyProtection="0"/>
    <xf numFmtId="0" fontId="24" fillId="0" borderId="0"/>
    <xf numFmtId="0" fontId="24" fillId="0" borderId="0"/>
    <xf numFmtId="3" fontId="68" fillId="0" borderId="0" applyFont="0" applyFill="0" applyBorder="0" applyAlignment="0" applyProtection="0"/>
    <xf numFmtId="0" fontId="24" fillId="0" borderId="0"/>
    <xf numFmtId="0" fontId="24" fillId="0" borderId="0"/>
    <xf numFmtId="3" fontId="68" fillId="0" borderId="0" applyFont="0" applyFill="0" applyBorder="0" applyAlignment="0" applyProtection="0"/>
    <xf numFmtId="0" fontId="24" fillId="0" borderId="0"/>
    <xf numFmtId="0" fontId="24" fillId="0" borderId="0"/>
    <xf numFmtId="3" fontId="68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67" fillId="0" borderId="0"/>
    <xf numFmtId="0" fontId="141" fillId="0" borderId="0"/>
    <xf numFmtId="0" fontId="71" fillId="0" borderId="0" applyNumberFormat="0" applyAlignment="0">
      <alignment horizontal="left"/>
    </xf>
    <xf numFmtId="0" fontId="6" fillId="0" borderId="0"/>
    <xf numFmtId="0" fontId="71" fillId="0" borderId="0" applyNumberFormat="0" applyAlignment="0">
      <alignment horizontal="left"/>
    </xf>
    <xf numFmtId="0" fontId="6" fillId="0" borderId="0"/>
    <xf numFmtId="0" fontId="71" fillId="0" borderId="0" applyNumberFormat="0" applyAlignment="0">
      <alignment horizontal="left"/>
    </xf>
    <xf numFmtId="0" fontId="24" fillId="0" borderId="0"/>
    <xf numFmtId="0" fontId="71" fillId="0" borderId="0" applyNumberFormat="0" applyAlignment="0">
      <alignment horizontal="left"/>
    </xf>
    <xf numFmtId="0" fontId="72" fillId="0" borderId="0" applyNumberFormat="0" applyAlignment="0"/>
    <xf numFmtId="0" fontId="6" fillId="0" borderId="0"/>
    <xf numFmtId="0" fontId="72" fillId="0" borderId="0" applyNumberFormat="0" applyAlignment="0"/>
    <xf numFmtId="0" fontId="6" fillId="0" borderId="0"/>
    <xf numFmtId="0" fontId="72" fillId="0" borderId="0" applyNumberFormat="0" applyAlignment="0"/>
    <xf numFmtId="0" fontId="24" fillId="0" borderId="0"/>
    <xf numFmtId="0" fontId="72" fillId="0" borderId="0" applyNumberFormat="0" applyAlignment="0"/>
    <xf numFmtId="172" fontId="142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67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7" fillId="0" borderId="0"/>
    <xf numFmtId="42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24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44" fontId="6" fillId="0" borderId="0" applyFont="0" applyFill="0" applyBorder="0" applyAlignment="0" applyProtection="0"/>
    <xf numFmtId="0" fontId="24" fillId="0" borderId="0"/>
    <xf numFmtId="0" fontId="24" fillId="0" borderId="0"/>
    <xf numFmtId="44" fontId="6" fillId="0" borderId="0" applyFont="0" applyFill="0" applyBorder="0" applyAlignment="0" applyProtection="0"/>
    <xf numFmtId="0" fontId="24" fillId="0" borderId="0"/>
    <xf numFmtId="44" fontId="6" fillId="0" borderId="0" applyFont="0" applyFill="0" applyBorder="0" applyAlignment="0" applyProtection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44" fontId="24" fillId="0" borderId="0" applyFont="0" applyFill="0" applyBorder="0" applyAlignment="0" applyProtection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44" fontId="143" fillId="0" borderId="0" applyFont="0" applyFill="0" applyBorder="0" applyAlignment="0" applyProtection="0"/>
    <xf numFmtId="0" fontId="6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44" fontId="143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24" fillId="0" borderId="0"/>
    <xf numFmtId="0" fontId="6" fillId="0" borderId="0"/>
    <xf numFmtId="0" fontId="24" fillId="0" borderId="0"/>
    <xf numFmtId="0" fontId="6" fillId="0" borderId="0"/>
    <xf numFmtId="44" fontId="143" fillId="0" borderId="0" applyFont="0" applyFill="0" applyBorder="0" applyAlignment="0" applyProtection="0"/>
    <xf numFmtId="0" fontId="6" fillId="0" borderId="0"/>
    <xf numFmtId="0" fontId="24" fillId="0" borderId="0"/>
    <xf numFmtId="0" fontId="24" fillId="0" borderId="0"/>
    <xf numFmtId="0" fontId="6" fillId="0" borderId="0"/>
    <xf numFmtId="44" fontId="24" fillId="0" borderId="0" applyFont="0" applyFill="0" applyBorder="0" applyAlignment="0" applyProtection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44" fontId="143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24" fillId="0" borderId="0"/>
    <xf numFmtId="44" fontId="6" fillId="0" borderId="0" applyFont="0" applyFill="0" applyBorder="0" applyAlignment="0" applyProtection="0"/>
    <xf numFmtId="0" fontId="24" fillId="0" borderId="0"/>
    <xf numFmtId="0" fontId="6" fillId="0" borderId="0"/>
    <xf numFmtId="0" fontId="24" fillId="0" borderId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24" fillId="0" borderId="0"/>
    <xf numFmtId="44" fontId="74" fillId="0" borderId="0" applyFont="0" applyFill="0" applyBorder="0" applyAlignment="0" applyProtection="0"/>
    <xf numFmtId="0" fontId="24" fillId="0" borderId="0"/>
    <xf numFmtId="44" fontId="74" fillId="0" borderId="0" applyFont="0" applyFill="0" applyBorder="0" applyAlignment="0" applyProtection="0"/>
    <xf numFmtId="0" fontId="24" fillId="0" borderId="0"/>
    <xf numFmtId="0" fontId="24" fillId="0" borderId="0"/>
    <xf numFmtId="0" fontId="6" fillId="0" borderId="0"/>
    <xf numFmtId="44" fontId="24" fillId="0" borderId="0" applyFont="0" applyFill="0" applyBorder="0" applyAlignment="0" applyProtection="0"/>
    <xf numFmtId="44" fontId="74" fillId="0" borderId="0" applyFont="0" applyFill="0" applyBorder="0" applyAlignment="0" applyProtection="0"/>
    <xf numFmtId="44" fontId="74" fillId="0" borderId="0" applyFont="0" applyFill="0" applyBorder="0" applyAlignment="0" applyProtection="0"/>
    <xf numFmtId="0" fontId="6" fillId="0" borderId="0"/>
    <xf numFmtId="0" fontId="24" fillId="0" borderId="0"/>
    <xf numFmtId="0" fontId="24" fillId="0" borderId="0"/>
    <xf numFmtId="44" fontId="18" fillId="0" borderId="0" applyFont="0" applyFill="0" applyBorder="0" applyAlignment="0" applyProtection="0"/>
    <xf numFmtId="0" fontId="24" fillId="0" borderId="0"/>
    <xf numFmtId="0" fontId="24" fillId="0" borderId="0"/>
    <xf numFmtId="0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24" fillId="0" borderId="0"/>
    <xf numFmtId="0" fontId="24" fillId="0" borderId="0"/>
    <xf numFmtId="44" fontId="18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24" fillId="0" borderId="0"/>
    <xf numFmtId="0" fontId="24" fillId="0" borderId="0"/>
    <xf numFmtId="44" fontId="18" fillId="0" borderId="0" applyFont="0" applyFill="0" applyBorder="0" applyAlignment="0" applyProtection="0"/>
    <xf numFmtId="0" fontId="24" fillId="0" borderId="0"/>
    <xf numFmtId="0" fontId="24" fillId="0" borderId="0"/>
    <xf numFmtId="0" fontId="6" fillId="0" borderId="0"/>
    <xf numFmtId="44" fontId="140" fillId="0" borderId="0" applyFont="0" applyFill="0" applyBorder="0" applyAlignment="0" applyProtection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44" fontId="6" fillId="0" borderId="0" applyFont="0" applyFill="0" applyBorder="0" applyAlignment="0" applyProtection="0"/>
    <xf numFmtId="0" fontId="24" fillId="0" borderId="0"/>
    <xf numFmtId="0" fontId="6" fillId="0" borderId="0"/>
    <xf numFmtId="0" fontId="24" fillId="0" borderId="0"/>
    <xf numFmtId="44" fontId="6" fillId="0" borderId="0" applyFont="0" applyFill="0" applyBorder="0" applyAlignment="0" applyProtection="0"/>
    <xf numFmtId="0" fontId="24" fillId="0" borderId="0"/>
    <xf numFmtId="0" fontId="24" fillId="0" borderId="0"/>
    <xf numFmtId="0" fontId="6" fillId="0" borderId="0"/>
    <xf numFmtId="0" fontId="24" fillId="0" borderId="0"/>
    <xf numFmtId="44" fontId="6" fillId="0" borderId="0" applyFont="0" applyFill="0" applyBorder="0" applyAlignment="0" applyProtection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44" fontId="6" fillId="0" borderId="0" applyFont="0" applyFill="0" applyBorder="0" applyAlignment="0" applyProtection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44" fontId="6" fillId="0" borderId="0" applyFont="0" applyFill="0" applyBorder="0" applyAlignment="0" applyProtection="0"/>
    <xf numFmtId="0" fontId="24" fillId="0" borderId="0"/>
    <xf numFmtId="0" fontId="24" fillId="0" borderId="0"/>
    <xf numFmtId="44" fontId="97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24" fillId="0" borderId="0"/>
    <xf numFmtId="44" fontId="97" fillId="0" borderId="0" applyFont="0" applyFill="0" applyBorder="0" applyAlignment="0" applyProtection="0"/>
    <xf numFmtId="44" fontId="97" fillId="0" borderId="0" applyFont="0" applyFill="0" applyBorder="0" applyAlignment="0" applyProtection="0"/>
    <xf numFmtId="44" fontId="97" fillId="0" borderId="0" applyFont="0" applyFill="0" applyBorder="0" applyAlignment="0" applyProtection="0"/>
    <xf numFmtId="44" fontId="97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24" fillId="0" borderId="0"/>
    <xf numFmtId="44" fontId="97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24" fillId="0" borderId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24" fillId="0" borderId="0"/>
    <xf numFmtId="0" fontId="24" fillId="0" borderId="0"/>
    <xf numFmtId="44" fontId="6" fillId="0" borderId="0" applyFont="0" applyFill="0" applyBorder="0" applyAlignment="0" applyProtection="0"/>
    <xf numFmtId="0" fontId="24" fillId="0" borderId="0"/>
    <xf numFmtId="0" fontId="6" fillId="0" borderId="0"/>
    <xf numFmtId="0" fontId="24" fillId="0" borderId="0"/>
    <xf numFmtId="44" fontId="6" fillId="0" borderId="0" applyFont="0" applyFill="0" applyBorder="0" applyAlignment="0" applyProtection="0"/>
    <xf numFmtId="0" fontId="24" fillId="0" borderId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44" fontId="6" fillId="0" borderId="0" applyFont="0" applyFill="0" applyBorder="0" applyAlignment="0" applyProtection="0"/>
    <xf numFmtId="0" fontId="24" fillId="0" borderId="0"/>
    <xf numFmtId="0" fontId="6" fillId="0" borderId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44" fontId="6" fillId="0" borderId="0" applyFont="0" applyFill="0" applyBorder="0" applyAlignment="0" applyProtection="0"/>
    <xf numFmtId="0" fontId="24" fillId="0" borderId="0"/>
    <xf numFmtId="44" fontId="97" fillId="0" borderId="0" applyFont="0" applyFill="0" applyBorder="0" applyAlignment="0" applyProtection="0"/>
    <xf numFmtId="0" fontId="24" fillId="0" borderId="0"/>
    <xf numFmtId="44" fontId="97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24" fillId="0" borderId="0"/>
    <xf numFmtId="44" fontId="6" fillId="0" borderId="0" applyFont="0" applyFill="0" applyBorder="0" applyAlignment="0" applyProtection="0"/>
    <xf numFmtId="0" fontId="24" fillId="0" borderId="0"/>
    <xf numFmtId="0" fontId="6" fillId="0" borderId="0"/>
    <xf numFmtId="0" fontId="24" fillId="0" borderId="0"/>
    <xf numFmtId="44" fontId="6" fillId="0" borderId="0" applyFont="0" applyFill="0" applyBorder="0" applyAlignment="0" applyProtection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44" fontId="6" fillId="0" borderId="0" applyFont="0" applyFill="0" applyBorder="0" applyAlignment="0" applyProtection="0"/>
    <xf numFmtId="0" fontId="24" fillId="0" borderId="0"/>
    <xf numFmtId="44" fontId="6" fillId="0" borderId="0" applyFont="0" applyFill="0" applyBorder="0" applyAlignment="0" applyProtection="0"/>
    <xf numFmtId="0" fontId="24" fillId="0" borderId="0"/>
    <xf numFmtId="0" fontId="6" fillId="0" borderId="0"/>
    <xf numFmtId="0" fontId="24" fillId="0" borderId="0"/>
    <xf numFmtId="44" fontId="6" fillId="0" borderId="0" applyFont="0" applyFill="0" applyBorder="0" applyAlignment="0" applyProtection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44" fontId="6" fillId="0" borderId="0" applyFont="0" applyFill="0" applyBorder="0" applyAlignment="0" applyProtection="0"/>
    <xf numFmtId="0" fontId="24" fillId="0" borderId="0"/>
    <xf numFmtId="44" fontId="6" fillId="0" borderId="0" applyFont="0" applyFill="0" applyBorder="0" applyAlignment="0" applyProtection="0"/>
    <xf numFmtId="0" fontId="24" fillId="0" borderId="0"/>
    <xf numFmtId="0" fontId="6" fillId="0" borderId="0"/>
    <xf numFmtId="0" fontId="24" fillId="0" borderId="0"/>
    <xf numFmtId="44" fontId="6" fillId="0" borderId="0" applyFont="0" applyFill="0" applyBorder="0" applyAlignment="0" applyProtection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44" fontId="6" fillId="0" borderId="0" applyFont="0" applyFill="0" applyBorder="0" applyAlignment="0" applyProtection="0"/>
    <xf numFmtId="0" fontId="24" fillId="0" borderId="0"/>
    <xf numFmtId="44" fontId="6" fillId="0" borderId="0" applyFont="0" applyFill="0" applyBorder="0" applyAlignment="0" applyProtection="0"/>
    <xf numFmtId="0" fontId="24" fillId="0" borderId="0"/>
    <xf numFmtId="0" fontId="6" fillId="0" borderId="0"/>
    <xf numFmtId="0" fontId="24" fillId="0" borderId="0"/>
    <xf numFmtId="44" fontId="6" fillId="0" borderId="0" applyFont="0" applyFill="0" applyBorder="0" applyAlignment="0" applyProtection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24" fillId="0" borderId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24" fillId="0" borderId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182" fontId="6" fillId="0" borderId="0" applyFont="0" applyFill="0" applyBorder="0" applyAlignment="0" applyProtection="0"/>
    <xf numFmtId="0" fontId="24" fillId="0" borderId="0"/>
    <xf numFmtId="182" fontId="6" fillId="0" borderId="0" applyFont="0" applyFill="0" applyBorder="0" applyAlignment="0" applyProtection="0"/>
    <xf numFmtId="0" fontId="24" fillId="0" borderId="0"/>
    <xf numFmtId="182" fontId="6" fillId="0" borderId="0" applyFont="0" applyFill="0" applyBorder="0" applyAlignment="0" applyProtection="0"/>
    <xf numFmtId="207" fontId="6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24" fillId="0" borderId="0"/>
    <xf numFmtId="182" fontId="6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24" fillId="0" borderId="0"/>
    <xf numFmtId="0" fontId="6" fillId="0" borderId="0"/>
    <xf numFmtId="0" fontId="24" fillId="0" borderId="0"/>
    <xf numFmtId="207" fontId="6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24" fillId="0" borderId="0"/>
    <xf numFmtId="0" fontId="6" fillId="0" borderId="0"/>
    <xf numFmtId="182" fontId="6" fillId="0" borderId="0" applyFont="0" applyFill="0" applyBorder="0" applyAlignment="0" applyProtection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207" fontId="6" fillId="0" borderId="0" applyFont="0" applyFill="0" applyBorder="0" applyAlignment="0" applyProtection="0"/>
    <xf numFmtId="0" fontId="6" fillId="0" borderId="0"/>
    <xf numFmtId="0" fontId="24" fillId="0" borderId="0"/>
    <xf numFmtId="207" fontId="6" fillId="0" borderId="0" applyFont="0" applyFill="0" applyBorder="0" applyAlignment="0" applyProtection="0"/>
    <xf numFmtId="0" fontId="6" fillId="0" borderId="0"/>
    <xf numFmtId="0" fontId="24" fillId="0" borderId="0"/>
    <xf numFmtId="0" fontId="24" fillId="0" borderId="0"/>
    <xf numFmtId="182" fontId="6" fillId="0" borderId="0" applyFont="0" applyFill="0" applyBorder="0" applyAlignment="0" applyProtection="0"/>
    <xf numFmtId="0" fontId="6" fillId="0" borderId="0"/>
    <xf numFmtId="0" fontId="24" fillId="0" borderId="0"/>
    <xf numFmtId="0" fontId="6" fillId="0" borderId="0"/>
    <xf numFmtId="0" fontId="24" fillId="0" borderId="0"/>
    <xf numFmtId="207" fontId="6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182" fontId="6" fillId="0" borderId="0" applyFont="0" applyFill="0" applyBorder="0" applyAlignment="0" applyProtection="0"/>
    <xf numFmtId="0" fontId="6" fillId="0" borderId="0"/>
    <xf numFmtId="0" fontId="6" fillId="0" borderId="0"/>
    <xf numFmtId="0" fontId="24" fillId="0" borderId="0"/>
    <xf numFmtId="0" fontId="24" fillId="0" borderId="0"/>
    <xf numFmtId="207" fontId="6" fillId="0" borderId="0" applyFont="0" applyFill="0" applyBorder="0" applyAlignment="0" applyProtection="0"/>
    <xf numFmtId="0" fontId="6" fillId="0" borderId="0"/>
    <xf numFmtId="0" fontId="24" fillId="0" borderId="0"/>
    <xf numFmtId="0" fontId="6" fillId="0" borderId="0"/>
    <xf numFmtId="0" fontId="24" fillId="0" borderId="0"/>
    <xf numFmtId="207" fontId="6" fillId="0" borderId="0" applyFont="0" applyFill="0" applyBorder="0" applyAlignment="0" applyProtection="0"/>
    <xf numFmtId="0" fontId="6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182" fontId="6" fillId="0" borderId="0" applyFont="0" applyFill="0" applyBorder="0" applyAlignment="0" applyProtection="0"/>
    <xf numFmtId="0" fontId="6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208" fontId="6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24" fillId="0" borderId="0"/>
    <xf numFmtId="0" fontId="24" fillId="0" borderId="0"/>
    <xf numFmtId="207" fontId="6" fillId="0" borderId="0" applyFont="0" applyFill="0" applyBorder="0" applyAlignment="0" applyProtection="0"/>
    <xf numFmtId="0" fontId="6" fillId="0" borderId="0"/>
    <xf numFmtId="0" fontId="24" fillId="0" borderId="0"/>
    <xf numFmtId="0" fontId="24" fillId="0" borderId="0"/>
    <xf numFmtId="0" fontId="24" fillId="0" borderId="0"/>
    <xf numFmtId="207" fontId="6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24" fillId="0" borderId="0"/>
    <xf numFmtId="207" fontId="6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24" fillId="0" borderId="0"/>
    <xf numFmtId="207" fontId="6" fillId="0" borderId="0" applyFont="0" applyFill="0" applyBorder="0" applyAlignment="0" applyProtection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8" fillId="0" borderId="0" applyFont="0" applyFill="0" applyBorder="0" applyAlignment="0" applyProtection="0"/>
    <xf numFmtId="0" fontId="6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209" fontId="6" fillId="0" borderId="0" applyFont="0" applyFill="0" applyBorder="0" applyAlignment="0" applyProtection="0">
      <alignment wrapText="1"/>
    </xf>
    <xf numFmtId="209" fontId="6" fillId="0" borderId="0" applyFont="0" applyFill="0" applyBorder="0" applyAlignment="0" applyProtection="0">
      <alignment wrapText="1"/>
    </xf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166" fontId="6" fillId="0" borderId="0"/>
    <xf numFmtId="0" fontId="24" fillId="0" borderId="0"/>
    <xf numFmtId="166" fontId="6" fillId="0" borderId="0"/>
    <xf numFmtId="166" fontId="6" fillId="0" borderId="0"/>
    <xf numFmtId="166" fontId="6" fillId="0" borderId="0"/>
    <xf numFmtId="0" fontId="24" fillId="0" borderId="0"/>
    <xf numFmtId="166" fontId="6" fillId="0" borderId="0"/>
    <xf numFmtId="0" fontId="24" fillId="0" borderId="0"/>
    <xf numFmtId="0" fontId="6" fillId="0" borderId="0"/>
    <xf numFmtId="0" fontId="24" fillId="0" borderId="0"/>
    <xf numFmtId="166" fontId="6" fillId="0" borderId="0"/>
    <xf numFmtId="0" fontId="24" fillId="0" borderId="0"/>
    <xf numFmtId="0" fontId="6" fillId="0" borderId="0"/>
    <xf numFmtId="166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0" fontId="24" fillId="0" borderId="0"/>
    <xf numFmtId="166" fontId="6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166" fontId="6" fillId="0" borderId="0"/>
    <xf numFmtId="0" fontId="6" fillId="0" borderId="0"/>
    <xf numFmtId="0" fontId="24" fillId="0" borderId="0"/>
    <xf numFmtId="166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166" fontId="6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166" fontId="6" fillId="0" borderId="0"/>
    <xf numFmtId="166" fontId="6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166" fontId="6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166" fontId="6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166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166" fontId="6" fillId="0" borderId="0"/>
    <xf numFmtId="0" fontId="24" fillId="0" borderId="0"/>
    <xf numFmtId="166" fontId="6" fillId="0" borderId="0"/>
    <xf numFmtId="0" fontId="24" fillId="0" borderId="0"/>
    <xf numFmtId="166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185" fontId="6" fillId="0" borderId="0" applyFont="0" applyFill="0" applyBorder="0" applyAlignment="0" applyProtection="0">
      <alignment horizontal="left" wrapText="1"/>
    </xf>
    <xf numFmtId="0" fontId="24" fillId="0" borderId="0"/>
    <xf numFmtId="185" fontId="6" fillId="0" borderId="0" applyFont="0" applyFill="0" applyBorder="0" applyAlignment="0" applyProtection="0">
      <alignment horizontal="left" wrapText="1"/>
    </xf>
    <xf numFmtId="185" fontId="6" fillId="0" borderId="0" applyFont="0" applyFill="0" applyBorder="0" applyAlignment="0" applyProtection="0">
      <alignment horizontal="left" wrapText="1"/>
    </xf>
    <xf numFmtId="0" fontId="24" fillId="0" borderId="0"/>
    <xf numFmtId="185" fontId="6" fillId="0" borderId="0" applyFont="0" applyFill="0" applyBorder="0" applyAlignment="0" applyProtection="0">
      <alignment horizontal="left" wrapText="1"/>
    </xf>
    <xf numFmtId="0" fontId="24" fillId="0" borderId="0"/>
    <xf numFmtId="0" fontId="6" fillId="0" borderId="0"/>
    <xf numFmtId="0" fontId="24" fillId="0" borderId="0"/>
    <xf numFmtId="185" fontId="6" fillId="0" borderId="0" applyFont="0" applyFill="0" applyBorder="0" applyAlignment="0" applyProtection="0">
      <alignment horizontal="left" wrapText="1"/>
    </xf>
    <xf numFmtId="0" fontId="24" fillId="0" borderId="0"/>
    <xf numFmtId="0" fontId="6" fillId="0" borderId="0"/>
    <xf numFmtId="185" fontId="6" fillId="0" borderId="0" applyFont="0" applyFill="0" applyBorder="0" applyAlignment="0" applyProtection="0">
      <alignment horizontal="left" wrapText="1"/>
    </xf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185" fontId="6" fillId="0" borderId="0" applyFont="0" applyFill="0" applyBorder="0" applyAlignment="0" applyProtection="0">
      <alignment horizontal="left" wrapText="1"/>
    </xf>
    <xf numFmtId="0" fontId="24" fillId="0" borderId="0"/>
    <xf numFmtId="185" fontId="6" fillId="0" borderId="0" applyFont="0" applyFill="0" applyBorder="0" applyAlignment="0" applyProtection="0">
      <alignment horizontal="left" wrapText="1"/>
    </xf>
    <xf numFmtId="185" fontId="6" fillId="0" borderId="0" applyFont="0" applyFill="0" applyBorder="0" applyAlignment="0" applyProtection="0">
      <alignment horizontal="left" wrapText="1"/>
    </xf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185" fontId="6" fillId="0" borderId="0" applyFont="0" applyFill="0" applyBorder="0" applyAlignment="0" applyProtection="0">
      <alignment horizontal="left" wrapText="1"/>
    </xf>
    <xf numFmtId="0" fontId="6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185" fontId="6" fillId="0" borderId="0" applyFont="0" applyFill="0" applyBorder="0" applyAlignment="0" applyProtection="0">
      <alignment horizontal="left" wrapText="1"/>
    </xf>
    <xf numFmtId="0" fontId="6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18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185" fontId="6" fillId="0" borderId="0" applyFont="0" applyFill="0" applyBorder="0" applyAlignment="0" applyProtection="0">
      <alignment horizontal="left" wrapText="1"/>
    </xf>
    <xf numFmtId="0" fontId="6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185" fontId="6" fillId="0" borderId="0" applyFont="0" applyFill="0" applyBorder="0" applyAlignment="0" applyProtection="0">
      <alignment horizontal="left" wrapText="1"/>
    </xf>
    <xf numFmtId="0" fontId="24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185" fontId="6" fillId="0" borderId="0" applyFont="0" applyFill="0" applyBorder="0" applyAlignment="0" applyProtection="0">
      <alignment horizontal="left" wrapText="1"/>
    </xf>
    <xf numFmtId="0" fontId="24" fillId="0" borderId="0"/>
    <xf numFmtId="185" fontId="6" fillId="0" borderId="0" applyFont="0" applyFill="0" applyBorder="0" applyAlignment="0" applyProtection="0">
      <alignment horizontal="left" wrapText="1"/>
    </xf>
    <xf numFmtId="0" fontId="24" fillId="0" borderId="0"/>
    <xf numFmtId="185" fontId="6" fillId="0" borderId="0" applyFont="0" applyFill="0" applyBorder="0" applyAlignment="0" applyProtection="0">
      <alignment horizontal="left" wrapText="1"/>
    </xf>
    <xf numFmtId="0" fontId="6" fillId="0" borderId="0"/>
    <xf numFmtId="0" fontId="24" fillId="0" borderId="0"/>
    <xf numFmtId="0" fontId="24" fillId="0" borderId="0"/>
    <xf numFmtId="0" fontId="29" fillId="0" borderId="0" applyNumberFormat="0" applyFill="0" applyBorder="0" applyAlignment="0" applyProtection="0"/>
    <xf numFmtId="0" fontId="24" fillId="0" borderId="0"/>
    <xf numFmtId="0" fontId="24" fillId="0" borderId="0"/>
    <xf numFmtId="0" fontId="29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9" fillId="0" borderId="0" applyNumberFormat="0" applyFill="0" applyBorder="0" applyAlignment="0" applyProtection="0"/>
    <xf numFmtId="0" fontId="6" fillId="0" borderId="0"/>
    <xf numFmtId="0" fontId="24" fillId="0" borderId="0"/>
    <xf numFmtId="0" fontId="126" fillId="0" borderId="0"/>
    <xf numFmtId="0" fontId="6" fillId="0" borderId="0"/>
    <xf numFmtId="0" fontId="76" fillId="0" borderId="0" applyNumberFormat="0" applyFill="0" applyBorder="0" applyAlignment="0" applyProtection="0"/>
    <xf numFmtId="0" fontId="24" fillId="0" borderId="0"/>
    <xf numFmtId="0" fontId="6" fillId="0" borderId="0"/>
    <xf numFmtId="0" fontId="24" fillId="0" borderId="0"/>
    <xf numFmtId="0" fontId="24" fillId="0" borderId="0"/>
    <xf numFmtId="0" fontId="29" fillId="0" borderId="0" applyNumberFormat="0" applyFill="0" applyBorder="0" applyAlignment="0" applyProtection="0"/>
    <xf numFmtId="0" fontId="24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76" fillId="0" borderId="0" applyNumberFormat="0" applyFill="0" applyBorder="0" applyAlignment="0" applyProtection="0"/>
    <xf numFmtId="0" fontId="24" fillId="0" borderId="0"/>
    <xf numFmtId="0" fontId="29" fillId="0" borderId="0" applyNumberFormat="0" applyFill="0" applyBorder="0" applyAlignment="0" applyProtection="0"/>
    <xf numFmtId="0" fontId="24" fillId="0" borderId="0"/>
    <xf numFmtId="0" fontId="24" fillId="0" borderId="0"/>
    <xf numFmtId="0" fontId="29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144" fillId="0" borderId="0" applyNumberFormat="0" applyFill="0" applyBorder="0" applyAlignment="0" applyProtection="0"/>
    <xf numFmtId="0" fontId="6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29" fillId="0" borderId="0" applyNumberFormat="0" applyFill="0" applyBorder="0" applyAlignment="0" applyProtection="0"/>
    <xf numFmtId="0" fontId="24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145" fillId="0" borderId="0" applyNumberFormat="0" applyFill="0" applyBorder="0" applyAlignment="0" applyProtection="0"/>
    <xf numFmtId="0" fontId="24" fillId="0" borderId="0"/>
    <xf numFmtId="1" fontId="146" fillId="93" borderId="15" applyNumberFormat="0" applyBorder="0" applyAlignment="0">
      <alignment horizontal="centerContinuous" vertical="center"/>
      <protection locked="0"/>
    </xf>
    <xf numFmtId="2" fontId="68" fillId="0" borderId="0" applyFont="0" applyFill="0" applyBorder="0" applyAlignment="0" applyProtection="0"/>
    <xf numFmtId="0" fontId="6" fillId="0" borderId="0"/>
    <xf numFmtId="2" fontId="68" fillId="0" borderId="0" applyFont="0" applyFill="0" applyBorder="0" applyAlignment="0" applyProtection="0"/>
    <xf numFmtId="0" fontId="6" fillId="0" borderId="0"/>
    <xf numFmtId="2" fontId="68" fillId="0" borderId="0" applyFont="0" applyFill="0" applyBorder="0" applyAlignment="0" applyProtection="0"/>
    <xf numFmtId="2" fontId="63" fillId="0" borderId="0" applyFill="0" applyBorder="0" applyAlignment="0" applyProtection="0"/>
    <xf numFmtId="0" fontId="24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147" fillId="0" borderId="0" applyNumberFormat="0" applyFill="0" applyBorder="0" applyAlignment="0" applyProtection="0">
      <alignment vertical="top"/>
      <protection locked="0"/>
    </xf>
    <xf numFmtId="172" fontId="8" fillId="0" borderId="0"/>
    <xf numFmtId="204" fontId="148" fillId="0" borderId="0">
      <alignment horizontal="right"/>
    </xf>
    <xf numFmtId="0" fontId="149" fillId="0" borderId="0">
      <alignment vertical="center"/>
    </xf>
    <xf numFmtId="0" fontId="150" fillId="0" borderId="0">
      <alignment horizontal="right"/>
    </xf>
    <xf numFmtId="203" fontId="151" fillId="0" borderId="0">
      <alignment horizontal="right" vertical="center"/>
    </xf>
    <xf numFmtId="203" fontId="148" fillId="0" borderId="0" applyFill="0" applyBorder="0">
      <alignment horizontal="right" vertical="center"/>
    </xf>
    <xf numFmtId="0" fontId="30" fillId="4" borderId="0" applyNumberFormat="0" applyBorder="0" applyAlignment="0" applyProtection="0"/>
    <xf numFmtId="0" fontId="24" fillId="0" borderId="0"/>
    <xf numFmtId="0" fontId="24" fillId="0" borderId="0"/>
    <xf numFmtId="0" fontId="30" fillId="4" borderId="0" applyNumberFormat="0" applyBorder="0" applyAlignment="0" applyProtection="0"/>
    <xf numFmtId="0" fontId="24" fillId="0" borderId="0"/>
    <xf numFmtId="0" fontId="24" fillId="0" borderId="0"/>
    <xf numFmtId="0" fontId="24" fillId="0" borderId="0"/>
    <xf numFmtId="0" fontId="30" fillId="4" borderId="0" applyNumberFormat="0" applyBorder="0" applyAlignment="0" applyProtection="0"/>
    <xf numFmtId="0" fontId="6" fillId="0" borderId="0"/>
    <xf numFmtId="0" fontId="24" fillId="0" borderId="0"/>
    <xf numFmtId="0" fontId="126" fillId="0" borderId="0"/>
    <xf numFmtId="0" fontId="6" fillId="0" borderId="0"/>
    <xf numFmtId="0" fontId="77" fillId="6" borderId="0" applyNumberFormat="0" applyBorder="0" applyAlignment="0" applyProtection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30" fillId="4" borderId="0" applyNumberFormat="0" applyBorder="0" applyAlignment="0" applyProtection="0"/>
    <xf numFmtId="0" fontId="24" fillId="0" borderId="0"/>
    <xf numFmtId="0" fontId="24" fillId="0" borderId="0"/>
    <xf numFmtId="0" fontId="6" fillId="0" borderId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24" fillId="0" borderId="0"/>
    <xf numFmtId="0" fontId="77" fillId="6" borderId="0" applyNumberFormat="0" applyBorder="0" applyAlignment="0" applyProtection="0"/>
    <xf numFmtId="0" fontId="24" fillId="0" borderId="0"/>
    <xf numFmtId="0" fontId="77" fillId="6" borderId="0" applyNumberFormat="0" applyBorder="0" applyAlignment="0" applyProtection="0"/>
    <xf numFmtId="0" fontId="24" fillId="0" borderId="0"/>
    <xf numFmtId="0" fontId="24" fillId="0" borderId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30" fillId="4" borderId="0" applyNumberFormat="0" applyBorder="0" applyAlignment="0" applyProtection="0"/>
    <xf numFmtId="0" fontId="152" fillId="98" borderId="0" applyNumberFormat="0" applyBorder="0" applyAlignment="0" applyProtection="0"/>
    <xf numFmtId="0" fontId="6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77" fillId="71" borderId="0" applyNumberFormat="0" applyBorder="0" applyAlignment="0" applyProtection="0"/>
    <xf numFmtId="0" fontId="24" fillId="0" borderId="0"/>
    <xf numFmtId="0" fontId="30" fillId="4" borderId="0" applyNumberFormat="0" applyBorder="0" applyAlignment="0" applyProtection="0"/>
    <xf numFmtId="0" fontId="24" fillId="0" borderId="0"/>
    <xf numFmtId="0" fontId="77" fillId="71" borderId="0" applyNumberFormat="0" applyBorder="0" applyAlignment="0" applyProtection="0"/>
    <xf numFmtId="0" fontId="24" fillId="0" borderId="0"/>
    <xf numFmtId="0" fontId="24" fillId="0" borderId="0"/>
    <xf numFmtId="0" fontId="6" fillId="0" borderId="0"/>
    <xf numFmtId="0" fontId="153" fillId="71" borderId="0" applyNumberFormat="0" applyBorder="0" applyAlignment="0" applyProtection="0"/>
    <xf numFmtId="0" fontId="24" fillId="0" borderId="0"/>
    <xf numFmtId="0" fontId="77" fillId="71" borderId="0" applyNumberFormat="0" applyBorder="0" applyAlignment="0" applyProtection="0"/>
    <xf numFmtId="0" fontId="6" fillId="0" borderId="0"/>
    <xf numFmtId="0" fontId="24" fillId="0" borderId="0"/>
    <xf numFmtId="38" fontId="6" fillId="22" borderId="0" applyNumberFormat="0" applyBorder="0" applyAlignment="0" applyProtection="0"/>
    <xf numFmtId="38" fontId="6" fillId="22" borderId="0" applyNumberFormat="0" applyBorder="0" applyAlignment="0" applyProtection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38" fontId="8" fillId="22" borderId="0" applyNumberFormat="0" applyBorder="0" applyAlignment="0" applyProtection="0"/>
    <xf numFmtId="38" fontId="8" fillId="22" borderId="0" applyNumberFormat="0" applyBorder="0" applyAlignment="0" applyProtection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38" fontId="6" fillId="22" borderId="0" applyNumberFormat="0" applyBorder="0" applyAlignment="0" applyProtection="0"/>
    <xf numFmtId="38" fontId="6" fillId="22" borderId="0" applyNumberFormat="0" applyBorder="0" applyAlignment="0" applyProtection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38" fontId="8" fillId="22" borderId="0" applyNumberFormat="0" applyBorder="0" applyAlignment="0" applyProtection="0"/>
    <xf numFmtId="38" fontId="8" fillId="22" borderId="0" applyNumberFormat="0" applyBorder="0" applyAlignment="0" applyProtection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38" fontId="8" fillId="22" borderId="0" applyNumberFormat="0" applyBorder="0" applyAlignment="0" applyProtection="0"/>
    <xf numFmtId="0" fontId="24" fillId="0" borderId="0"/>
    <xf numFmtId="0" fontId="24" fillId="0" borderId="0"/>
    <xf numFmtId="0" fontId="6" fillId="0" borderId="0"/>
    <xf numFmtId="38" fontId="8" fillId="22" borderId="0" applyNumberFormat="0" applyBorder="0" applyAlignment="0" applyProtection="0"/>
    <xf numFmtId="38" fontId="8" fillId="22" borderId="0" applyNumberFormat="0" applyBorder="0" applyAlignment="0" applyProtection="0"/>
    <xf numFmtId="0" fontId="24" fillId="0" borderId="0"/>
    <xf numFmtId="38" fontId="6" fillId="22" borderId="0" applyNumberFormat="0" applyBorder="0" applyAlignment="0" applyProtection="0"/>
    <xf numFmtId="0" fontId="6" fillId="0" borderId="0"/>
    <xf numFmtId="0" fontId="24" fillId="0" borderId="0"/>
    <xf numFmtId="0" fontId="6" fillId="0" borderId="0"/>
    <xf numFmtId="38" fontId="8" fillId="22" borderId="0" applyNumberFormat="0" applyBorder="0" applyAlignment="0" applyProtection="0"/>
    <xf numFmtId="0" fontId="24" fillId="0" borderId="0"/>
    <xf numFmtId="0" fontId="6" fillId="0" borderId="0"/>
    <xf numFmtId="0" fontId="24" fillId="0" borderId="0"/>
    <xf numFmtId="38" fontId="6" fillId="22" borderId="0" applyNumberFormat="0" applyBorder="0" applyAlignment="0" applyProtection="0"/>
    <xf numFmtId="0" fontId="6" fillId="0" borderId="0"/>
    <xf numFmtId="0" fontId="24" fillId="0" borderId="0"/>
    <xf numFmtId="0" fontId="6" fillId="0" borderId="0"/>
    <xf numFmtId="38" fontId="8" fillId="22" borderId="0" applyNumberFormat="0" applyBorder="0" applyAlignment="0" applyProtection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38" fontId="6" fillId="22" borderId="0" applyNumberFormat="0" applyBorder="0" applyAlignment="0" applyProtection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23" fillId="0" borderId="29" applyNumberFormat="0" applyAlignment="0" applyProtection="0">
      <alignment horizontal="left"/>
    </xf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23" fillId="0" borderId="29" applyNumberFormat="0" applyAlignment="0" applyProtection="0">
      <alignment horizontal="left"/>
    </xf>
    <xf numFmtId="0" fontId="6" fillId="0" borderId="0"/>
    <xf numFmtId="0" fontId="23" fillId="0" borderId="29" applyNumberFormat="0" applyAlignment="0" applyProtection="0">
      <alignment horizontal="left"/>
    </xf>
    <xf numFmtId="0" fontId="6" fillId="0" borderId="0"/>
    <xf numFmtId="0" fontId="24" fillId="0" borderId="0"/>
    <xf numFmtId="0" fontId="23" fillId="0" borderId="29" applyNumberFormat="0" applyAlignment="0" applyProtection="0">
      <alignment horizontal="left"/>
    </xf>
    <xf numFmtId="0" fontId="24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22">
      <alignment horizontal="left"/>
    </xf>
    <xf numFmtId="0" fontId="23" fillId="0" borderId="22">
      <alignment horizontal="left"/>
    </xf>
    <xf numFmtId="0" fontId="23" fillId="0" borderId="22">
      <alignment horizontal="left"/>
    </xf>
    <xf numFmtId="0" fontId="23" fillId="0" borderId="22">
      <alignment horizontal="left"/>
    </xf>
    <xf numFmtId="0" fontId="23" fillId="0" borderId="22">
      <alignment horizontal="left"/>
    </xf>
    <xf numFmtId="0" fontId="6" fillId="0" borderId="0"/>
    <xf numFmtId="0" fontId="23" fillId="0" borderId="22">
      <alignment horizontal="left"/>
    </xf>
    <xf numFmtId="0" fontId="23" fillId="0" borderId="22">
      <alignment horizontal="left"/>
    </xf>
    <xf numFmtId="0" fontId="24" fillId="0" borderId="0"/>
    <xf numFmtId="0" fontId="31" fillId="0" borderId="3" applyNumberFormat="0" applyFill="0" applyAlignment="0" applyProtection="0"/>
    <xf numFmtId="0" fontId="24" fillId="0" borderId="0"/>
    <xf numFmtId="0" fontId="24" fillId="0" borderId="0"/>
    <xf numFmtId="0" fontId="31" fillId="0" borderId="3" applyNumberFormat="0" applyFill="0" applyAlignment="0" applyProtection="0"/>
    <xf numFmtId="0" fontId="24" fillId="0" borderId="0"/>
    <xf numFmtId="0" fontId="24" fillId="0" borderId="0"/>
    <xf numFmtId="0" fontId="24" fillId="0" borderId="0"/>
    <xf numFmtId="0" fontId="81" fillId="0" borderId="42" applyNumberFormat="0" applyFill="0" applyAlignment="0" applyProtection="0"/>
    <xf numFmtId="0" fontId="24" fillId="0" borderId="0"/>
    <xf numFmtId="0" fontId="24" fillId="0" borderId="0"/>
    <xf numFmtId="0" fontId="6" fillId="0" borderId="0"/>
    <xf numFmtId="0" fontId="81" fillId="0" borderId="42" applyNumberFormat="0" applyFill="0" applyAlignment="0" applyProtection="0"/>
    <xf numFmtId="0" fontId="6" fillId="0" borderId="0"/>
    <xf numFmtId="0" fontId="154" fillId="0" borderId="42" applyNumberFormat="0" applyFill="0" applyAlignment="0" applyProtection="0"/>
    <xf numFmtId="0" fontId="81" fillId="0" borderId="42" applyNumberFormat="0" applyFill="0" applyAlignment="0" applyProtection="0"/>
    <xf numFmtId="0" fontId="68" fillId="0" borderId="0" applyNumberFormat="0" applyFill="0" applyBorder="0" applyAlignment="0" applyProtection="0"/>
    <xf numFmtId="0" fontId="24" fillId="0" borderId="0"/>
    <xf numFmtId="0" fontId="24" fillId="0" borderId="0"/>
    <xf numFmtId="0" fontId="6" fillId="0" borderId="0"/>
    <xf numFmtId="0" fontId="81" fillId="0" borderId="42" applyNumberFormat="0" applyFill="0" applyAlignment="0" applyProtection="0"/>
    <xf numFmtId="0" fontId="154" fillId="0" borderId="42" applyNumberFormat="0" applyFill="0" applyAlignment="0" applyProtection="0"/>
    <xf numFmtId="0" fontId="6" fillId="0" borderId="0"/>
    <xf numFmtId="0" fontId="24" fillId="0" borderId="0"/>
    <xf numFmtId="0" fontId="126" fillId="0" borderId="0"/>
    <xf numFmtId="0" fontId="6" fillId="0" borderId="0"/>
    <xf numFmtId="0" fontId="80" fillId="0" borderId="41" applyNumberFormat="0" applyFill="0" applyAlignment="0" applyProtection="0"/>
    <xf numFmtId="0" fontId="24" fillId="0" borderId="0"/>
    <xf numFmtId="0" fontId="80" fillId="0" borderId="41" applyNumberFormat="0" applyFill="0" applyAlignment="0" applyProtection="0"/>
    <xf numFmtId="0" fontId="81" fillId="0" borderId="42" applyNumberFormat="0" applyFill="0" applyAlignment="0" applyProtection="0"/>
    <xf numFmtId="0" fontId="24" fillId="0" borderId="0"/>
    <xf numFmtId="0" fontId="24" fillId="0" borderId="0"/>
    <xf numFmtId="0" fontId="6" fillId="0" borderId="0"/>
    <xf numFmtId="0" fontId="81" fillId="0" borderId="42" applyNumberFormat="0" applyFill="0" applyAlignment="0" applyProtection="0"/>
    <xf numFmtId="0" fontId="24" fillId="0" borderId="0"/>
    <xf numFmtId="0" fontId="126" fillId="0" borderId="0"/>
    <xf numFmtId="0" fontId="154" fillId="0" borderId="42" applyNumberFormat="0" applyFill="0" applyAlignment="0" applyProtection="0"/>
    <xf numFmtId="0" fontId="80" fillId="0" borderId="41" applyNumberFormat="0" applyFill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80" fillId="0" borderId="41" applyNumberFormat="0" applyFill="0" applyAlignment="0" applyProtection="0"/>
    <xf numFmtId="0" fontId="24" fillId="0" borderId="0"/>
    <xf numFmtId="0" fontId="24" fillId="0" borderId="0"/>
    <xf numFmtId="0" fontId="6" fillId="0" borderId="0"/>
    <xf numFmtId="0" fontId="24" fillId="0" borderId="0"/>
    <xf numFmtId="0" fontId="80" fillId="0" borderId="41" applyNumberFormat="0" applyFill="0" applyAlignment="0" applyProtection="0"/>
    <xf numFmtId="0" fontId="32" fillId="0" borderId="4" applyNumberFormat="0" applyFill="0" applyAlignment="0" applyProtection="0"/>
    <xf numFmtId="0" fontId="24" fillId="0" borderId="0"/>
    <xf numFmtId="0" fontId="24" fillId="0" borderId="0"/>
    <xf numFmtId="0" fontId="32" fillId="0" borderId="4" applyNumberFormat="0" applyFill="0" applyAlignment="0" applyProtection="0"/>
    <xf numFmtId="0" fontId="24" fillId="0" borderId="0"/>
    <xf numFmtId="0" fontId="24" fillId="0" borderId="0"/>
    <xf numFmtId="0" fontId="24" fillId="0" borderId="0"/>
    <xf numFmtId="0" fontId="85" fillId="0" borderId="44" applyNumberFormat="0" applyFill="0" applyAlignment="0" applyProtection="0"/>
    <xf numFmtId="0" fontId="24" fillId="0" borderId="0"/>
    <xf numFmtId="0" fontId="126" fillId="0" borderId="0"/>
    <xf numFmtId="0" fontId="6" fillId="0" borderId="0"/>
    <xf numFmtId="0" fontId="85" fillId="0" borderId="44" applyNumberFormat="0" applyFill="0" applyAlignment="0" applyProtection="0"/>
    <xf numFmtId="0" fontId="6" fillId="0" borderId="0"/>
    <xf numFmtId="0" fontId="155" fillId="0" borderId="44" applyNumberFormat="0" applyFill="0" applyAlignment="0" applyProtection="0"/>
    <xf numFmtId="0" fontId="85" fillId="0" borderId="44" applyNumberFormat="0" applyFill="0" applyAlignment="0" applyProtection="0"/>
    <xf numFmtId="0" fontId="68" fillId="0" borderId="0" applyNumberFormat="0" applyFill="0" applyBorder="0" applyAlignment="0" applyProtection="0"/>
    <xf numFmtId="0" fontId="24" fillId="0" borderId="0"/>
    <xf numFmtId="0" fontId="24" fillId="0" borderId="0"/>
    <xf numFmtId="0" fontId="6" fillId="0" borderId="0"/>
    <xf numFmtId="0" fontId="85" fillId="0" borderId="44" applyNumberFormat="0" applyFill="0" applyAlignment="0" applyProtection="0"/>
    <xf numFmtId="0" fontId="155" fillId="0" borderId="44" applyNumberFormat="0" applyFill="0" applyAlignment="0" applyProtection="0"/>
    <xf numFmtId="0" fontId="6" fillId="0" borderId="0"/>
    <xf numFmtId="0" fontId="24" fillId="0" borderId="0"/>
    <xf numFmtId="0" fontId="126" fillId="0" borderId="0"/>
    <xf numFmtId="0" fontId="6" fillId="0" borderId="0"/>
    <xf numFmtId="0" fontId="84" fillId="0" borderId="43" applyNumberFormat="0" applyFill="0" applyAlignment="0" applyProtection="0"/>
    <xf numFmtId="0" fontId="24" fillId="0" borderId="0"/>
    <xf numFmtId="0" fontId="84" fillId="0" borderId="43" applyNumberFormat="0" applyFill="0" applyAlignment="0" applyProtection="0"/>
    <xf numFmtId="0" fontId="85" fillId="0" borderId="44" applyNumberFormat="0" applyFill="0" applyAlignment="0" applyProtection="0"/>
    <xf numFmtId="0" fontId="24" fillId="0" borderId="0"/>
    <xf numFmtId="0" fontId="24" fillId="0" borderId="0"/>
    <xf numFmtId="0" fontId="6" fillId="0" borderId="0"/>
    <xf numFmtId="0" fontId="85" fillId="0" borderId="44" applyNumberFormat="0" applyFill="0" applyAlignment="0" applyProtection="0"/>
    <xf numFmtId="0" fontId="24" fillId="0" borderId="0"/>
    <xf numFmtId="0" fontId="126" fillId="0" borderId="0"/>
    <xf numFmtId="0" fontId="155" fillId="0" borderId="44" applyNumberFormat="0" applyFill="0" applyAlignment="0" applyProtection="0"/>
    <xf numFmtId="0" fontId="84" fillId="0" borderId="43" applyNumberFormat="0" applyFill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84" fillId="0" borderId="43" applyNumberFormat="0" applyFill="0" applyAlignment="0" applyProtection="0"/>
    <xf numFmtId="0" fontId="24" fillId="0" borderId="0"/>
    <xf numFmtId="0" fontId="24" fillId="0" borderId="0"/>
    <xf numFmtId="0" fontId="6" fillId="0" borderId="0"/>
    <xf numFmtId="0" fontId="24" fillId="0" borderId="0"/>
    <xf numFmtId="0" fontId="84" fillId="0" borderId="43" applyNumberFormat="0" applyFill="0" applyAlignment="0" applyProtection="0"/>
    <xf numFmtId="0" fontId="33" fillId="0" borderId="5" applyNumberFormat="0" applyFill="0" applyAlignment="0" applyProtection="0"/>
    <xf numFmtId="0" fontId="24" fillId="0" borderId="0"/>
    <xf numFmtId="0" fontId="24" fillId="0" borderId="0"/>
    <xf numFmtId="0" fontId="33" fillId="0" borderId="5" applyNumberFormat="0" applyFill="0" applyAlignment="0" applyProtection="0"/>
    <xf numFmtId="0" fontId="24" fillId="0" borderId="0"/>
    <xf numFmtId="0" fontId="24" fillId="0" borderId="0"/>
    <xf numFmtId="0" fontId="24" fillId="0" borderId="0"/>
    <xf numFmtId="0" fontId="33" fillId="0" borderId="5" applyNumberFormat="0" applyFill="0" applyAlignment="0" applyProtection="0"/>
    <xf numFmtId="0" fontId="6" fillId="0" borderId="0"/>
    <xf numFmtId="0" fontId="24" fillId="0" borderId="0"/>
    <xf numFmtId="0" fontId="24" fillId="0" borderId="0"/>
    <xf numFmtId="0" fontId="6" fillId="0" borderId="0"/>
    <xf numFmtId="0" fontId="87" fillId="0" borderId="46" applyNumberFormat="0" applyFill="0" applyAlignment="0" applyProtection="0"/>
    <xf numFmtId="0" fontId="24" fillId="0" borderId="0"/>
    <xf numFmtId="0" fontId="6" fillId="0" borderId="0"/>
    <xf numFmtId="0" fontId="87" fillId="0" borderId="64" applyNumberFormat="0" applyFill="0" applyAlignment="0" applyProtection="0"/>
    <xf numFmtId="0" fontId="24" fillId="0" borderId="0"/>
    <xf numFmtId="0" fontId="6" fillId="0" borderId="0"/>
    <xf numFmtId="0" fontId="6" fillId="0" borderId="0"/>
    <xf numFmtId="0" fontId="33" fillId="0" borderId="5" applyNumberFormat="0" applyFill="0" applyAlignment="0" applyProtection="0"/>
    <xf numFmtId="0" fontId="24" fillId="0" borderId="0"/>
    <xf numFmtId="0" fontId="24" fillId="0" borderId="0"/>
    <xf numFmtId="0" fontId="6" fillId="0" borderId="0"/>
    <xf numFmtId="0" fontId="87" fillId="0" borderId="46" applyNumberFormat="0" applyFill="0" applyAlignment="0" applyProtection="0"/>
    <xf numFmtId="0" fontId="156" fillId="0" borderId="46" applyNumberFormat="0" applyFill="0" applyAlignment="0" applyProtection="0"/>
    <xf numFmtId="0" fontId="24" fillId="0" borderId="0"/>
    <xf numFmtId="0" fontId="6" fillId="0" borderId="0"/>
    <xf numFmtId="0" fontId="156" fillId="0" borderId="46" applyNumberFormat="0" applyFill="0" applyAlignment="0" applyProtection="0"/>
    <xf numFmtId="0" fontId="24" fillId="0" borderId="0"/>
    <xf numFmtId="0" fontId="87" fillId="0" borderId="46" applyNumberFormat="0" applyFill="0" applyAlignment="0" applyProtection="0"/>
    <xf numFmtId="0" fontId="24" fillId="0" borderId="0"/>
    <xf numFmtId="0" fontId="24" fillId="0" borderId="0"/>
    <xf numFmtId="0" fontId="87" fillId="0" borderId="46" applyNumberFormat="0" applyFill="0" applyAlignment="0" applyProtection="0"/>
    <xf numFmtId="0" fontId="156" fillId="0" borderId="46" applyNumberFormat="0" applyFill="0" applyAlignment="0" applyProtection="0"/>
    <xf numFmtId="0" fontId="33" fillId="0" borderId="5" applyNumberFormat="0" applyFill="0" applyAlignment="0" applyProtection="0"/>
    <xf numFmtId="0" fontId="157" fillId="0" borderId="65" applyNumberFormat="0" applyFill="0" applyAlignment="0" applyProtection="0"/>
    <xf numFmtId="0" fontId="6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86" fillId="0" borderId="45" applyNumberFormat="0" applyFill="0" applyAlignment="0" applyProtection="0"/>
    <xf numFmtId="0" fontId="24" fillId="0" borderId="0"/>
    <xf numFmtId="0" fontId="33" fillId="0" borderId="5" applyNumberFormat="0" applyFill="0" applyAlignment="0" applyProtection="0"/>
    <xf numFmtId="0" fontId="24" fillId="0" borderId="0"/>
    <xf numFmtId="0" fontId="86" fillId="0" borderId="45" applyNumberFormat="0" applyFill="0" applyAlignment="0" applyProtection="0"/>
    <xf numFmtId="0" fontId="24" fillId="0" borderId="0"/>
    <xf numFmtId="0" fontId="24" fillId="0" borderId="0"/>
    <xf numFmtId="0" fontId="6" fillId="0" borderId="0"/>
    <xf numFmtId="0" fontId="158" fillId="0" borderId="45" applyNumberFormat="0" applyFill="0" applyAlignment="0" applyProtection="0"/>
    <xf numFmtId="0" fontId="24" fillId="0" borderId="0"/>
    <xf numFmtId="0" fontId="86" fillId="0" borderId="45" applyNumberFormat="0" applyFill="0" applyAlignment="0" applyProtection="0"/>
    <xf numFmtId="0" fontId="33" fillId="0" borderId="0" applyNumberFormat="0" applyFill="0" applyBorder="0" applyAlignment="0" applyProtection="0"/>
    <xf numFmtId="0" fontId="24" fillId="0" borderId="0"/>
    <xf numFmtId="0" fontId="24" fillId="0" borderId="0"/>
    <xf numFmtId="0" fontId="33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33" fillId="0" borderId="0" applyNumberFormat="0" applyFill="0" applyBorder="0" applyAlignment="0" applyProtection="0"/>
    <xf numFmtId="0" fontId="6" fillId="0" borderId="0"/>
    <xf numFmtId="0" fontId="24" fillId="0" borderId="0"/>
    <xf numFmtId="0" fontId="24" fillId="0" borderId="0"/>
    <xf numFmtId="0" fontId="6" fillId="0" borderId="0"/>
    <xf numFmtId="0" fontId="87" fillId="0" borderId="0" applyNumberFormat="0" applyFill="0" applyBorder="0" applyAlignment="0" applyProtection="0"/>
    <xf numFmtId="0" fontId="24" fillId="0" borderId="0"/>
    <xf numFmtId="0" fontId="6" fillId="0" borderId="0"/>
    <xf numFmtId="0" fontId="6" fillId="0" borderId="0"/>
    <xf numFmtId="0" fontId="24" fillId="0" borderId="0"/>
    <xf numFmtId="0" fontId="33" fillId="0" borderId="0" applyNumberFormat="0" applyFill="0" applyBorder="0" applyAlignment="0" applyProtection="0"/>
    <xf numFmtId="0" fontId="24" fillId="0" borderId="0"/>
    <xf numFmtId="0" fontId="24" fillId="0" borderId="0"/>
    <xf numFmtId="0" fontId="6" fillId="0" borderId="0"/>
    <xf numFmtId="0" fontId="87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24" fillId="0" borderId="0"/>
    <xf numFmtId="0" fontId="6" fillId="0" borderId="0"/>
    <xf numFmtId="0" fontId="156" fillId="0" borderId="0" applyNumberFormat="0" applyFill="0" applyBorder="0" applyAlignment="0" applyProtection="0"/>
    <xf numFmtId="0" fontId="24" fillId="0" borderId="0"/>
    <xf numFmtId="0" fontId="87" fillId="0" borderId="0" applyNumberFormat="0" applyFill="0" applyBorder="0" applyAlignment="0" applyProtection="0"/>
    <xf numFmtId="0" fontId="24" fillId="0" borderId="0"/>
    <xf numFmtId="0" fontId="24" fillId="0" borderId="0"/>
    <xf numFmtId="0" fontId="87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157" fillId="0" borderId="0" applyNumberFormat="0" applyFill="0" applyBorder="0" applyAlignment="0" applyProtection="0"/>
    <xf numFmtId="0" fontId="6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86" fillId="0" borderId="0" applyNumberFormat="0" applyFill="0" applyBorder="0" applyAlignment="0" applyProtection="0"/>
    <xf numFmtId="0" fontId="24" fillId="0" borderId="0"/>
    <xf numFmtId="0" fontId="33" fillId="0" borderId="0" applyNumberFormat="0" applyFill="0" applyBorder="0" applyAlignment="0" applyProtection="0"/>
    <xf numFmtId="0" fontId="24" fillId="0" borderId="0"/>
    <xf numFmtId="0" fontId="86" fillId="0" borderId="0" applyNumberFormat="0" applyFill="0" applyBorder="0" applyAlignment="0" applyProtection="0"/>
    <xf numFmtId="0" fontId="24" fillId="0" borderId="0"/>
    <xf numFmtId="0" fontId="24" fillId="0" borderId="0"/>
    <xf numFmtId="0" fontId="6" fillId="0" borderId="0"/>
    <xf numFmtId="0" fontId="158" fillId="0" borderId="0" applyNumberFormat="0" applyFill="0" applyBorder="0" applyAlignment="0" applyProtection="0"/>
    <xf numFmtId="0" fontId="24" fillId="0" borderId="0"/>
    <xf numFmtId="0" fontId="86" fillId="0" borderId="0" applyNumberFormat="0" applyFill="0" applyBorder="0" applyAlignment="0" applyProtection="0"/>
    <xf numFmtId="0" fontId="159" fillId="105" borderId="0" applyNumberFormat="0" applyBorder="0" applyAlignment="0">
      <protection hidden="1"/>
    </xf>
    <xf numFmtId="0" fontId="24" fillId="0" borderId="0"/>
    <xf numFmtId="0" fontId="24" fillId="0" borderId="0"/>
    <xf numFmtId="0" fontId="24" fillId="0" borderId="0"/>
    <xf numFmtId="38" fontId="21" fillId="0" borderId="0"/>
    <xf numFmtId="0" fontId="6" fillId="0" borderId="0"/>
    <xf numFmtId="38" fontId="21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40" fontId="21" fillId="0" borderId="0"/>
    <xf numFmtId="0" fontId="6" fillId="0" borderId="0"/>
    <xf numFmtId="40" fontId="21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88" fillId="0" borderId="0" applyNumberFormat="0" applyFill="0" applyBorder="0" applyAlignment="0" applyProtection="0">
      <alignment vertical="top"/>
      <protection locked="0"/>
    </xf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160" fillId="0" borderId="0" applyNumberFormat="0" applyFill="0" applyBorder="0" applyAlignment="0" applyProtection="0">
      <alignment vertical="top"/>
      <protection locked="0"/>
    </xf>
    <xf numFmtId="0" fontId="6" fillId="0" borderId="0"/>
    <xf numFmtId="0" fontId="24" fillId="0" borderId="0"/>
    <xf numFmtId="10" fontId="6" fillId="23" borderId="6" applyNumberFormat="0" applyBorder="0" applyAlignment="0" applyProtection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0" fontId="8" fillId="23" borderId="6" applyNumberFormat="0" applyBorder="0" applyAlignment="0" applyProtection="0"/>
    <xf numFmtId="10" fontId="8" fillId="23" borderId="6" applyNumberFormat="0" applyBorder="0" applyAlignment="0" applyProtection="0"/>
    <xf numFmtId="0" fontId="24" fillId="0" borderId="0"/>
    <xf numFmtId="10" fontId="8" fillId="23" borderId="6" applyNumberFormat="0" applyBorder="0" applyAlignment="0" applyProtection="0"/>
    <xf numFmtId="10" fontId="8" fillId="23" borderId="6" applyNumberFormat="0" applyBorder="0" applyAlignment="0" applyProtection="0"/>
    <xf numFmtId="0" fontId="24" fillId="0" borderId="0"/>
    <xf numFmtId="0" fontId="24" fillId="0" borderId="0"/>
    <xf numFmtId="0" fontId="6" fillId="0" borderId="0"/>
    <xf numFmtId="0" fontId="24" fillId="0" borderId="0"/>
    <xf numFmtId="10" fontId="6" fillId="23" borderId="6" applyNumberFormat="0" applyBorder="0" applyAlignment="0" applyProtection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0" fontId="8" fillId="23" borderId="6" applyNumberFormat="0" applyBorder="0" applyAlignment="0" applyProtection="0"/>
    <xf numFmtId="10" fontId="8" fillId="23" borderId="6" applyNumberFormat="0" applyBorder="0" applyAlignment="0" applyProtection="0"/>
    <xf numFmtId="0" fontId="24" fillId="0" borderId="0"/>
    <xf numFmtId="10" fontId="8" fillId="23" borderId="6" applyNumberFormat="0" applyBorder="0" applyAlignment="0" applyProtection="0"/>
    <xf numFmtId="10" fontId="8" fillId="23" borderId="6" applyNumberFormat="0" applyBorder="0" applyAlignment="0" applyProtection="0"/>
    <xf numFmtId="0" fontId="24" fillId="0" borderId="0"/>
    <xf numFmtId="0" fontId="24" fillId="0" borderId="0"/>
    <xf numFmtId="0" fontId="24" fillId="0" borderId="0"/>
    <xf numFmtId="10" fontId="8" fillId="23" borderId="6" applyNumberFormat="0" applyBorder="0" applyAlignment="0" applyProtection="0"/>
    <xf numFmtId="10" fontId="8" fillId="23" borderId="6" applyNumberFormat="0" applyBorder="0" applyAlignment="0" applyProtection="0"/>
    <xf numFmtId="10" fontId="8" fillId="23" borderId="6" applyNumberFormat="0" applyBorder="0" applyAlignment="0" applyProtection="0"/>
    <xf numFmtId="10" fontId="8" fillId="23" borderId="6" applyNumberFormat="0" applyBorder="0" applyAlignment="0" applyProtection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10" fontId="8" fillId="23" borderId="6" applyNumberFormat="0" applyBorder="0" applyAlignment="0" applyProtection="0"/>
    <xf numFmtId="10" fontId="8" fillId="23" borderId="6" applyNumberFormat="0" applyBorder="0" applyAlignment="0" applyProtection="0"/>
    <xf numFmtId="10" fontId="6" fillId="23" borderId="6" applyNumberFormat="0" applyBorder="0" applyAlignment="0" applyProtection="0"/>
    <xf numFmtId="0" fontId="6" fillId="0" borderId="0"/>
    <xf numFmtId="0" fontId="24" fillId="0" borderId="0"/>
    <xf numFmtId="0" fontId="6" fillId="0" borderId="0"/>
    <xf numFmtId="10" fontId="8" fillId="23" borderId="6" applyNumberFormat="0" applyBorder="0" applyAlignment="0" applyProtection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10" fontId="8" fillId="23" borderId="6" applyNumberFormat="0" applyBorder="0" applyAlignment="0" applyProtection="0"/>
    <xf numFmtId="10" fontId="8" fillId="23" borderId="6" applyNumberFormat="0" applyBorder="0" applyAlignment="0" applyProtection="0"/>
    <xf numFmtId="0" fontId="24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4" fillId="7" borderId="1" applyNumberFormat="0" applyAlignment="0" applyProtection="0"/>
    <xf numFmtId="0" fontId="34" fillId="7" borderId="1" applyNumberFormat="0" applyAlignment="0" applyProtection="0"/>
    <xf numFmtId="0" fontId="89" fillId="73" borderId="39" applyNumberFormat="0" applyAlignment="0" applyProtection="0"/>
    <xf numFmtId="0" fontId="6" fillId="0" borderId="0"/>
    <xf numFmtId="0" fontId="24" fillId="0" borderId="0"/>
    <xf numFmtId="0" fontId="126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89" fillId="73" borderId="39" applyNumberFormat="0" applyAlignment="0" applyProtection="0"/>
    <xf numFmtId="0" fontId="6" fillId="0" borderId="0"/>
    <xf numFmtId="0" fontId="24" fillId="0" borderId="0"/>
    <xf numFmtId="0" fontId="126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4" fillId="7" borderId="1" applyNumberFormat="0" applyAlignment="0" applyProtection="0"/>
    <xf numFmtId="0" fontId="34" fillId="7" borderId="1" applyNumberFormat="0" applyAlignment="0" applyProtection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4" fillId="7" borderId="1" applyNumberFormat="0" applyAlignment="0" applyProtection="0"/>
    <xf numFmtId="0" fontId="34" fillId="7" borderId="1" applyNumberFormat="0" applyAlignment="0" applyProtection="0"/>
    <xf numFmtId="0" fontId="89" fillId="73" borderId="39" applyNumberFormat="0" applyAlignment="0" applyProtection="0"/>
    <xf numFmtId="0" fontId="6" fillId="0" borderId="0"/>
    <xf numFmtId="0" fontId="24" fillId="0" borderId="0"/>
    <xf numFmtId="0" fontId="126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89" fillId="73" borderId="39" applyNumberFormat="0" applyAlignment="0" applyProtection="0"/>
    <xf numFmtId="0" fontId="6" fillId="0" borderId="0"/>
    <xf numFmtId="0" fontId="24" fillId="0" borderId="0"/>
    <xf numFmtId="0" fontId="126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89" fillId="73" borderId="39" applyNumberFormat="0" applyAlignment="0" applyProtection="0"/>
    <xf numFmtId="0" fontId="6" fillId="0" borderId="0"/>
    <xf numFmtId="0" fontId="24" fillId="0" borderId="0"/>
    <xf numFmtId="0" fontId="126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34" fillId="7" borderId="1" applyNumberFormat="0" applyAlignment="0" applyProtection="0"/>
    <xf numFmtId="0" fontId="6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89" fillId="73" borderId="39" applyNumberFormat="0" applyAlignment="0" applyProtection="0"/>
    <xf numFmtId="0" fontId="34" fillId="7" borderId="1" applyNumberFormat="0" applyAlignment="0" applyProtection="0"/>
    <xf numFmtId="0" fontId="6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161" fillId="73" borderId="39" applyNumberFormat="0" applyAlignment="0" applyProtection="0"/>
    <xf numFmtId="0" fontId="24" fillId="0" borderId="0"/>
    <xf numFmtId="0" fontId="34" fillId="7" borderId="1" applyNumberFormat="0" applyAlignment="0" applyProtection="0"/>
    <xf numFmtId="0" fontId="34" fillId="7" borderId="1" applyNumberFormat="0" applyAlignment="0" applyProtection="0"/>
    <xf numFmtId="0" fontId="24" fillId="0" borderId="0"/>
    <xf numFmtId="0" fontId="24" fillId="0" borderId="0"/>
    <xf numFmtId="0" fontId="24" fillId="0" borderId="0"/>
    <xf numFmtId="0" fontId="34" fillId="7" borderId="1" applyNumberFormat="0" applyAlignment="0" applyProtection="0"/>
    <xf numFmtId="0" fontId="6" fillId="0" borderId="0"/>
    <xf numFmtId="0" fontId="24" fillId="0" borderId="0"/>
    <xf numFmtId="0" fontId="126" fillId="0" borderId="0"/>
    <xf numFmtId="0" fontId="6" fillId="0" borderId="0"/>
    <xf numFmtId="0" fontId="89" fillId="24" borderId="39" applyNumberFormat="0" applyAlignment="0" applyProtection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34" fillId="7" borderId="1" applyNumberFormat="0" applyAlignment="0" applyProtection="0"/>
    <xf numFmtId="0" fontId="24" fillId="0" borderId="0"/>
    <xf numFmtId="0" fontId="24" fillId="0" borderId="0"/>
    <xf numFmtId="0" fontId="6" fillId="0" borderId="0"/>
    <xf numFmtId="0" fontId="34" fillId="24" borderId="1" applyNumberFormat="0" applyAlignment="0" applyProtection="0"/>
    <xf numFmtId="0" fontId="24" fillId="0" borderId="0"/>
    <xf numFmtId="0" fontId="24" fillId="0" borderId="0"/>
    <xf numFmtId="0" fontId="34" fillId="24" borderId="1" applyNumberFormat="0" applyAlignment="0" applyProtection="0"/>
    <xf numFmtId="0" fontId="34" fillId="24" borderId="1" applyNumberFormat="0" applyAlignment="0" applyProtection="0"/>
    <xf numFmtId="0" fontId="34" fillId="7" borderId="1" applyNumberFormat="0" applyAlignment="0" applyProtection="0"/>
    <xf numFmtId="0" fontId="6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161" fillId="73" borderId="39" applyNumberFormat="0" applyAlignment="0" applyProtection="0"/>
    <xf numFmtId="0" fontId="89" fillId="73" borderId="39" applyNumberFormat="0" applyAlignment="0" applyProtection="0"/>
    <xf numFmtId="0" fontId="24" fillId="0" borderId="0"/>
    <xf numFmtId="0" fontId="34" fillId="7" borderId="1" applyNumberFormat="0" applyAlignment="0" applyProtection="0"/>
    <xf numFmtId="0" fontId="24" fillId="0" borderId="0"/>
    <xf numFmtId="0" fontId="161" fillId="73" borderId="39" applyNumberFormat="0" applyAlignment="0" applyProtection="0"/>
    <xf numFmtId="0" fontId="34" fillId="7" borderId="1" applyNumberFormat="0" applyAlignment="0" applyProtection="0"/>
    <xf numFmtId="0" fontId="24" fillId="0" borderId="0"/>
    <xf numFmtId="0" fontId="24" fillId="0" borderId="0"/>
    <xf numFmtId="0" fontId="161" fillId="73" borderId="39" applyNumberFormat="0" applyAlignment="0" applyProtection="0"/>
    <xf numFmtId="0" fontId="34" fillId="7" borderId="1" applyNumberFormat="0" applyAlignment="0" applyProtection="0"/>
    <xf numFmtId="0" fontId="24" fillId="0" borderId="0"/>
    <xf numFmtId="0" fontId="24" fillId="0" borderId="0"/>
    <xf numFmtId="0" fontId="89" fillId="73" borderId="39" applyNumberFormat="0" applyAlignment="0" applyProtection="0"/>
    <xf numFmtId="0" fontId="34" fillId="7" borderId="1" applyNumberFormat="0" applyAlignment="0" applyProtection="0"/>
    <xf numFmtId="0" fontId="24" fillId="0" borderId="0"/>
    <xf numFmtId="0" fontId="89" fillId="73" borderId="39" applyNumberFormat="0" applyAlignment="0" applyProtection="0"/>
    <xf numFmtId="0" fontId="6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34" fillId="24" borderId="1" applyNumberFormat="0" applyAlignment="0" applyProtection="0"/>
    <xf numFmtId="0" fontId="34" fillId="7" borderId="1" applyNumberFormat="0" applyAlignment="0" applyProtection="0"/>
    <xf numFmtId="0" fontId="6" fillId="0" borderId="0"/>
    <xf numFmtId="0" fontId="24" fillId="0" borderId="0"/>
    <xf numFmtId="0" fontId="126" fillId="0" borderId="0"/>
    <xf numFmtId="0" fontId="6" fillId="0" borderId="0"/>
    <xf numFmtId="0" fontId="89" fillId="24" borderId="39" applyNumberFormat="0" applyAlignment="0" applyProtection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89" fillId="24" borderId="39" applyNumberFormat="0" applyAlignment="0" applyProtection="0"/>
    <xf numFmtId="0" fontId="24" fillId="0" borderId="0"/>
    <xf numFmtId="0" fontId="24" fillId="0" borderId="0"/>
    <xf numFmtId="0" fontId="6" fillId="0" borderId="0"/>
    <xf numFmtId="0" fontId="34" fillId="24" borderId="1" applyNumberFormat="0" applyAlignment="0" applyProtection="0"/>
    <xf numFmtId="0" fontId="89" fillId="24" borderId="39" applyNumberFormat="0" applyAlignment="0" applyProtection="0"/>
    <xf numFmtId="0" fontId="24" fillId="0" borderId="0"/>
    <xf numFmtId="0" fontId="34" fillId="24" borderId="1" applyNumberFormat="0" applyAlignment="0" applyProtection="0"/>
    <xf numFmtId="0" fontId="6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89" fillId="24" borderId="39" applyNumberFormat="0" applyAlignment="0" applyProtection="0"/>
    <xf numFmtId="0" fontId="24" fillId="0" borderId="0"/>
    <xf numFmtId="0" fontId="126" fillId="0" borderId="0"/>
    <xf numFmtId="0" fontId="6" fillId="0" borderId="0"/>
    <xf numFmtId="0" fontId="89" fillId="73" borderId="39" applyNumberFormat="0" applyAlignment="0" applyProtection="0"/>
    <xf numFmtId="0" fontId="89" fillId="24" borderId="39" applyNumberFormat="0" applyAlignment="0" applyProtection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34" fillId="7" borderId="1" applyNumberFormat="0" applyAlignment="0" applyProtection="0"/>
    <xf numFmtId="0" fontId="24" fillId="0" borderId="0"/>
    <xf numFmtId="0" fontId="126" fillId="0" borderId="0"/>
    <xf numFmtId="0" fontId="6" fillId="0" borderId="0"/>
    <xf numFmtId="0" fontId="89" fillId="73" borderId="39" applyNumberFormat="0" applyAlignment="0" applyProtection="0"/>
    <xf numFmtId="0" fontId="89" fillId="73" borderId="39" applyNumberFormat="0" applyAlignment="0" applyProtection="0"/>
    <xf numFmtId="0" fontId="24" fillId="0" borderId="0"/>
    <xf numFmtId="0" fontId="89" fillId="73" borderId="39" applyNumberFormat="0" applyAlignment="0" applyProtection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34" fillId="7" borderId="1" applyNumberFormat="0" applyAlignment="0" applyProtection="0"/>
    <xf numFmtId="0" fontId="24" fillId="0" borderId="0"/>
    <xf numFmtId="0" fontId="126" fillId="0" borderId="0"/>
    <xf numFmtId="0" fontId="6" fillId="0" borderId="0"/>
    <xf numFmtId="0" fontId="89" fillId="73" borderId="39" applyNumberFormat="0" applyAlignment="0" applyProtection="0"/>
    <xf numFmtId="0" fontId="89" fillId="73" borderId="39" applyNumberFormat="0" applyAlignment="0" applyProtection="0"/>
    <xf numFmtId="0" fontId="24" fillId="0" borderId="0"/>
    <xf numFmtId="0" fontId="89" fillId="73" borderId="39" applyNumberFormat="0" applyAlignment="0" applyProtection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34" fillId="7" borderId="1" applyNumberFormat="0" applyAlignment="0" applyProtection="0"/>
    <xf numFmtId="0" fontId="24" fillId="0" borderId="0"/>
    <xf numFmtId="0" fontId="126" fillId="0" borderId="0"/>
    <xf numFmtId="0" fontId="6" fillId="0" borderId="0"/>
    <xf numFmtId="0" fontId="89" fillId="73" borderId="39" applyNumberFormat="0" applyAlignment="0" applyProtection="0"/>
    <xf numFmtId="0" fontId="24" fillId="0" borderId="0"/>
    <xf numFmtId="0" fontId="89" fillId="73" borderId="39" applyNumberFormat="0" applyAlignment="0" applyProtection="0"/>
    <xf numFmtId="0" fontId="24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34" fillId="7" borderId="1" applyNumberFormat="0" applyAlignment="0" applyProtection="0"/>
    <xf numFmtId="0" fontId="24" fillId="0" borderId="0"/>
    <xf numFmtId="0" fontId="126" fillId="0" borderId="0"/>
    <xf numFmtId="0" fontId="6" fillId="0" borderId="0"/>
    <xf numFmtId="0" fontId="89" fillId="73" borderId="39" applyNumberFormat="0" applyAlignment="0" applyProtection="0"/>
    <xf numFmtId="0" fontId="24" fillId="0" borderId="0"/>
    <xf numFmtId="0" fontId="89" fillId="73" borderId="39" applyNumberFormat="0" applyAlignment="0" applyProtection="0"/>
    <xf numFmtId="0" fontId="24" fillId="0" borderId="0"/>
    <xf numFmtId="0" fontId="24" fillId="0" borderId="0"/>
    <xf numFmtId="0" fontId="34" fillId="7" borderId="1" applyNumberFormat="0" applyAlignment="0" applyProtection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89" fillId="73" borderId="39" applyNumberFormat="0" applyAlignment="0" applyProtection="0"/>
    <xf numFmtId="0" fontId="24" fillId="0" borderId="0"/>
    <xf numFmtId="0" fontId="24" fillId="0" borderId="0"/>
    <xf numFmtId="0" fontId="126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161" fillId="73" borderId="39" applyNumberFormat="0" applyAlignment="0" applyProtection="0"/>
    <xf numFmtId="0" fontId="161" fillId="73" borderId="39" applyNumberFormat="0" applyAlignment="0" applyProtection="0"/>
    <xf numFmtId="0" fontId="89" fillId="73" borderId="39" applyNumberFormat="0" applyAlignment="0" applyProtection="0"/>
    <xf numFmtId="0" fontId="89" fillId="73" borderId="39" applyNumberFormat="0" applyAlignment="0" applyProtection="0"/>
    <xf numFmtId="0" fontId="34" fillId="7" borderId="1" applyNumberFormat="0" applyAlignment="0" applyProtection="0"/>
    <xf numFmtId="41" fontId="90" fillId="26" borderId="47">
      <alignment horizontal="left"/>
      <protection locked="0"/>
    </xf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10" fontId="90" fillId="26" borderId="47">
      <alignment horizontal="right"/>
      <protection locked="0"/>
    </xf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8" fillId="22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8" fillId="22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3" fontId="91" fillId="0" borderId="0" applyFill="0" applyBorder="0" applyAlignment="0" applyProtection="0"/>
    <xf numFmtId="0" fontId="6" fillId="0" borderId="0"/>
    <xf numFmtId="3" fontId="91" fillId="0" borderId="0" applyFill="0" applyBorder="0" applyAlignment="0" applyProtection="0"/>
    <xf numFmtId="0" fontId="6" fillId="0" borderId="0"/>
    <xf numFmtId="0" fontId="24" fillId="0" borderId="0"/>
    <xf numFmtId="0" fontId="24" fillId="0" borderId="0"/>
    <xf numFmtId="0" fontId="35" fillId="0" borderId="7" applyNumberFormat="0" applyFill="0" applyAlignment="0" applyProtection="0"/>
    <xf numFmtId="0" fontId="24" fillId="0" borderId="0"/>
    <xf numFmtId="0" fontId="24" fillId="0" borderId="0"/>
    <xf numFmtId="0" fontId="35" fillId="0" borderId="7" applyNumberFormat="0" applyFill="0" applyAlignment="0" applyProtection="0"/>
    <xf numFmtId="0" fontId="24" fillId="0" borderId="0"/>
    <xf numFmtId="0" fontId="24" fillId="0" borderId="0"/>
    <xf numFmtId="0" fontId="24" fillId="0" borderId="0"/>
    <xf numFmtId="0" fontId="35" fillId="0" borderId="7" applyNumberFormat="0" applyFill="0" applyAlignment="0" applyProtection="0"/>
    <xf numFmtId="0" fontId="6" fillId="0" borderId="0"/>
    <xf numFmtId="0" fontId="24" fillId="0" borderId="0"/>
    <xf numFmtId="0" fontId="126" fillId="0" borderId="0"/>
    <xf numFmtId="0" fontId="6" fillId="0" borderId="0"/>
    <xf numFmtId="0" fontId="40" fillId="0" borderId="50" applyNumberFormat="0" applyFill="0" applyAlignment="0" applyProtection="0"/>
    <xf numFmtId="0" fontId="24" fillId="0" borderId="0"/>
    <xf numFmtId="0" fontId="6" fillId="0" borderId="0"/>
    <xf numFmtId="0" fontId="92" fillId="0" borderId="49" applyNumberFormat="0" applyFill="0" applyAlignment="0" applyProtection="0"/>
    <xf numFmtId="0" fontId="24" fillId="0" borderId="0"/>
    <xf numFmtId="0" fontId="6" fillId="0" borderId="0"/>
    <xf numFmtId="0" fontId="24" fillId="0" borderId="0"/>
    <xf numFmtId="0" fontId="35" fillId="0" borderId="7" applyNumberFormat="0" applyFill="0" applyAlignment="0" applyProtection="0"/>
    <xf numFmtId="0" fontId="24" fillId="0" borderId="0"/>
    <xf numFmtId="0" fontId="24" fillId="0" borderId="0"/>
    <xf numFmtId="0" fontId="6" fillId="0" borderId="0"/>
    <xf numFmtId="0" fontId="40" fillId="0" borderId="50" applyNumberFormat="0" applyFill="0" applyAlignment="0" applyProtection="0"/>
    <xf numFmtId="0" fontId="162" fillId="0" borderId="50" applyNumberFormat="0" applyFill="0" applyAlignment="0" applyProtection="0"/>
    <xf numFmtId="0" fontId="24" fillId="0" borderId="0"/>
    <xf numFmtId="0" fontId="6" fillId="0" borderId="0"/>
    <xf numFmtId="0" fontId="162" fillId="0" borderId="50" applyNumberFormat="0" applyFill="0" applyAlignment="0" applyProtection="0"/>
    <xf numFmtId="0" fontId="24" fillId="0" borderId="0"/>
    <xf numFmtId="0" fontId="40" fillId="0" borderId="50" applyNumberFormat="0" applyFill="0" applyAlignment="0" applyProtection="0"/>
    <xf numFmtId="0" fontId="24" fillId="0" borderId="0"/>
    <xf numFmtId="0" fontId="24" fillId="0" borderId="0"/>
    <xf numFmtId="0" fontId="40" fillId="0" borderId="50" applyNumberFormat="0" applyFill="0" applyAlignment="0" applyProtection="0"/>
    <xf numFmtId="0" fontId="162" fillId="0" borderId="50" applyNumberFormat="0" applyFill="0" applyAlignment="0" applyProtection="0"/>
    <xf numFmtId="0" fontId="35" fillId="0" borderId="7" applyNumberFormat="0" applyFill="0" applyAlignment="0" applyProtection="0"/>
    <xf numFmtId="0" fontId="163" fillId="0" borderId="66" applyNumberFormat="0" applyFill="0" applyAlignment="0" applyProtection="0"/>
    <xf numFmtId="0" fontId="6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92" fillId="0" borderId="49" applyNumberFormat="0" applyFill="0" applyAlignment="0" applyProtection="0"/>
    <xf numFmtId="0" fontId="24" fillId="0" borderId="0"/>
    <xf numFmtId="0" fontId="35" fillId="0" borderId="7" applyNumberFormat="0" applyFill="0" applyAlignment="0" applyProtection="0"/>
    <xf numFmtId="0" fontId="24" fillId="0" borderId="0"/>
    <xf numFmtId="0" fontId="92" fillId="0" borderId="49" applyNumberFormat="0" applyFill="0" applyAlignment="0" applyProtection="0"/>
    <xf numFmtId="0" fontId="24" fillId="0" borderId="0"/>
    <xf numFmtId="0" fontId="24" fillId="0" borderId="0"/>
    <xf numFmtId="0" fontId="6" fillId="0" borderId="0"/>
    <xf numFmtId="0" fontId="164" fillId="0" borderId="49" applyNumberFormat="0" applyFill="0" applyAlignment="0" applyProtection="0"/>
    <xf numFmtId="0" fontId="24" fillId="0" borderId="0"/>
    <xf numFmtId="0" fontId="92" fillId="0" borderId="49" applyNumberFormat="0" applyFill="0" applyAlignment="0" applyProtection="0"/>
    <xf numFmtId="0" fontId="6" fillId="0" borderId="0"/>
    <xf numFmtId="0" fontId="24" fillId="0" borderId="0"/>
    <xf numFmtId="0" fontId="24" fillId="0" borderId="0"/>
    <xf numFmtId="44" fontId="10" fillId="0" borderId="8" applyNumberFormat="0" applyFont="0" applyAlignment="0">
      <alignment horizontal="center"/>
    </xf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44" fontId="10" fillId="0" borderId="8" applyNumberFormat="0" applyFont="0" applyAlignment="0">
      <alignment horizontal="center"/>
    </xf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44" fontId="10" fillId="0" borderId="8" applyNumberFormat="0" applyFont="0" applyAlignment="0">
      <alignment horizontal="center"/>
    </xf>
    <xf numFmtId="0" fontId="24" fillId="0" borderId="0"/>
    <xf numFmtId="0" fontId="6" fillId="0" borderId="0"/>
    <xf numFmtId="0" fontId="24" fillId="0" borderId="0"/>
    <xf numFmtId="44" fontId="10" fillId="0" borderId="8" applyNumberFormat="0" applyFont="0" applyAlignment="0">
      <alignment horizontal="center"/>
    </xf>
    <xf numFmtId="0" fontId="6" fillId="0" borderId="0"/>
    <xf numFmtId="44" fontId="10" fillId="0" borderId="8" applyNumberFormat="0" applyFont="0" applyAlignment="0">
      <alignment horizontal="center"/>
    </xf>
    <xf numFmtId="0" fontId="6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44" fontId="10" fillId="0" borderId="9" applyNumberFormat="0" applyFont="0" applyAlignment="0">
      <alignment horizontal="center"/>
    </xf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44" fontId="10" fillId="0" borderId="9" applyNumberFormat="0" applyFont="0" applyAlignment="0">
      <alignment horizontal="center"/>
    </xf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44" fontId="10" fillId="0" borderId="9" applyNumberFormat="0" applyFont="0" applyAlignment="0">
      <alignment horizontal="center"/>
    </xf>
    <xf numFmtId="0" fontId="24" fillId="0" borderId="0"/>
    <xf numFmtId="0" fontId="6" fillId="0" borderId="0"/>
    <xf numFmtId="0" fontId="24" fillId="0" borderId="0"/>
    <xf numFmtId="44" fontId="10" fillId="0" borderId="9" applyNumberFormat="0" applyFont="0" applyAlignment="0">
      <alignment horizontal="center"/>
    </xf>
    <xf numFmtId="0" fontId="6" fillId="0" borderId="0"/>
    <xf numFmtId="44" fontId="10" fillId="0" borderId="9" applyNumberFormat="0" applyFont="0" applyAlignment="0">
      <alignment horizontal="center"/>
    </xf>
    <xf numFmtId="0" fontId="6" fillId="0" borderId="0"/>
    <xf numFmtId="0" fontId="24" fillId="0" borderId="0"/>
    <xf numFmtId="0" fontId="24" fillId="0" borderId="0"/>
    <xf numFmtId="0" fontId="24" fillId="0" borderId="0"/>
    <xf numFmtId="195" fontId="8" fillId="97" borderId="0">
      <alignment horizontal="center"/>
    </xf>
    <xf numFmtId="0" fontId="36" fillId="24" borderId="0" applyNumberFormat="0" applyBorder="0" applyAlignment="0" applyProtection="0"/>
    <xf numFmtId="0" fontId="24" fillId="0" borderId="0"/>
    <xf numFmtId="0" fontId="24" fillId="0" borderId="0"/>
    <xf numFmtId="0" fontId="36" fillId="24" borderId="0" applyNumberFormat="0" applyBorder="0" applyAlignment="0" applyProtection="0"/>
    <xf numFmtId="0" fontId="24" fillId="0" borderId="0"/>
    <xf numFmtId="0" fontId="24" fillId="0" borderId="0"/>
    <xf numFmtId="0" fontId="24" fillId="0" borderId="0"/>
    <xf numFmtId="0" fontId="36" fillId="24" borderId="0" applyNumberFormat="0" applyBorder="0" applyAlignment="0" applyProtection="0"/>
    <xf numFmtId="0" fontId="6" fillId="0" borderId="0"/>
    <xf numFmtId="0" fontId="24" fillId="0" borderId="0"/>
    <xf numFmtId="0" fontId="126" fillId="0" borderId="0"/>
    <xf numFmtId="0" fontId="6" fillId="0" borderId="0"/>
    <xf numFmtId="0" fontId="94" fillId="74" borderId="0" applyNumberFormat="0" applyBorder="0" applyAlignment="0" applyProtection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36" fillId="24" borderId="0" applyNumberFormat="0" applyBorder="0" applyAlignment="0" applyProtection="0"/>
    <xf numFmtId="0" fontId="24" fillId="0" borderId="0"/>
    <xf numFmtId="0" fontId="24" fillId="0" borderId="0"/>
    <xf numFmtId="0" fontId="6" fillId="0" borderId="0"/>
    <xf numFmtId="0" fontId="95" fillId="24" borderId="0" applyNumberFormat="0" applyBorder="0" applyAlignment="0" applyProtection="0"/>
    <xf numFmtId="0" fontId="95" fillId="24" borderId="0" applyNumberFormat="0" applyBorder="0" applyAlignment="0" applyProtection="0"/>
    <xf numFmtId="0" fontId="24" fillId="0" borderId="0"/>
    <xf numFmtId="0" fontId="94" fillId="74" borderId="0" applyNumberFormat="0" applyBorder="0" applyAlignment="0" applyProtection="0"/>
    <xf numFmtId="0" fontId="24" fillId="0" borderId="0"/>
    <xf numFmtId="0" fontId="94" fillId="74" borderId="0" applyNumberFormat="0" applyBorder="0" applyAlignment="0" applyProtection="0"/>
    <xf numFmtId="0" fontId="24" fillId="0" borderId="0"/>
    <xf numFmtId="0" fontId="24" fillId="0" borderId="0"/>
    <xf numFmtId="0" fontId="94" fillId="74" borderId="0" applyNumberFormat="0" applyBorder="0" applyAlignment="0" applyProtection="0"/>
    <xf numFmtId="0" fontId="94" fillId="74" borderId="0" applyNumberFormat="0" applyBorder="0" applyAlignment="0" applyProtection="0"/>
    <xf numFmtId="0" fontId="36" fillId="24" borderId="0" applyNumberFormat="0" applyBorder="0" applyAlignment="0" applyProtection="0"/>
    <xf numFmtId="0" fontId="40" fillId="10" borderId="0" applyNumberFormat="0" applyBorder="0" applyAlignment="0" applyProtection="0"/>
    <xf numFmtId="0" fontId="6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93" fillId="74" borderId="0" applyNumberFormat="0" applyBorder="0" applyAlignment="0" applyProtection="0"/>
    <xf numFmtId="0" fontId="24" fillId="0" borderId="0"/>
    <xf numFmtId="0" fontId="36" fillId="24" borderId="0" applyNumberFormat="0" applyBorder="0" applyAlignment="0" applyProtection="0"/>
    <xf numFmtId="0" fontId="24" fillId="0" borderId="0"/>
    <xf numFmtId="0" fontId="93" fillId="74" borderId="0" applyNumberFormat="0" applyBorder="0" applyAlignment="0" applyProtection="0"/>
    <xf numFmtId="0" fontId="24" fillId="0" borderId="0"/>
    <xf numFmtId="0" fontId="24" fillId="0" borderId="0"/>
    <xf numFmtId="0" fontId="6" fillId="0" borderId="0"/>
    <xf numFmtId="0" fontId="165" fillId="74" borderId="0" applyNumberFormat="0" applyBorder="0" applyAlignment="0" applyProtection="0"/>
    <xf numFmtId="0" fontId="24" fillId="0" borderId="0"/>
    <xf numFmtId="0" fontId="93" fillId="74" borderId="0" applyNumberFormat="0" applyBorder="0" applyAlignment="0" applyProtection="0"/>
    <xf numFmtId="37" fontId="96" fillId="0" borderId="0"/>
    <xf numFmtId="0" fontId="6" fillId="0" borderId="0"/>
    <xf numFmtId="37" fontId="96" fillId="0" borderId="0"/>
    <xf numFmtId="0" fontId="6" fillId="0" borderId="0"/>
    <xf numFmtId="37" fontId="96" fillId="0" borderId="0"/>
    <xf numFmtId="0" fontId="24" fillId="0" borderId="0"/>
    <xf numFmtId="37" fontId="96" fillId="0" borderId="0"/>
    <xf numFmtId="189" fontId="49" fillId="0" borderId="0"/>
    <xf numFmtId="0" fontId="4" fillId="0" borderId="0"/>
    <xf numFmtId="210" fontId="6" fillId="0" borderId="0"/>
    <xf numFmtId="189" fontId="49" fillId="0" borderId="0"/>
    <xf numFmtId="211" fontId="6" fillId="0" borderId="0"/>
    <xf numFmtId="211" fontId="6" fillId="0" borderId="0"/>
    <xf numFmtId="211" fontId="6" fillId="0" borderId="0"/>
    <xf numFmtId="211" fontId="6" fillId="0" borderId="0"/>
    <xf numFmtId="211" fontId="6" fillId="0" borderId="0"/>
    <xf numFmtId="188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171" fontId="6" fillId="0" borderId="0"/>
    <xf numFmtId="0" fontId="4" fillId="0" borderId="0"/>
    <xf numFmtId="0" fontId="6" fillId="0" borderId="0"/>
    <xf numFmtId="188" fontId="6" fillId="0" borderId="0"/>
    <xf numFmtId="0" fontId="4" fillId="0" borderId="0"/>
    <xf numFmtId="188" fontId="6" fillId="0" borderId="0"/>
    <xf numFmtId="0" fontId="4" fillId="0" borderId="0"/>
    <xf numFmtId="171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188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188" fontId="6" fillId="0" borderId="0"/>
    <xf numFmtId="0" fontId="4" fillId="0" borderId="0"/>
    <xf numFmtId="0" fontId="6" fillId="0" borderId="0"/>
    <xf numFmtId="0" fontId="4" fillId="0" borderId="0"/>
    <xf numFmtId="188" fontId="6" fillId="0" borderId="0"/>
    <xf numFmtId="0" fontId="4" fillId="0" borderId="0"/>
    <xf numFmtId="171" fontId="6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188" fontId="6" fillId="0" borderId="0"/>
    <xf numFmtId="0" fontId="4" fillId="0" borderId="0"/>
    <xf numFmtId="0" fontId="4" fillId="0" borderId="0"/>
    <xf numFmtId="0" fontId="4" fillId="0" borderId="0"/>
    <xf numFmtId="0" fontId="6" fillId="0" borderId="0"/>
    <xf numFmtId="188" fontId="6" fillId="0" borderId="0"/>
    <xf numFmtId="0" fontId="4" fillId="0" borderId="0"/>
    <xf numFmtId="188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188" fontId="6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211" fontId="6" fillId="0" borderId="0"/>
    <xf numFmtId="171" fontId="9" fillId="0" borderId="0"/>
    <xf numFmtId="0" fontId="4" fillId="0" borderId="0"/>
    <xf numFmtId="0" fontId="4" fillId="0" borderId="0"/>
    <xf numFmtId="0" fontId="6" fillId="0" borderId="0"/>
    <xf numFmtId="0" fontId="4" fillId="0" borderId="0"/>
    <xf numFmtId="211" fontId="6" fillId="0" borderId="0"/>
    <xf numFmtId="190" fontId="6" fillId="0" borderId="0"/>
    <xf numFmtId="0" fontId="4" fillId="0" borderId="0"/>
    <xf numFmtId="190" fontId="6" fillId="0" borderId="0"/>
    <xf numFmtId="0" fontId="4" fillId="0" borderId="0"/>
    <xf numFmtId="0" fontId="6" fillId="0" borderId="0"/>
    <xf numFmtId="0" fontId="4" fillId="0" borderId="0"/>
    <xf numFmtId="211" fontId="6" fillId="0" borderId="0"/>
    <xf numFmtId="171" fontId="9" fillId="0" borderId="0"/>
    <xf numFmtId="0" fontId="4" fillId="0" borderId="0"/>
    <xf numFmtId="190" fontId="6" fillId="0" borderId="0"/>
    <xf numFmtId="0" fontId="4" fillId="0" borderId="0"/>
    <xf numFmtId="0" fontId="4" fillId="0" borderId="0"/>
    <xf numFmtId="0" fontId="6" fillId="0" borderId="0"/>
    <xf numFmtId="191" fontId="6" fillId="0" borderId="0"/>
    <xf numFmtId="0" fontId="4" fillId="0" borderId="0"/>
    <xf numFmtId="0" fontId="6" fillId="0" borderId="0"/>
    <xf numFmtId="171" fontId="6" fillId="0" borderId="0"/>
    <xf numFmtId="0" fontId="4" fillId="0" borderId="0"/>
    <xf numFmtId="211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211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211" fontId="6" fillId="0" borderId="0"/>
    <xf numFmtId="171" fontId="9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192" fontId="62" fillId="0" borderId="0"/>
    <xf numFmtId="212" fontId="8" fillId="0" borderId="0"/>
    <xf numFmtId="213" fontId="8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173" fontId="6" fillId="0" borderId="0">
      <alignment horizontal="left" wrapText="1"/>
    </xf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173" fontId="6" fillId="0" borderId="0">
      <alignment horizontal="left" wrapText="1"/>
    </xf>
    <xf numFmtId="0" fontId="4" fillId="0" borderId="0"/>
    <xf numFmtId="0" fontId="4" fillId="0" borderId="0"/>
    <xf numFmtId="0" fontId="6" fillId="0" borderId="0"/>
    <xf numFmtId="0" fontId="4" fillId="0" borderId="0"/>
    <xf numFmtId="173" fontId="6" fillId="0" borderId="0">
      <alignment horizontal="left" wrapText="1"/>
    </xf>
    <xf numFmtId="0" fontId="4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0" fontId="6" fillId="0" borderId="0"/>
    <xf numFmtId="0" fontId="4" fillId="0" borderId="0"/>
    <xf numFmtId="0" fontId="4" fillId="0" borderId="0"/>
    <xf numFmtId="173" fontId="6" fillId="0" borderId="0">
      <alignment horizontal="left" wrapText="1"/>
    </xf>
    <xf numFmtId="0" fontId="6" fillId="0" borderId="0"/>
    <xf numFmtId="0" fontId="4" fillId="0" borderId="0"/>
    <xf numFmtId="0" fontId="4" fillId="0" borderId="0"/>
    <xf numFmtId="173" fontId="6" fillId="0" borderId="0">
      <alignment horizontal="left" wrapText="1"/>
    </xf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37" fontId="6" fillId="0" borderId="0" applyFill="0" applyBorder="0" applyAlignment="0" applyProtection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>
      <alignment horizontal="left" wrapText="1"/>
    </xf>
    <xf numFmtId="0" fontId="4" fillId="0" borderId="0"/>
    <xf numFmtId="0" fontId="4" fillId="0" borderId="0"/>
    <xf numFmtId="0" fontId="6" fillId="0" borderId="0">
      <alignment wrapText="1"/>
    </xf>
    <xf numFmtId="0" fontId="4" fillId="0" borderId="0"/>
    <xf numFmtId="0" fontId="4" fillId="0" borderId="0"/>
    <xf numFmtId="37" fontId="6" fillId="0" borderId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>
      <alignment wrapText="1"/>
    </xf>
    <xf numFmtId="0" fontId="6" fillId="0" borderId="0">
      <alignment wrapText="1"/>
    </xf>
    <xf numFmtId="0" fontId="6" fillId="0" borderId="0"/>
    <xf numFmtId="0" fontId="6" fillId="0" borderId="0">
      <alignment wrapText="1"/>
    </xf>
    <xf numFmtId="0" fontId="6" fillId="0" borderId="0">
      <alignment wrapText="1"/>
    </xf>
    <xf numFmtId="0" fontId="6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166" fontId="6" fillId="0" borderId="0">
      <alignment horizontal="left" wrapText="1"/>
    </xf>
    <xf numFmtId="0" fontId="4" fillId="0" borderId="0"/>
    <xf numFmtId="168" fontId="6" fillId="0" borderId="0">
      <alignment horizontal="left" wrapText="1"/>
    </xf>
    <xf numFmtId="0" fontId="6" fillId="0" borderId="0">
      <alignment horizontal="left" wrapText="1"/>
    </xf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6" fontId="6" fillId="0" borderId="0">
      <alignment horizontal="left" wrapText="1"/>
    </xf>
    <xf numFmtId="0" fontId="4" fillId="0" borderId="0"/>
    <xf numFmtId="0" fontId="4" fillId="0" borderId="0"/>
    <xf numFmtId="0" fontId="4" fillId="0" borderId="0"/>
    <xf numFmtId="0" fontId="4" fillId="0" borderId="0"/>
    <xf numFmtId="166" fontId="6" fillId="0" borderId="0">
      <alignment horizontal="left" wrapText="1"/>
    </xf>
    <xf numFmtId="0" fontId="6" fillId="0" borderId="0"/>
    <xf numFmtId="166" fontId="49" fillId="0" borderId="0">
      <alignment horizontal="left" wrapText="1"/>
    </xf>
    <xf numFmtId="0" fontId="4" fillId="0" borderId="0"/>
    <xf numFmtId="0" fontId="6" fillId="0" borderId="0"/>
    <xf numFmtId="166" fontId="49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>
      <alignment wrapText="1"/>
    </xf>
    <xf numFmtId="0" fontId="4" fillId="0" borderId="0"/>
    <xf numFmtId="0" fontId="6" fillId="0" borderId="0">
      <alignment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188" fontId="49" fillId="0" borderId="0">
      <alignment horizontal="left" wrapText="1"/>
    </xf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188" fontId="49" fillId="0" borderId="0">
      <alignment horizontal="left" wrapText="1"/>
    </xf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125" fillId="0" borderId="0"/>
    <xf numFmtId="0" fontId="6" fillId="0" borderId="0">
      <alignment wrapText="1"/>
    </xf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>
      <alignment wrapText="1"/>
    </xf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>
      <alignment wrapText="1"/>
    </xf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>
      <alignment wrapText="1"/>
    </xf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>
      <alignment wrapText="1"/>
    </xf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>
      <alignment wrapText="1"/>
    </xf>
    <xf numFmtId="0" fontId="4" fillId="0" borderId="0"/>
    <xf numFmtId="0" fontId="6" fillId="0" borderId="0"/>
    <xf numFmtId="0" fontId="4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0" fontId="4" fillId="0" borderId="0"/>
    <xf numFmtId="166" fontId="6" fillId="0" borderId="0">
      <alignment horizontal="left" wrapText="1"/>
    </xf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166" fontId="6" fillId="0" borderId="0">
      <alignment horizontal="left" wrapText="1"/>
    </xf>
    <xf numFmtId="0" fontId="4" fillId="0" borderId="0"/>
    <xf numFmtId="0" fontId="6" fillId="0" borderId="0"/>
    <xf numFmtId="0" fontId="4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0" fontId="4" fillId="0" borderId="0"/>
    <xf numFmtId="0" fontId="6" fillId="0" borderId="0"/>
    <xf numFmtId="188" fontId="49" fillId="0" borderId="0">
      <alignment horizontal="left" wrapText="1"/>
    </xf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>
      <alignment wrapText="1"/>
    </xf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195" fontId="49" fillId="0" borderId="0">
      <alignment horizontal="left" wrapText="1"/>
    </xf>
    <xf numFmtId="0" fontId="6" fillId="0" borderId="0"/>
    <xf numFmtId="0" fontId="6" fillId="0" borderId="0"/>
    <xf numFmtId="0" fontId="4" fillId="0" borderId="0"/>
    <xf numFmtId="0" fontId="6" fillId="0" borderId="0"/>
    <xf numFmtId="173" fontId="6" fillId="0" borderId="0">
      <alignment horizontal="left" wrapText="1"/>
    </xf>
    <xf numFmtId="0" fontId="4" fillId="0" borderId="0"/>
    <xf numFmtId="0" fontId="6" fillId="0" borderId="0"/>
    <xf numFmtId="0" fontId="6" fillId="0" borderId="0">
      <alignment wrapText="1"/>
    </xf>
    <xf numFmtId="0" fontId="6" fillId="0" borderId="0"/>
    <xf numFmtId="0" fontId="6" fillId="0" borderId="0"/>
    <xf numFmtId="0" fontId="4" fillId="0" borderId="0"/>
    <xf numFmtId="214" fontId="6" fillId="0" borderId="0">
      <alignment horizontal="left" wrapText="1"/>
    </xf>
    <xf numFmtId="0" fontId="4" fillId="0" borderId="0"/>
    <xf numFmtId="214" fontId="6" fillId="0" borderId="0">
      <alignment horizontal="left" wrapText="1"/>
    </xf>
    <xf numFmtId="0" fontId="24" fillId="0" borderId="0"/>
    <xf numFmtId="0" fontId="4" fillId="0" borderId="0"/>
    <xf numFmtId="0" fontId="24" fillId="0" borderId="0"/>
    <xf numFmtId="0" fontId="6" fillId="0" borderId="0"/>
    <xf numFmtId="0" fontId="24" fillId="0" borderId="0"/>
    <xf numFmtId="0" fontId="4" fillId="0" borderId="0"/>
    <xf numFmtId="0" fontId="6" fillId="0" borderId="0"/>
    <xf numFmtId="0" fontId="24" fillId="0" borderId="0"/>
    <xf numFmtId="0" fontId="24" fillId="0" borderId="0"/>
    <xf numFmtId="0" fontId="4" fillId="0" borderId="0"/>
    <xf numFmtId="0" fontId="24" fillId="0" borderId="0"/>
    <xf numFmtId="0" fontId="6" fillId="0" borderId="0"/>
    <xf numFmtId="0" fontId="24" fillId="0" borderId="0"/>
    <xf numFmtId="0" fontId="4" fillId="0" borderId="0"/>
    <xf numFmtId="0" fontId="24" fillId="0" borderId="0"/>
    <xf numFmtId="0" fontId="4" fillId="0" borderId="0"/>
    <xf numFmtId="0" fontId="24" fillId="0" borderId="0"/>
    <xf numFmtId="0" fontId="4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4" fillId="0" borderId="0"/>
    <xf numFmtId="0" fontId="4" fillId="0" borderId="0"/>
    <xf numFmtId="0" fontId="6" fillId="0" borderId="0"/>
    <xf numFmtId="0" fontId="24" fillId="0" borderId="0"/>
    <xf numFmtId="0" fontId="24" fillId="0" borderId="0"/>
    <xf numFmtId="0" fontId="4" fillId="0" borderId="0"/>
    <xf numFmtId="0" fontId="24" fillId="0" borderId="0"/>
    <xf numFmtId="0" fontId="4" fillId="0" borderId="0"/>
    <xf numFmtId="0" fontId="4" fillId="0" borderId="0"/>
    <xf numFmtId="0" fontId="6" fillId="0" borderId="0"/>
    <xf numFmtId="0" fontId="2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214" fontId="6" fillId="0" borderId="0">
      <alignment horizontal="left" wrapText="1"/>
    </xf>
    <xf numFmtId="0" fontId="6" fillId="0" borderId="0"/>
    <xf numFmtId="0" fontId="4" fillId="0" borderId="0"/>
    <xf numFmtId="214" fontId="6" fillId="0" borderId="0">
      <alignment horizontal="left" wrapText="1"/>
    </xf>
    <xf numFmtId="0" fontId="6" fillId="0" borderId="0"/>
    <xf numFmtId="0" fontId="4" fillId="0" borderId="0"/>
    <xf numFmtId="0" fontId="6" fillId="0" borderId="0"/>
    <xf numFmtId="214" fontId="6" fillId="0" borderId="0">
      <alignment horizontal="left" wrapText="1"/>
    </xf>
    <xf numFmtId="0" fontId="6" fillId="0" borderId="0"/>
    <xf numFmtId="0" fontId="4" fillId="0" borderId="0"/>
    <xf numFmtId="214" fontId="6" fillId="0" borderId="0">
      <alignment horizontal="left" wrapText="1"/>
    </xf>
    <xf numFmtId="0" fontId="4" fillId="0" borderId="0"/>
    <xf numFmtId="214" fontId="6" fillId="0" borderId="0">
      <alignment horizontal="left" wrapText="1"/>
    </xf>
    <xf numFmtId="0" fontId="2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24" fillId="0" borderId="0"/>
    <xf numFmtId="0" fontId="4" fillId="0" borderId="0"/>
    <xf numFmtId="0" fontId="24" fillId="0" borderId="0"/>
    <xf numFmtId="0" fontId="4" fillId="0" borderId="0"/>
    <xf numFmtId="0" fontId="6" fillId="0" borderId="0"/>
    <xf numFmtId="0" fontId="6" fillId="0" borderId="0"/>
    <xf numFmtId="0" fontId="18" fillId="0" borderId="0"/>
    <xf numFmtId="0" fontId="4" fillId="0" borderId="0"/>
    <xf numFmtId="0" fontId="4" fillId="0" borderId="0"/>
    <xf numFmtId="0" fontId="6" fillId="0" borderId="0"/>
    <xf numFmtId="0" fontId="18" fillId="0" borderId="0"/>
    <xf numFmtId="0" fontId="2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24" fillId="0" borderId="0"/>
    <xf numFmtId="0" fontId="4" fillId="0" borderId="0"/>
    <xf numFmtId="0" fontId="24" fillId="0" borderId="0"/>
    <xf numFmtId="0" fontId="4" fillId="0" borderId="0"/>
    <xf numFmtId="0" fontId="18" fillId="0" borderId="0"/>
    <xf numFmtId="0" fontId="4" fillId="0" borderId="0"/>
    <xf numFmtId="0" fontId="4" fillId="0" borderId="0"/>
    <xf numFmtId="0" fontId="6" fillId="0" borderId="0"/>
    <xf numFmtId="0" fontId="18" fillId="0" borderId="0"/>
    <xf numFmtId="0" fontId="2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24" fillId="0" borderId="0"/>
    <xf numFmtId="0" fontId="4" fillId="0" borderId="0"/>
    <xf numFmtId="0" fontId="24" fillId="0" borderId="0"/>
    <xf numFmtId="0" fontId="4" fillId="0" borderId="0"/>
    <xf numFmtId="0" fontId="18" fillId="0" borderId="0"/>
    <xf numFmtId="0" fontId="4" fillId="0" borderId="0"/>
    <xf numFmtId="0" fontId="4" fillId="0" borderId="0"/>
    <xf numFmtId="0" fontId="6" fillId="0" borderId="0"/>
    <xf numFmtId="0" fontId="18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195" fontId="49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0" fontId="6" fillId="0" borderId="0"/>
    <xf numFmtId="0" fontId="6" fillId="0" borderId="0">
      <alignment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193" fontId="6" fillId="0" borderId="0">
      <alignment horizontal="left" wrapText="1"/>
    </xf>
    <xf numFmtId="0" fontId="4" fillId="0" borderId="0"/>
    <xf numFmtId="0" fontId="4" fillId="0" borderId="0"/>
    <xf numFmtId="0" fontId="4" fillId="0" borderId="0"/>
    <xf numFmtId="0" fontId="6" fillId="0" borderId="0"/>
    <xf numFmtId="193" fontId="6" fillId="0" borderId="0">
      <alignment horizontal="left" wrapText="1"/>
    </xf>
    <xf numFmtId="0" fontId="4" fillId="0" borderId="0"/>
    <xf numFmtId="193" fontId="6" fillId="0" borderId="0">
      <alignment horizontal="left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193" fontId="6" fillId="0" borderId="0">
      <alignment horizontal="left" wrapText="1"/>
    </xf>
    <xf numFmtId="0" fontId="4" fillId="0" borderId="0"/>
    <xf numFmtId="0" fontId="4" fillId="0" borderId="0"/>
    <xf numFmtId="0" fontId="4" fillId="0" borderId="0"/>
    <xf numFmtId="215" fontId="6" fillId="0" borderId="0">
      <alignment horizontal="left" wrapText="1"/>
    </xf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166" fontId="6" fillId="0" borderId="0">
      <alignment horizontal="left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73" fontId="6" fillId="0" borderId="0">
      <alignment horizontal="left" wrapText="1"/>
    </xf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166" fontId="6" fillId="0" borderId="0">
      <alignment horizontal="left" wrapText="1"/>
    </xf>
    <xf numFmtId="0" fontId="4" fillId="0" borderId="0"/>
    <xf numFmtId="0" fontId="2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173" fontId="6" fillId="0" borderId="0">
      <alignment horizontal="left" wrapText="1"/>
    </xf>
    <xf numFmtId="0" fontId="4" fillId="0" borderId="0"/>
    <xf numFmtId="0" fontId="4" fillId="0" borderId="0"/>
    <xf numFmtId="0" fontId="6" fillId="0" borderId="0"/>
    <xf numFmtId="0" fontId="6" fillId="0" borderId="0"/>
    <xf numFmtId="0" fontId="143" fillId="0" borderId="0"/>
    <xf numFmtId="0" fontId="6" fillId="0" borderId="0"/>
    <xf numFmtId="0" fontId="6" fillId="0" borderId="0"/>
    <xf numFmtId="0" fontId="4" fillId="0" borderId="0"/>
    <xf numFmtId="0" fontId="166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43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166" fontId="6" fillId="0" borderId="0">
      <alignment horizontal="left" wrapText="1"/>
    </xf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6" fillId="0" borderId="0"/>
    <xf numFmtId="173" fontId="6" fillId="0" borderId="0">
      <alignment horizontal="left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97" fillId="0" borderId="0"/>
    <xf numFmtId="0" fontId="6" fillId="0" borderId="0"/>
    <xf numFmtId="0" fontId="6" fillId="0" borderId="0"/>
    <xf numFmtId="0" fontId="4" fillId="0" borderId="0"/>
    <xf numFmtId="0" fontId="97" fillId="0" borderId="0"/>
    <xf numFmtId="0" fontId="4" fillId="0" borderId="0"/>
    <xf numFmtId="0" fontId="4" fillId="0" borderId="0"/>
    <xf numFmtId="0" fontId="6" fillId="0" borderId="0"/>
    <xf numFmtId="0" fontId="16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73" fontId="6" fillId="0" borderId="0">
      <alignment horizontal="left" wrapText="1"/>
    </xf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173" fontId="6" fillId="0" borderId="0">
      <alignment horizontal="left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173" fontId="6" fillId="0" borderId="0">
      <alignment horizontal="left" wrapText="1"/>
    </xf>
    <xf numFmtId="0" fontId="4" fillId="0" borderId="0"/>
    <xf numFmtId="0" fontId="4" fillId="0" borderId="0"/>
    <xf numFmtId="0" fontId="4" fillId="0" borderId="0"/>
    <xf numFmtId="0" fontId="4" fillId="0" borderId="0"/>
    <xf numFmtId="166" fontId="6" fillId="0" borderId="0">
      <alignment horizontal="left" wrapText="1"/>
    </xf>
    <xf numFmtId="0" fontId="4" fillId="0" borderId="0"/>
    <xf numFmtId="0" fontId="4" fillId="0" borderId="0"/>
    <xf numFmtId="0" fontId="4" fillId="0" borderId="0"/>
    <xf numFmtId="0" fontId="6" fillId="0" borderId="0"/>
    <xf numFmtId="168" fontId="6" fillId="0" borderId="0">
      <alignment horizontal="left" wrapText="1"/>
    </xf>
    <xf numFmtId="0" fontId="4" fillId="0" borderId="0"/>
    <xf numFmtId="0" fontId="6" fillId="0" borderId="0">
      <alignment horizontal="left" wrapText="1"/>
    </xf>
    <xf numFmtId="0" fontId="6" fillId="0" borderId="0"/>
    <xf numFmtId="0" fontId="4" fillId="0" borderId="0"/>
    <xf numFmtId="195" fontId="49" fillId="0" borderId="0">
      <alignment horizontal="left" wrapText="1"/>
    </xf>
    <xf numFmtId="0" fontId="6" fillId="0" borderId="0"/>
    <xf numFmtId="0" fontId="6" fillId="0" borderId="0">
      <alignment wrapText="1"/>
    </xf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195" fontId="49" fillId="0" borderId="0">
      <alignment horizontal="left" wrapText="1"/>
    </xf>
    <xf numFmtId="0" fontId="6" fillId="0" borderId="0"/>
    <xf numFmtId="168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96" fontId="6" fillId="0" borderId="0">
      <alignment horizontal="left" wrapText="1"/>
    </xf>
    <xf numFmtId="0" fontId="6" fillId="0" borderId="0"/>
    <xf numFmtId="0" fontId="4" fillId="0" borderId="0"/>
    <xf numFmtId="0" fontId="4" fillId="0" borderId="0"/>
    <xf numFmtId="0" fontId="6" fillId="0" borderId="0">
      <alignment wrapText="1"/>
    </xf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>
      <alignment wrapText="1"/>
    </xf>
    <xf numFmtId="0" fontId="4" fillId="0" borderId="0"/>
    <xf numFmtId="0" fontId="6" fillId="0" borderId="0"/>
    <xf numFmtId="0" fontId="4" fillId="0" borderId="0"/>
    <xf numFmtId="168" fontId="6" fillId="0" borderId="0">
      <alignment horizontal="left" wrapText="1"/>
    </xf>
    <xf numFmtId="0" fontId="4" fillId="0" borderId="0"/>
    <xf numFmtId="0" fontId="6" fillId="0" borderId="0">
      <alignment wrapText="1"/>
    </xf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168" fontId="6" fillId="0" borderId="0">
      <alignment horizontal="left" wrapText="1"/>
    </xf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168" fontId="6" fillId="0" borderId="0">
      <alignment horizontal="left" wrapText="1"/>
    </xf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168" fontId="6" fillId="0" borderId="0">
      <alignment horizontal="left" wrapText="1"/>
    </xf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173" fontId="6" fillId="0" borderId="0">
      <alignment horizontal="left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73" fontId="6" fillId="0" borderId="0">
      <alignment horizontal="left" wrapText="1"/>
    </xf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166" fontId="6" fillId="0" borderId="0">
      <alignment horizontal="left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166" fontId="6" fillId="0" borderId="0">
      <alignment horizontal="left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166" fontId="6" fillId="0" borderId="0">
      <alignment horizontal="left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166" fontId="6" fillId="0" borderId="0">
      <alignment horizontal="left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166" fontId="6" fillId="0" borderId="0">
      <alignment horizontal="left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166" fontId="6" fillId="0" borderId="0">
      <alignment horizontal="left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166" fontId="6" fillId="0" borderId="0">
      <alignment horizontal="left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166" fontId="6" fillId="0" borderId="0">
      <alignment horizontal="left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24" fillId="0" borderId="0"/>
    <xf numFmtId="0" fontId="24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>
      <alignment horizontal="left" wrapText="1"/>
    </xf>
    <xf numFmtId="0" fontId="6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>
      <alignment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9" fillId="0" borderId="0"/>
    <xf numFmtId="0" fontId="6" fillId="0" borderId="0"/>
    <xf numFmtId="0" fontId="4" fillId="0" borderId="0"/>
    <xf numFmtId="0" fontId="6" fillId="0" borderId="0"/>
    <xf numFmtId="173" fontId="6" fillId="0" borderId="0">
      <alignment horizontal="left" wrapText="1"/>
    </xf>
    <xf numFmtId="0" fontId="4" fillId="0" borderId="0"/>
    <xf numFmtId="0" fontId="6" fillId="0" borderId="0"/>
    <xf numFmtId="0" fontId="6" fillId="0" borderId="0">
      <alignment wrapText="1"/>
    </xf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0" fontId="6" fillId="0" borderId="0">
      <alignment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0" fontId="6" fillId="0" borderId="0"/>
    <xf numFmtId="166" fontId="6" fillId="0" borderId="0">
      <alignment horizontal="left" wrapText="1"/>
    </xf>
    <xf numFmtId="0" fontId="73" fillId="0" borderId="0"/>
    <xf numFmtId="166" fontId="6" fillId="0" borderId="0">
      <alignment horizontal="left" wrapText="1"/>
    </xf>
    <xf numFmtId="0" fontId="4" fillId="0" borderId="0"/>
    <xf numFmtId="0" fontId="6" fillId="0" borderId="0"/>
    <xf numFmtId="0" fontId="6" fillId="0" borderId="0">
      <alignment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0" fontId="6" fillId="0" borderId="0"/>
    <xf numFmtId="39" fontId="41" fillId="0" borderId="0" applyNumberFormat="0" applyFill="0" applyBorder="0" applyAlignment="0" applyProtection="0"/>
    <xf numFmtId="39" fontId="41" fillId="0" borderId="0" applyNumberFormat="0" applyFill="0" applyBorder="0" applyAlignment="0" applyProtection="0"/>
    <xf numFmtId="39" fontId="41" fillId="0" borderId="0" applyNumberFormat="0" applyFill="0" applyBorder="0" applyAlignment="0" applyProtection="0"/>
    <xf numFmtId="39" fontId="41" fillId="0" borderId="0" applyNumberFormat="0" applyFill="0" applyBorder="0" applyAlignment="0" applyProtection="0"/>
    <xf numFmtId="39" fontId="41" fillId="0" borderId="0" applyNumberFormat="0" applyFill="0" applyBorder="0" applyAlignment="0" applyProtection="0"/>
    <xf numFmtId="39" fontId="41" fillId="0" borderId="0" applyNumberFormat="0" applyFill="0" applyBorder="0" applyAlignment="0" applyProtection="0"/>
    <xf numFmtId="39" fontId="41" fillId="0" borderId="0" applyNumberFormat="0" applyFill="0" applyBorder="0" applyAlignment="0" applyProtection="0"/>
    <xf numFmtId="39" fontId="41" fillId="0" borderId="0" applyNumberFormat="0" applyFill="0" applyBorder="0" applyAlignment="0" applyProtection="0"/>
    <xf numFmtId="166" fontId="6" fillId="0" borderId="0">
      <alignment horizontal="left" wrapText="1"/>
    </xf>
    <xf numFmtId="166" fontId="6" fillId="0" borderId="0">
      <alignment horizontal="left" wrapText="1"/>
    </xf>
    <xf numFmtId="39" fontId="41" fillId="0" borderId="0" applyNumberFormat="0" applyFill="0" applyBorder="0" applyAlignment="0" applyProtection="0"/>
    <xf numFmtId="39" fontId="41" fillId="0" borderId="0" applyNumberFormat="0" applyFill="0" applyBorder="0" applyAlignment="0" applyProtection="0"/>
    <xf numFmtId="0" fontId="18" fillId="0" borderId="0"/>
    <xf numFmtId="0" fontId="18" fillId="0" borderId="0"/>
    <xf numFmtId="0" fontId="6" fillId="0" borderId="0"/>
    <xf numFmtId="0" fontId="6" fillId="0" borderId="0">
      <alignment wrapText="1"/>
    </xf>
    <xf numFmtId="0" fontId="18" fillId="0" borderId="0"/>
    <xf numFmtId="0" fontId="18" fillId="0" borderId="0"/>
    <xf numFmtId="166" fontId="6" fillId="0" borderId="0">
      <alignment horizontal="left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>
      <alignment horizontal="left" wrapText="1"/>
    </xf>
    <xf numFmtId="0" fontId="4" fillId="0" borderId="0"/>
    <xf numFmtId="0" fontId="6" fillId="0" borderId="0">
      <alignment wrapText="1"/>
    </xf>
    <xf numFmtId="0" fontId="6" fillId="0" borderId="0">
      <alignment wrapText="1"/>
    </xf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6" fontId="6" fillId="0" borderId="0">
      <alignment horizontal="left" wrapText="1"/>
    </xf>
    <xf numFmtId="166" fontId="49" fillId="0" borderId="0">
      <alignment horizontal="left" wrapText="1"/>
    </xf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18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18" fillId="0" borderId="0"/>
    <xf numFmtId="166" fontId="6" fillId="0" borderId="0">
      <alignment horizontal="left" wrapText="1"/>
    </xf>
    <xf numFmtId="0" fontId="18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18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0" fontId="4" fillId="0" borderId="0"/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0" fontId="4" fillId="0" borderId="0"/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>
      <alignment horizontal="left" wrapText="1"/>
    </xf>
    <xf numFmtId="216" fontId="49" fillId="0" borderId="0">
      <alignment horizontal="left" wrapText="1"/>
    </xf>
    <xf numFmtId="0" fontId="4" fillId="0" borderId="0"/>
    <xf numFmtId="0" fontId="4" fillId="0" borderId="0"/>
    <xf numFmtId="166" fontId="6" fillId="0" borderId="0">
      <alignment horizontal="left" wrapText="1"/>
    </xf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216" fontId="49" fillId="0" borderId="0">
      <alignment horizontal="left" wrapText="1"/>
    </xf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>
      <alignment wrapText="1"/>
    </xf>
    <xf numFmtId="166" fontId="6" fillId="0" borderId="0">
      <alignment horizontal="left" wrapText="1"/>
    </xf>
    <xf numFmtId="0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4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0" fontId="167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0" fontId="167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0" fontId="167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166" fontId="6" fillId="0" borderId="0">
      <alignment horizontal="left" wrapText="1"/>
    </xf>
    <xf numFmtId="0" fontId="4" fillId="0" borderId="0"/>
    <xf numFmtId="0" fontId="24" fillId="0" borderId="0"/>
    <xf numFmtId="0" fontId="6" fillId="0" borderId="0">
      <alignment horizontal="left" wrapText="1"/>
    </xf>
    <xf numFmtId="166" fontId="6" fillId="0" borderId="0">
      <alignment horizontal="left" wrapText="1"/>
    </xf>
    <xf numFmtId="0" fontId="4" fillId="0" borderId="0"/>
    <xf numFmtId="0" fontId="6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4" fillId="0" borderId="0"/>
    <xf numFmtId="0" fontId="4" fillId="0" borderId="0"/>
    <xf numFmtId="0" fontId="4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>
      <alignment horizontal="left" wrapText="1"/>
    </xf>
    <xf numFmtId="0" fontId="6" fillId="0" borderId="0"/>
    <xf numFmtId="0" fontId="4" fillId="0" borderId="0"/>
    <xf numFmtId="0" fontId="6" fillId="0" borderId="0">
      <alignment wrapText="1"/>
    </xf>
    <xf numFmtId="0" fontId="6" fillId="0" borderId="0">
      <alignment wrapText="1"/>
    </xf>
    <xf numFmtId="0" fontId="6" fillId="0" borderId="0"/>
    <xf numFmtId="0" fontId="4" fillId="0" borderId="0"/>
    <xf numFmtId="166" fontId="6" fillId="0" borderId="0">
      <alignment horizontal="left" wrapText="1"/>
    </xf>
    <xf numFmtId="0" fontId="6" fillId="0" borderId="0"/>
    <xf numFmtId="0" fontId="4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4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4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0" fontId="4" fillId="0" borderId="0"/>
    <xf numFmtId="0" fontId="6" fillId="0" borderId="0"/>
    <xf numFmtId="0" fontId="4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>
      <alignment wrapText="1"/>
    </xf>
    <xf numFmtId="0" fontId="4" fillId="0" borderId="0"/>
    <xf numFmtId="0" fontId="6" fillId="0" borderId="0"/>
    <xf numFmtId="0" fontId="4" fillId="0" borderId="0"/>
    <xf numFmtId="0" fontId="6" fillId="0" borderId="0">
      <alignment horizontal="left" wrapText="1"/>
    </xf>
    <xf numFmtId="0" fontId="4" fillId="0" borderId="0"/>
    <xf numFmtId="0" fontId="4" fillId="0" borderId="0"/>
    <xf numFmtId="0" fontId="6" fillId="0" borderId="0"/>
    <xf numFmtId="166" fontId="49" fillId="0" borderId="0">
      <alignment horizontal="left" wrapText="1"/>
    </xf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>
      <alignment horizontal="left" wrapText="1"/>
    </xf>
    <xf numFmtId="0" fontId="24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0" fontId="97" fillId="0" borderId="0"/>
    <xf numFmtId="0" fontId="97" fillId="0" borderId="0"/>
    <xf numFmtId="0" fontId="4" fillId="0" borderId="0"/>
    <xf numFmtId="0" fontId="97" fillId="0" borderId="0"/>
    <xf numFmtId="0" fontId="97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0" fontId="6" fillId="0" borderId="0"/>
    <xf numFmtId="0" fontId="4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0" fontId="24" fillId="25" borderId="10" applyNumberFormat="0" applyFont="0" applyAlignment="0" applyProtection="0"/>
    <xf numFmtId="0" fontId="24" fillId="75" borderId="51" applyNumberFormat="0" applyFont="0" applyAlignment="0" applyProtection="0"/>
    <xf numFmtId="0" fontId="24" fillId="75" borderId="51" applyNumberFormat="0" applyFont="0" applyAlignment="0" applyProtection="0"/>
    <xf numFmtId="0" fontId="24" fillId="25" borderId="10" applyNumberFormat="0" applyFont="0" applyAlignment="0" applyProtection="0"/>
    <xf numFmtId="0" fontId="4" fillId="0" borderId="0"/>
    <xf numFmtId="0" fontId="24" fillId="25" borderId="10" applyNumberFormat="0" applyFont="0" applyAlignment="0" applyProtection="0"/>
    <xf numFmtId="0" fontId="4" fillId="0" borderId="0"/>
    <xf numFmtId="0" fontId="6" fillId="0" borderId="0"/>
    <xf numFmtId="0" fontId="24" fillId="75" borderId="51" applyNumberFormat="0" applyFont="0" applyAlignment="0" applyProtection="0"/>
    <xf numFmtId="0" fontId="6" fillId="0" borderId="0"/>
    <xf numFmtId="0" fontId="49" fillId="25" borderId="10" applyNumberFormat="0" applyFont="0" applyAlignment="0" applyProtection="0"/>
    <xf numFmtId="0" fontId="6" fillId="0" borderId="0"/>
    <xf numFmtId="0" fontId="6" fillId="0" borderId="0"/>
    <xf numFmtId="0" fontId="4" fillId="0" borderId="0"/>
    <xf numFmtId="0" fontId="4" fillId="0" borderId="0"/>
    <xf numFmtId="0" fontId="24" fillId="75" borderId="51" applyNumberFormat="0" applyFont="0" applyAlignment="0" applyProtection="0"/>
    <xf numFmtId="0" fontId="6" fillId="25" borderId="10" applyNumberFormat="0" applyFont="0" applyAlignment="0" applyProtection="0"/>
    <xf numFmtId="0" fontId="6" fillId="0" borderId="0"/>
    <xf numFmtId="0" fontId="4" fillId="0" borderId="0"/>
    <xf numFmtId="0" fontId="4" fillId="0" borderId="0"/>
    <xf numFmtId="0" fontId="6" fillId="0" borderId="0"/>
    <xf numFmtId="0" fontId="49" fillId="25" borderId="10" applyNumberFormat="0" applyFont="0" applyAlignment="0" applyProtection="0"/>
    <xf numFmtId="0" fontId="24" fillId="75" borderId="51" applyNumberFormat="0" applyFont="0" applyAlignment="0" applyProtection="0"/>
    <xf numFmtId="0" fontId="4" fillId="0" borderId="0"/>
    <xf numFmtId="0" fontId="6" fillId="0" borderId="0"/>
    <xf numFmtId="0" fontId="24" fillId="75" borderId="51" applyNumberFormat="0" applyFont="0" applyAlignment="0" applyProtection="0"/>
    <xf numFmtId="0" fontId="6" fillId="25" borderId="10" applyNumberFormat="0" applyFont="0" applyAlignment="0" applyProtection="0"/>
    <xf numFmtId="0" fontId="6" fillId="98" borderId="67" applyNumberFormat="0" applyFont="0" applyAlignment="0" applyProtection="0"/>
    <xf numFmtId="0" fontId="4" fillId="0" borderId="0"/>
    <xf numFmtId="0" fontId="24" fillId="25" borderId="10" applyNumberFormat="0" applyFont="0" applyAlignment="0" applyProtection="0"/>
    <xf numFmtId="0" fontId="4" fillId="0" borderId="0"/>
    <xf numFmtId="0" fontId="6" fillId="0" borderId="0"/>
    <xf numFmtId="0" fontId="24" fillId="75" borderId="51" applyNumberFormat="0" applyFont="0" applyAlignment="0" applyProtection="0"/>
    <xf numFmtId="0" fontId="4" fillId="0" borderId="0"/>
    <xf numFmtId="0" fontId="24" fillId="75" borderId="51" applyNumberFormat="0" applyFont="0" applyAlignment="0" applyProtection="0"/>
    <xf numFmtId="0" fontId="6" fillId="25" borderId="10" applyNumberFormat="0" applyFont="0" applyAlignment="0" applyProtection="0"/>
    <xf numFmtId="0" fontId="6" fillId="25" borderId="10" applyNumberFormat="0" applyFont="0" applyAlignment="0" applyProtection="0"/>
    <xf numFmtId="0" fontId="6" fillId="25" borderId="10" applyNumberFormat="0" applyFont="0" applyAlignment="0" applyProtection="0"/>
    <xf numFmtId="0" fontId="6" fillId="25" borderId="10" applyNumberFormat="0" applyFont="0" applyAlignment="0" applyProtection="0"/>
    <xf numFmtId="0" fontId="6" fillId="25" borderId="10" applyNumberFormat="0" applyFont="0" applyAlignment="0" applyProtection="0"/>
    <xf numFmtId="0" fontId="4" fillId="0" borderId="0"/>
    <xf numFmtId="0" fontId="6" fillId="25" borderId="10" applyNumberFormat="0" applyFont="0" applyAlignment="0" applyProtection="0"/>
    <xf numFmtId="0" fontId="6" fillId="25" borderId="10" applyNumberFormat="0" applyFont="0" applyAlignment="0" applyProtection="0"/>
    <xf numFmtId="0" fontId="24" fillId="75" borderId="51" applyNumberFormat="0" applyFont="0" applyAlignment="0" applyProtection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24" fillId="75" borderId="51" applyNumberFormat="0" applyFont="0" applyAlignment="0" applyProtection="0"/>
    <xf numFmtId="0" fontId="6" fillId="25" borderId="10" applyNumberFormat="0" applyFont="0" applyAlignment="0" applyProtection="0"/>
    <xf numFmtId="0" fontId="24" fillId="25" borderId="10" applyNumberFormat="0" applyFont="0" applyAlignment="0" applyProtection="0"/>
    <xf numFmtId="0" fontId="6" fillId="25" borderId="10" applyNumberFormat="0" applyFont="0" applyAlignment="0" applyProtection="0"/>
    <xf numFmtId="0" fontId="4" fillId="75" borderId="51" applyNumberFormat="0" applyFont="0" applyAlignment="0" applyProtection="0"/>
    <xf numFmtId="0" fontId="4" fillId="0" borderId="0"/>
    <xf numFmtId="0" fontId="24" fillId="75" borderId="51" applyNumberFormat="0" applyFont="0" applyAlignment="0" applyProtection="0"/>
    <xf numFmtId="0" fontId="4" fillId="0" borderId="0"/>
    <xf numFmtId="0" fontId="4" fillId="75" borderId="51" applyNumberFormat="0" applyFont="0" applyAlignment="0" applyProtection="0"/>
    <xf numFmtId="0" fontId="6" fillId="0" borderId="0"/>
    <xf numFmtId="0" fontId="6" fillId="0" borderId="0"/>
    <xf numFmtId="0" fontId="4" fillId="0" borderId="0"/>
    <xf numFmtId="0" fontId="6" fillId="25" borderId="10" applyNumberFormat="0" applyFont="0" applyAlignment="0" applyProtection="0"/>
    <xf numFmtId="0" fontId="4" fillId="0" borderId="0"/>
    <xf numFmtId="0" fontId="6" fillId="0" borderId="0"/>
    <xf numFmtId="0" fontId="6" fillId="25" borderId="10" applyNumberFormat="0" applyFont="0" applyAlignment="0" applyProtection="0"/>
    <xf numFmtId="0" fontId="4" fillId="0" borderId="0"/>
    <xf numFmtId="0" fontId="6" fillId="25" borderId="10" applyNumberFormat="0" applyFont="0" applyAlignment="0" applyProtection="0"/>
    <xf numFmtId="0" fontId="6" fillId="25" borderId="10" applyNumberFormat="0" applyFont="0" applyAlignment="0" applyProtection="0"/>
    <xf numFmtId="0" fontId="97" fillId="75" borderId="51" applyNumberFormat="0" applyFont="0" applyAlignment="0" applyProtection="0"/>
    <xf numFmtId="0" fontId="24" fillId="25" borderId="10" applyNumberFormat="0" applyFont="0" applyAlignment="0" applyProtection="0"/>
    <xf numFmtId="0" fontId="4" fillId="0" borderId="0"/>
    <xf numFmtId="0" fontId="24" fillId="25" borderId="10" applyNumberFormat="0" applyFont="0" applyAlignment="0" applyProtection="0"/>
    <xf numFmtId="0" fontId="24" fillId="25" borderId="10" applyNumberFormat="0" applyFont="0" applyAlignment="0" applyProtection="0"/>
    <xf numFmtId="0" fontId="24" fillId="25" borderId="10" applyNumberFormat="0" applyFont="0" applyAlignment="0" applyProtection="0"/>
    <xf numFmtId="0" fontId="24" fillId="25" borderId="10" applyNumberFormat="0" applyFont="0" applyAlignment="0" applyProtection="0"/>
    <xf numFmtId="0" fontId="24" fillId="25" borderId="10" applyNumberFormat="0" applyFont="0" applyAlignment="0" applyProtection="0"/>
    <xf numFmtId="0" fontId="24" fillId="25" borderId="10" applyNumberFormat="0" applyFont="0" applyAlignment="0" applyProtection="0"/>
    <xf numFmtId="0" fontId="4" fillId="0" borderId="0"/>
    <xf numFmtId="0" fontId="24" fillId="75" borderId="51" applyNumberFormat="0" applyFont="0" applyAlignment="0" applyProtection="0"/>
    <xf numFmtId="0" fontId="6" fillId="0" borderId="0"/>
    <xf numFmtId="0" fontId="24" fillId="25" borderId="10" applyNumberFormat="0" applyFont="0" applyAlignment="0" applyProtection="0"/>
    <xf numFmtId="0" fontId="24" fillId="25" borderId="10" applyNumberFormat="0" applyFont="0" applyAlignment="0" applyProtection="0"/>
    <xf numFmtId="0" fontId="4" fillId="0" borderId="0"/>
    <xf numFmtId="0" fontId="24" fillId="25" borderId="10" applyNumberFormat="0" applyFont="0" applyAlignment="0" applyProtection="0"/>
    <xf numFmtId="0" fontId="6" fillId="0" borderId="0"/>
    <xf numFmtId="0" fontId="24" fillId="25" borderId="10" applyNumberFormat="0" applyFont="0" applyAlignment="0" applyProtection="0"/>
    <xf numFmtId="0" fontId="6" fillId="0" borderId="0"/>
    <xf numFmtId="0" fontId="24" fillId="25" borderId="10" applyNumberFormat="0" applyFont="0" applyAlignment="0" applyProtection="0"/>
    <xf numFmtId="0" fontId="24" fillId="25" borderId="10" applyNumberFormat="0" applyFont="0" applyAlignment="0" applyProtection="0"/>
    <xf numFmtId="0" fontId="24" fillId="25" borderId="10" applyNumberFormat="0" applyFont="0" applyAlignment="0" applyProtection="0"/>
    <xf numFmtId="0" fontId="4" fillId="0" borderId="0"/>
    <xf numFmtId="0" fontId="4" fillId="0" borderId="0"/>
    <xf numFmtId="0" fontId="24" fillId="75" borderId="51" applyNumberFormat="0" applyFont="0" applyAlignment="0" applyProtection="0"/>
    <xf numFmtId="0" fontId="4" fillId="0" borderId="0"/>
    <xf numFmtId="0" fontId="6" fillId="0" borderId="0"/>
    <xf numFmtId="0" fontId="4" fillId="0" borderId="0"/>
    <xf numFmtId="0" fontId="6" fillId="0" borderId="0"/>
    <xf numFmtId="0" fontId="24" fillId="25" borderId="10" applyNumberFormat="0" applyFont="0" applyAlignment="0" applyProtection="0"/>
    <xf numFmtId="0" fontId="24" fillId="25" borderId="10" applyNumberFormat="0" applyFont="0" applyAlignment="0" applyProtection="0"/>
    <xf numFmtId="0" fontId="24" fillId="25" borderId="10" applyNumberFormat="0" applyFont="0" applyAlignment="0" applyProtection="0"/>
    <xf numFmtId="0" fontId="4" fillId="0" borderId="0"/>
    <xf numFmtId="0" fontId="24" fillId="25" borderId="10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24" fillId="25" borderId="10" applyNumberFormat="0" applyFont="0" applyAlignment="0" applyProtection="0"/>
    <xf numFmtId="0" fontId="24" fillId="25" borderId="10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24" fillId="25" borderId="10" applyNumberFormat="0" applyFont="0" applyAlignment="0" applyProtection="0"/>
    <xf numFmtId="0" fontId="24" fillId="25" borderId="10" applyNumberFormat="0" applyFont="0" applyAlignment="0" applyProtection="0"/>
    <xf numFmtId="0" fontId="24" fillId="25" borderId="10" applyNumberFormat="0" applyFont="0" applyAlignment="0" applyProtection="0"/>
    <xf numFmtId="0" fontId="6" fillId="0" borderId="0"/>
    <xf numFmtId="0" fontId="24" fillId="25" borderId="10" applyNumberFormat="0" applyFont="0" applyAlignment="0" applyProtection="0"/>
    <xf numFmtId="0" fontId="24" fillId="25" borderId="10" applyNumberFormat="0" applyFont="0" applyAlignment="0" applyProtection="0"/>
    <xf numFmtId="0" fontId="24" fillId="25" borderId="10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24" fillId="25" borderId="10" applyNumberFormat="0" applyFont="0" applyAlignment="0" applyProtection="0"/>
    <xf numFmtId="0" fontId="24" fillId="75" borderId="51" applyNumberFormat="0" applyFont="0" applyAlignment="0" applyProtection="0"/>
    <xf numFmtId="0" fontId="24" fillId="25" borderId="10" applyNumberFormat="0" applyFont="0" applyAlignment="0" applyProtection="0"/>
    <xf numFmtId="0" fontId="4" fillId="0" borderId="0"/>
    <xf numFmtId="0" fontId="24" fillId="25" borderId="10" applyNumberFormat="0" applyFont="0" applyAlignment="0" applyProtection="0"/>
    <xf numFmtId="0" fontId="24" fillId="25" borderId="10" applyNumberFormat="0" applyFont="0" applyAlignment="0" applyProtection="0"/>
    <xf numFmtId="0" fontId="24" fillId="25" borderId="10" applyNumberFormat="0" applyFont="0" applyAlignment="0" applyProtection="0"/>
    <xf numFmtId="0" fontId="24" fillId="25" borderId="10" applyNumberFormat="0" applyFont="0" applyAlignment="0" applyProtection="0"/>
    <xf numFmtId="0" fontId="24" fillId="25" borderId="10" applyNumberFormat="0" applyFont="0" applyAlignment="0" applyProtection="0"/>
    <xf numFmtId="0" fontId="24" fillId="25" borderId="10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9" fillId="25" borderId="10" applyNumberFormat="0" applyFont="0" applyAlignment="0" applyProtection="0"/>
    <xf numFmtId="0" fontId="24" fillId="75" borderId="51" applyNumberFormat="0" applyFont="0" applyAlignment="0" applyProtection="0"/>
    <xf numFmtId="0" fontId="24" fillId="25" borderId="10" applyNumberFormat="0" applyFont="0" applyAlignment="0" applyProtection="0"/>
    <xf numFmtId="0" fontId="24" fillId="25" borderId="10" applyNumberFormat="0" applyFont="0" applyAlignment="0" applyProtection="0"/>
    <xf numFmtId="0" fontId="4" fillId="0" borderId="0"/>
    <xf numFmtId="0" fontId="24" fillId="25" borderId="10" applyNumberFormat="0" applyFont="0" applyAlignment="0" applyProtection="0"/>
    <xf numFmtId="0" fontId="24" fillId="25" borderId="10" applyNumberFormat="0" applyFont="0" applyAlignment="0" applyProtection="0"/>
    <xf numFmtId="0" fontId="24" fillId="25" borderId="10" applyNumberFormat="0" applyFont="0" applyAlignment="0" applyProtection="0"/>
    <xf numFmtId="0" fontId="24" fillId="25" borderId="10" applyNumberFormat="0" applyFont="0" applyAlignment="0" applyProtection="0"/>
    <xf numFmtId="0" fontId="24" fillId="25" borderId="10" applyNumberFormat="0" applyFont="0" applyAlignment="0" applyProtection="0"/>
    <xf numFmtId="0" fontId="24" fillId="25" borderId="10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75" borderId="51" applyNumberFormat="0" applyFont="0" applyAlignment="0" applyProtection="0"/>
    <xf numFmtId="0" fontId="24" fillId="75" borderId="51" applyNumberFormat="0" applyFont="0" applyAlignment="0" applyProtection="0"/>
    <xf numFmtId="0" fontId="24" fillId="25" borderId="10" applyNumberFormat="0" applyFont="0" applyAlignment="0" applyProtection="0"/>
    <xf numFmtId="0" fontId="4" fillId="0" borderId="0"/>
    <xf numFmtId="0" fontId="6" fillId="0" borderId="0"/>
    <xf numFmtId="0" fontId="4" fillId="0" borderId="0"/>
    <xf numFmtId="0" fontId="24" fillId="25" borderId="10" applyNumberFormat="0" applyFont="0" applyAlignment="0" applyProtection="0"/>
    <xf numFmtId="0" fontId="24" fillId="25" borderId="10" applyNumberFormat="0" applyFont="0" applyAlignment="0" applyProtection="0"/>
    <xf numFmtId="0" fontId="24" fillId="25" borderId="10" applyNumberFormat="0" applyFont="0" applyAlignment="0" applyProtection="0"/>
    <xf numFmtId="0" fontId="24" fillId="25" borderId="10" applyNumberFormat="0" applyFont="0" applyAlignment="0" applyProtection="0"/>
    <xf numFmtId="0" fontId="24" fillId="25" borderId="10" applyNumberFormat="0" applyFont="0" applyAlignment="0" applyProtection="0"/>
    <xf numFmtId="0" fontId="6" fillId="0" borderId="0"/>
    <xf numFmtId="0" fontId="4" fillId="0" borderId="0"/>
    <xf numFmtId="0" fontId="4" fillId="0" borderId="0"/>
    <xf numFmtId="0" fontId="6" fillId="0" borderId="0"/>
    <xf numFmtId="0" fontId="24" fillId="25" borderId="10" applyNumberFormat="0" applyFont="0" applyAlignment="0" applyProtection="0"/>
    <xf numFmtId="0" fontId="4" fillId="0" borderId="0"/>
    <xf numFmtId="0" fontId="24" fillId="75" borderId="51" applyNumberFormat="0" applyFont="0" applyAlignment="0" applyProtection="0"/>
    <xf numFmtId="0" fontId="4" fillId="0" borderId="0"/>
    <xf numFmtId="0" fontId="6" fillId="0" borderId="0"/>
    <xf numFmtId="0" fontId="4" fillId="0" borderId="0"/>
    <xf numFmtId="0" fontId="24" fillId="25" borderId="10" applyNumberFormat="0" applyFont="0" applyAlignment="0" applyProtection="0"/>
    <xf numFmtId="0" fontId="24" fillId="25" borderId="10" applyNumberFormat="0" applyFont="0" applyAlignment="0" applyProtection="0"/>
    <xf numFmtId="0" fontId="24" fillId="25" borderId="10" applyNumberFormat="0" applyFont="0" applyAlignment="0" applyProtection="0"/>
    <xf numFmtId="0" fontId="24" fillId="25" borderId="10" applyNumberFormat="0" applyFont="0" applyAlignment="0" applyProtection="0"/>
    <xf numFmtId="0" fontId="24" fillId="25" borderId="10" applyNumberFormat="0" applyFont="0" applyAlignment="0" applyProtection="0"/>
    <xf numFmtId="0" fontId="6" fillId="0" borderId="0"/>
    <xf numFmtId="0" fontId="4" fillId="0" borderId="0"/>
    <xf numFmtId="0" fontId="4" fillId="0" borderId="0"/>
    <xf numFmtId="0" fontId="6" fillId="0" borderId="0"/>
    <xf numFmtId="0" fontId="24" fillId="25" borderId="10" applyNumberFormat="0" applyFont="0" applyAlignment="0" applyProtection="0"/>
    <xf numFmtId="0" fontId="4" fillId="0" borderId="0"/>
    <xf numFmtId="0" fontId="24" fillId="75" borderId="51" applyNumberFormat="0" applyFont="0" applyAlignment="0" applyProtection="0"/>
    <xf numFmtId="0" fontId="4" fillId="0" borderId="0"/>
    <xf numFmtId="0" fontId="6" fillId="0" borderId="0"/>
    <xf numFmtId="0" fontId="4" fillId="0" borderId="0"/>
    <xf numFmtId="0" fontId="24" fillId="25" borderId="10" applyNumberFormat="0" applyFont="0" applyAlignment="0" applyProtection="0"/>
    <xf numFmtId="0" fontId="24" fillId="25" borderId="10" applyNumberFormat="0" applyFont="0" applyAlignment="0" applyProtection="0"/>
    <xf numFmtId="0" fontId="24" fillId="25" borderId="10" applyNumberFormat="0" applyFont="0" applyAlignment="0" applyProtection="0"/>
    <xf numFmtId="0" fontId="24" fillId="25" borderId="10" applyNumberFormat="0" applyFont="0" applyAlignment="0" applyProtection="0"/>
    <xf numFmtId="0" fontId="24" fillId="25" borderId="10" applyNumberFormat="0" applyFont="0" applyAlignment="0" applyProtection="0"/>
    <xf numFmtId="0" fontId="6" fillId="0" borderId="0"/>
    <xf numFmtId="0" fontId="4" fillId="0" borderId="0"/>
    <xf numFmtId="0" fontId="4" fillId="0" borderId="0"/>
    <xf numFmtId="0" fontId="6" fillId="0" borderId="0"/>
    <xf numFmtId="0" fontId="24" fillId="25" borderId="10" applyNumberFormat="0" applyFont="0" applyAlignment="0" applyProtection="0"/>
    <xf numFmtId="0" fontId="4" fillId="0" borderId="0"/>
    <xf numFmtId="0" fontId="24" fillId="75" borderId="51" applyNumberFormat="0" applyFont="0" applyAlignment="0" applyProtection="0"/>
    <xf numFmtId="0" fontId="4" fillId="0" borderId="0"/>
    <xf numFmtId="0" fontId="6" fillId="0" borderId="0"/>
    <xf numFmtId="0" fontId="4" fillId="0" borderId="0"/>
    <xf numFmtId="0" fontId="24" fillId="25" borderId="10" applyNumberFormat="0" applyFont="0" applyAlignment="0" applyProtection="0"/>
    <xf numFmtId="0" fontId="24" fillId="25" borderId="10" applyNumberFormat="0" applyFont="0" applyAlignment="0" applyProtection="0"/>
    <xf numFmtId="0" fontId="24" fillId="25" borderId="10" applyNumberFormat="0" applyFont="0" applyAlignment="0" applyProtection="0"/>
    <xf numFmtId="0" fontId="24" fillId="25" borderId="10" applyNumberFormat="0" applyFont="0" applyAlignment="0" applyProtection="0"/>
    <xf numFmtId="0" fontId="24" fillId="25" borderId="10" applyNumberFormat="0" applyFont="0" applyAlignment="0" applyProtection="0"/>
    <xf numFmtId="0" fontId="6" fillId="0" borderId="0"/>
    <xf numFmtId="0" fontId="4" fillId="0" borderId="0"/>
    <xf numFmtId="0" fontId="4" fillId="0" borderId="0"/>
    <xf numFmtId="0" fontId="6" fillId="0" borderId="0"/>
    <xf numFmtId="0" fontId="24" fillId="25" borderId="10" applyNumberFormat="0" applyFont="0" applyAlignment="0" applyProtection="0"/>
    <xf numFmtId="0" fontId="4" fillId="0" borderId="0"/>
    <xf numFmtId="0" fontId="24" fillId="75" borderId="51" applyNumberFormat="0" applyFont="0" applyAlignment="0" applyProtection="0"/>
    <xf numFmtId="0" fontId="4" fillId="0" borderId="0"/>
    <xf numFmtId="0" fontId="37" fillId="20" borderId="11" applyNumberFormat="0" applyAlignment="0" applyProtection="0"/>
    <xf numFmtId="0" fontId="37" fillId="20" borderId="11" applyNumberFormat="0" applyAlignment="0" applyProtection="0"/>
    <xf numFmtId="0" fontId="37" fillId="20" borderId="11" applyNumberFormat="0" applyAlignment="0" applyProtection="0"/>
    <xf numFmtId="0" fontId="6" fillId="0" borderId="0"/>
    <xf numFmtId="0" fontId="4" fillId="0" borderId="0"/>
    <xf numFmtId="0" fontId="4" fillId="0" borderId="0"/>
    <xf numFmtId="0" fontId="37" fillId="20" borderId="11" applyNumberFormat="0" applyAlignment="0" applyProtection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98" fillId="66" borderId="52" applyNumberFormat="0" applyAlignment="0" applyProtection="0"/>
    <xf numFmtId="0" fontId="4" fillId="0" borderId="0"/>
    <xf numFmtId="0" fontId="6" fillId="0" borderId="0"/>
    <xf numFmtId="0" fontId="4" fillId="0" borderId="0"/>
    <xf numFmtId="0" fontId="37" fillId="20" borderId="11" applyNumberFormat="0" applyAlignment="0" applyProtection="0"/>
    <xf numFmtId="0" fontId="4" fillId="0" borderId="0"/>
    <xf numFmtId="0" fontId="37" fillId="66" borderId="11" applyNumberFormat="0" applyAlignment="0" applyProtection="0"/>
    <xf numFmtId="0" fontId="4" fillId="0" borderId="0"/>
    <xf numFmtId="0" fontId="6" fillId="0" borderId="0"/>
    <xf numFmtId="0" fontId="4" fillId="0" borderId="0"/>
    <xf numFmtId="0" fontId="37" fillId="66" borderId="11" applyNumberFormat="0" applyAlignment="0" applyProtection="0"/>
    <xf numFmtId="0" fontId="37" fillId="66" borderId="11" applyNumberFormat="0" applyAlignment="0" applyProtection="0"/>
    <xf numFmtId="0" fontId="37" fillId="20" borderId="11" applyNumberFormat="0" applyAlignment="0" applyProtection="0"/>
    <xf numFmtId="0" fontId="98" fillId="66" borderId="52" applyNumberFormat="0" applyAlignment="0" applyProtection="0"/>
    <xf numFmtId="0" fontId="4" fillId="0" borderId="0"/>
    <xf numFmtId="0" fontId="4" fillId="0" borderId="0"/>
    <xf numFmtId="0" fontId="37" fillId="20" borderId="11" applyNumberFormat="0" applyAlignment="0" applyProtection="0"/>
    <xf numFmtId="0" fontId="37" fillId="20" borderId="11" applyNumberFormat="0" applyAlignment="0" applyProtection="0"/>
    <xf numFmtId="0" fontId="98" fillId="66" borderId="52" applyNumberFormat="0" applyAlignment="0" applyProtection="0"/>
    <xf numFmtId="0" fontId="98" fillId="66" borderId="52" applyNumberFormat="0" applyAlignment="0" applyProtection="0"/>
    <xf numFmtId="0" fontId="37" fillId="20" borderId="11" applyNumberFormat="0" applyAlignment="0" applyProtection="0"/>
    <xf numFmtId="0" fontId="6" fillId="0" borderId="0"/>
    <xf numFmtId="0" fontId="4" fillId="0" borderId="0"/>
    <xf numFmtId="0" fontId="4" fillId="0" borderId="0"/>
    <xf numFmtId="0" fontId="6" fillId="0" borderId="0"/>
    <xf numFmtId="0" fontId="168" fillId="78" borderId="68" applyNumberFormat="0" applyAlignment="0" applyProtection="0"/>
    <xf numFmtId="0" fontId="4" fillId="0" borderId="0"/>
    <xf numFmtId="0" fontId="6" fillId="0" borderId="0"/>
    <xf numFmtId="0" fontId="6" fillId="0" borderId="0"/>
    <xf numFmtId="0" fontId="4" fillId="0" borderId="0"/>
    <xf numFmtId="0" fontId="98" fillId="65" borderId="52" applyNumberFormat="0" applyAlignment="0" applyProtection="0"/>
    <xf numFmtId="0" fontId="4" fillId="0" borderId="0"/>
    <xf numFmtId="0" fontId="6" fillId="0" borderId="0"/>
    <xf numFmtId="0" fontId="37" fillId="20" borderId="11" applyNumberFormat="0" applyAlignment="0" applyProtection="0"/>
    <xf numFmtId="0" fontId="6" fillId="0" borderId="0"/>
    <xf numFmtId="0" fontId="6" fillId="0" borderId="0"/>
    <xf numFmtId="0" fontId="37" fillId="20" borderId="11" applyNumberFormat="0" applyAlignment="0" applyProtection="0"/>
    <xf numFmtId="0" fontId="4" fillId="0" borderId="0"/>
    <xf numFmtId="0" fontId="169" fillId="65" borderId="52" applyNumberFormat="0" applyAlignment="0" applyProtection="0"/>
    <xf numFmtId="0" fontId="4" fillId="0" borderId="0"/>
    <xf numFmtId="0" fontId="98" fillId="65" borderId="52" applyNumberFormat="0" applyAlignment="0" applyProtection="0"/>
    <xf numFmtId="0" fontId="64" fillId="0" borderId="0"/>
    <xf numFmtId="0" fontId="4" fillId="0" borderId="0"/>
    <xf numFmtId="0" fontId="4" fillId="0" borderId="0"/>
    <xf numFmtId="0" fontId="6" fillId="0" borderId="0"/>
    <xf numFmtId="0" fontId="64" fillId="0" borderId="0"/>
    <xf numFmtId="0" fontId="4" fillId="0" borderId="0"/>
    <xf numFmtId="0" fontId="64" fillId="0" borderId="0"/>
    <xf numFmtId="0" fontId="4" fillId="0" borderId="0"/>
    <xf numFmtId="0" fontId="4" fillId="0" borderId="0"/>
    <xf numFmtId="0" fontId="6" fillId="0" borderId="0"/>
    <xf numFmtId="0" fontId="64" fillId="0" borderId="0"/>
    <xf numFmtId="0" fontId="4" fillId="0" borderId="0"/>
    <xf numFmtId="0" fontId="66" fillId="0" borderId="0"/>
    <xf numFmtId="0" fontId="67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7" fillId="0" borderId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6" fillId="0" borderId="0"/>
    <xf numFmtId="0" fontId="4" fillId="0" borderId="0"/>
    <xf numFmtId="10" fontId="6" fillId="0" borderId="0" applyFont="0" applyFill="0" applyBorder="0" applyAlignment="0" applyProtection="0"/>
    <xf numFmtId="0" fontId="4" fillId="0" borderId="0"/>
    <xf numFmtId="10" fontId="6" fillId="0" borderId="0" applyFont="0" applyFill="0" applyBorder="0" applyAlignment="0" applyProtection="0"/>
    <xf numFmtId="0" fontId="4" fillId="0" borderId="0"/>
    <xf numFmtId="1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0" fontId="4" fillId="0" borderId="0"/>
    <xf numFmtId="0" fontId="6" fillId="0" borderId="0"/>
    <xf numFmtId="10" fontId="6" fillId="0" borderId="0" applyFont="0" applyFill="0" applyBorder="0" applyAlignment="0" applyProtection="0"/>
    <xf numFmtId="0" fontId="4" fillId="0" borderId="0"/>
    <xf numFmtId="10" fontId="6" fillId="0" borderId="0" applyFont="0" applyFill="0" applyBorder="0" applyAlignment="0" applyProtection="0"/>
    <xf numFmtId="0" fontId="4" fillId="0" borderId="0"/>
    <xf numFmtId="10" fontId="6" fillId="0" borderId="0" applyFont="0" applyFill="0" applyBorder="0" applyAlignment="0" applyProtection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10" fontId="6" fillId="0" borderId="0" applyFont="0" applyFill="0" applyBorder="0" applyAlignment="0" applyProtection="0"/>
    <xf numFmtId="0" fontId="4" fillId="0" borderId="0"/>
    <xf numFmtId="1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10" fontId="6" fillId="0" borderId="0" applyFont="0" applyFill="0" applyBorder="0" applyAlignment="0" applyProtection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1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10" fontId="6" fillId="0" borderId="0" applyFont="0" applyFill="0" applyBorder="0" applyAlignment="0" applyProtection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10" fontId="6" fillId="0" borderId="0" applyFont="0" applyFill="0" applyBorder="0" applyAlignment="0" applyProtection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10" fontId="6" fillId="0" borderId="0" applyFont="0" applyFill="0" applyBorder="0" applyAlignment="0" applyProtection="0"/>
    <xf numFmtId="0" fontId="6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9" fontId="6" fillId="0" borderId="0" applyFont="0" applyFill="0" applyBorder="0" applyAlignment="0" applyProtection="0"/>
    <xf numFmtId="0" fontId="4" fillId="0" borderId="0"/>
    <xf numFmtId="0" fontId="6" fillId="0" borderId="0"/>
    <xf numFmtId="0" fontId="4" fillId="0" borderId="0"/>
    <xf numFmtId="10" fontId="6" fillId="0" borderId="47"/>
    <xf numFmtId="9" fontId="24" fillId="0" borderId="0" applyFont="0" applyFill="0" applyBorder="0" applyAlignment="0" applyProtection="0"/>
    <xf numFmtId="0" fontId="6" fillId="0" borderId="0"/>
    <xf numFmtId="10" fontId="6" fillId="0" borderId="47"/>
    <xf numFmtId="0" fontId="4" fillId="0" borderId="0"/>
    <xf numFmtId="0" fontId="4" fillId="0" borderId="0"/>
    <xf numFmtId="0" fontId="4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9" fontId="4" fillId="0" borderId="0" applyFont="0" applyFill="0" applyBorder="0" applyAlignment="0" applyProtection="0"/>
    <xf numFmtId="10" fontId="6" fillId="0" borderId="47"/>
    <xf numFmtId="0" fontId="4" fillId="0" borderId="0"/>
    <xf numFmtId="0" fontId="6" fillId="0" borderId="0"/>
    <xf numFmtId="9" fontId="6" fillId="0" borderId="0" applyFont="0" applyFill="0" applyBorder="0" applyAlignment="0" applyProtection="0"/>
    <xf numFmtId="0" fontId="4" fillId="0" borderId="0"/>
    <xf numFmtId="0" fontId="6" fillId="0" borderId="0"/>
    <xf numFmtId="0" fontId="4" fillId="0" borderId="0"/>
    <xf numFmtId="10" fontId="6" fillId="0" borderId="47"/>
    <xf numFmtId="0" fontId="4" fillId="0" borderId="0"/>
    <xf numFmtId="10" fontId="6" fillId="0" borderId="47"/>
    <xf numFmtId="10" fontId="6" fillId="0" borderId="47"/>
    <xf numFmtId="10" fontId="6" fillId="0" borderId="47"/>
    <xf numFmtId="0" fontId="4" fillId="0" borderId="0"/>
    <xf numFmtId="9" fontId="6" fillId="0" borderId="0" applyFont="0" applyFill="0" applyBorder="0" applyAlignment="0" applyProtection="0"/>
    <xf numFmtId="0" fontId="4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4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0" fontId="6" fillId="0" borderId="47"/>
    <xf numFmtId="10" fontId="6" fillId="0" borderId="47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4" fillId="0" borderId="0"/>
    <xf numFmtId="9" fontId="74" fillId="0" borderId="0" applyFont="0" applyFill="0" applyBorder="0" applyAlignment="0" applyProtection="0"/>
    <xf numFmtId="0" fontId="4" fillId="0" borderId="0"/>
    <xf numFmtId="0" fontId="6" fillId="0" borderId="0"/>
    <xf numFmtId="9" fontId="74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4" fillId="0" borderId="0"/>
    <xf numFmtId="10" fontId="6" fillId="0" borderId="47"/>
    <xf numFmtId="10" fontId="6" fillId="0" borderId="47"/>
    <xf numFmtId="9" fontId="74" fillId="0" borderId="0" applyFont="0" applyFill="0" applyBorder="0" applyAlignment="0" applyProtection="0"/>
    <xf numFmtId="0" fontId="4" fillId="0" borderId="0"/>
    <xf numFmtId="0" fontId="4" fillId="0" borderId="0"/>
    <xf numFmtId="9" fontId="74" fillId="0" borderId="0" applyFont="0" applyFill="0" applyBorder="0" applyAlignment="0" applyProtection="0"/>
    <xf numFmtId="0" fontId="4" fillId="0" borderId="0"/>
    <xf numFmtId="9" fontId="24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4" fillId="0" borderId="0"/>
    <xf numFmtId="0" fontId="6" fillId="0" borderId="0"/>
    <xf numFmtId="9" fontId="6" fillId="0" borderId="0" applyFont="0" applyFill="0" applyBorder="0" applyAlignment="0" applyProtection="0"/>
    <xf numFmtId="0" fontId="4" fillId="0" borderId="0"/>
    <xf numFmtId="0" fontId="6" fillId="0" borderId="0"/>
    <xf numFmtId="0" fontId="4" fillId="0" borderId="0"/>
    <xf numFmtId="9" fontId="18" fillId="0" borderId="0" applyFont="0" applyFill="0" applyBorder="0" applyAlignment="0" applyProtection="0"/>
    <xf numFmtId="0" fontId="4" fillId="0" borderId="0"/>
    <xf numFmtId="0" fontId="6" fillId="0" borderId="0"/>
    <xf numFmtId="10" fontId="6" fillId="0" borderId="47"/>
    <xf numFmtId="10" fontId="6" fillId="0" borderId="47"/>
    <xf numFmtId="9" fontId="18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4" fillId="0" borderId="0"/>
    <xf numFmtId="9" fontId="24" fillId="0" borderId="0" applyFont="0" applyFill="0" applyBorder="0" applyAlignment="0" applyProtection="0"/>
    <xf numFmtId="0" fontId="4" fillId="0" borderId="0"/>
    <xf numFmtId="0" fontId="6" fillId="0" borderId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10" fontId="6" fillId="0" borderId="47"/>
    <xf numFmtId="10" fontId="6" fillId="0" borderId="47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6" fillId="0" borderId="0" applyFont="0" applyFill="0" applyBorder="0" applyAlignment="0" applyProtection="0"/>
    <xf numFmtId="10" fontId="6" fillId="0" borderId="47"/>
    <xf numFmtId="0" fontId="4" fillId="0" borderId="0"/>
    <xf numFmtId="0" fontId="6" fillId="0" borderId="0"/>
    <xf numFmtId="9" fontId="6" fillId="0" borderId="0" applyFont="0" applyFill="0" applyBorder="0" applyAlignment="0" applyProtection="0"/>
    <xf numFmtId="0" fontId="4" fillId="0" borderId="0"/>
    <xf numFmtId="0" fontId="6" fillId="0" borderId="0"/>
    <xf numFmtId="0" fontId="4" fillId="0" borderId="0"/>
    <xf numFmtId="10" fontId="6" fillId="0" borderId="47"/>
    <xf numFmtId="10" fontId="6" fillId="0" borderId="47"/>
    <xf numFmtId="10" fontId="6" fillId="0" borderId="47"/>
    <xf numFmtId="10" fontId="6" fillId="0" borderId="47"/>
    <xf numFmtId="9" fontId="6" fillId="0" borderId="0" applyFont="0" applyFill="0" applyBorder="0" applyAlignment="0" applyProtection="0"/>
    <xf numFmtId="0" fontId="4" fillId="0" borderId="0"/>
    <xf numFmtId="10" fontId="6" fillId="0" borderId="47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10" fontId="6" fillId="0" borderId="47"/>
    <xf numFmtId="10" fontId="6" fillId="0" borderId="47"/>
    <xf numFmtId="9" fontId="6" fillId="0" borderId="0" applyFont="0" applyFill="0" applyBorder="0" applyAlignment="0" applyProtection="0"/>
    <xf numFmtId="10" fontId="6" fillId="0" borderId="47"/>
    <xf numFmtId="10" fontId="6" fillId="0" borderId="47"/>
    <xf numFmtId="9" fontId="6" fillId="0" borderId="0" applyFont="0" applyFill="0" applyBorder="0" applyAlignment="0" applyProtection="0"/>
    <xf numFmtId="0" fontId="4" fillId="0" borderId="0"/>
    <xf numFmtId="10" fontId="6" fillId="0" borderId="47"/>
    <xf numFmtId="0" fontId="4" fillId="0" borderId="0"/>
    <xf numFmtId="0" fontId="6" fillId="0" borderId="0"/>
    <xf numFmtId="9" fontId="6" fillId="0" borderId="0" applyFont="0" applyFill="0" applyBorder="0" applyAlignment="0" applyProtection="0"/>
    <xf numFmtId="0" fontId="4" fillId="0" borderId="0"/>
    <xf numFmtId="0" fontId="6" fillId="0" borderId="0"/>
    <xf numFmtId="0" fontId="4" fillId="0" borderId="0"/>
    <xf numFmtId="10" fontId="6" fillId="0" borderId="47"/>
    <xf numFmtId="10" fontId="6" fillId="0" borderId="47"/>
    <xf numFmtId="9" fontId="6" fillId="0" borderId="0" applyFont="0" applyFill="0" applyBorder="0" applyAlignment="0" applyProtection="0"/>
    <xf numFmtId="10" fontId="6" fillId="0" borderId="47"/>
    <xf numFmtId="10" fontId="6" fillId="0" borderId="47"/>
    <xf numFmtId="0" fontId="4" fillId="0" borderId="0"/>
    <xf numFmtId="10" fontId="6" fillId="0" borderId="47"/>
    <xf numFmtId="0" fontId="4" fillId="0" borderId="0"/>
    <xf numFmtId="0" fontId="6" fillId="0" borderId="0"/>
    <xf numFmtId="9" fontId="6" fillId="0" borderId="0" applyFont="0" applyFill="0" applyBorder="0" applyAlignment="0" applyProtection="0"/>
    <xf numFmtId="0" fontId="4" fillId="0" borderId="0"/>
    <xf numFmtId="0" fontId="6" fillId="0" borderId="0"/>
    <xf numFmtId="0" fontId="4" fillId="0" borderId="0"/>
    <xf numFmtId="10" fontId="6" fillId="0" borderId="47"/>
    <xf numFmtId="10" fontId="6" fillId="0" borderId="47"/>
    <xf numFmtId="10" fontId="6" fillId="0" borderId="47"/>
    <xf numFmtId="10" fontId="6" fillId="0" borderId="47"/>
    <xf numFmtId="9" fontId="6" fillId="0" borderId="0" applyFont="0" applyFill="0" applyBorder="0" applyAlignment="0" applyProtection="0"/>
    <xf numFmtId="0" fontId="4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9" fontId="6" fillId="0" borderId="0" applyFont="0" applyFill="0" applyBorder="0" applyAlignment="0" applyProtection="0"/>
    <xf numFmtId="0" fontId="4" fillId="0" borderId="0"/>
    <xf numFmtId="0" fontId="6" fillId="0" borderId="0"/>
    <xf numFmtId="0" fontId="4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9" fontId="6" fillId="0" borderId="0" applyFont="0" applyFill="0" applyBorder="0" applyAlignment="0" applyProtection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9" fontId="60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4" fillId="0" borderId="0"/>
    <xf numFmtId="0" fontId="6" fillId="0" borderId="0"/>
    <xf numFmtId="0" fontId="4" fillId="0" borderId="0"/>
    <xf numFmtId="9" fontId="60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4" fillId="0" borderId="0"/>
    <xf numFmtId="0" fontId="6" fillId="0" borderId="0"/>
    <xf numFmtId="0" fontId="4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4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4" fillId="0" borderId="0"/>
    <xf numFmtId="0" fontId="6" fillId="0" borderId="0"/>
    <xf numFmtId="0" fontId="4" fillId="0" borderId="0"/>
    <xf numFmtId="9" fontId="24" fillId="0" borderId="0" applyFont="0" applyFill="0" applyBorder="0" applyAlignment="0" applyProtection="0"/>
    <xf numFmtId="0" fontId="4" fillId="0" borderId="0"/>
    <xf numFmtId="0" fontId="6" fillId="0" borderId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4" fillId="0" borderId="0"/>
    <xf numFmtId="0" fontId="6" fillId="0" borderId="0"/>
    <xf numFmtId="9" fontId="24" fillId="0" borderId="0" applyFont="0" applyFill="0" applyBorder="0" applyAlignment="0" applyProtection="0"/>
    <xf numFmtId="10" fontId="6" fillId="0" borderId="47"/>
    <xf numFmtId="9" fontId="6" fillId="0" borderId="0" applyFont="0" applyFill="0" applyBorder="0" applyAlignment="0" applyProtection="0"/>
    <xf numFmtId="9" fontId="60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6" fillId="0" borderId="0"/>
    <xf numFmtId="10" fontId="6" fillId="0" borderId="47"/>
    <xf numFmtId="0" fontId="4" fillId="0" borderId="0"/>
    <xf numFmtId="0" fontId="6" fillId="0" borderId="0"/>
    <xf numFmtId="9" fontId="4" fillId="0" borderId="0" applyFont="0" applyFill="0" applyBorder="0" applyAlignment="0" applyProtection="0"/>
    <xf numFmtId="0" fontId="4" fillId="0" borderId="0"/>
    <xf numFmtId="0" fontId="6" fillId="0" borderId="0"/>
    <xf numFmtId="9" fontId="138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6" fillId="0" borderId="0" applyFont="0" applyFill="0" applyBorder="0" applyAlignment="0" applyProtection="0"/>
    <xf numFmtId="10" fontId="6" fillId="0" borderId="47"/>
    <xf numFmtId="10" fontId="6" fillId="0" borderId="47"/>
    <xf numFmtId="9" fontId="18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4" fillId="0" borderId="0"/>
    <xf numFmtId="0" fontId="6" fillId="0" borderId="0"/>
    <xf numFmtId="10" fontId="6" fillId="0" borderId="47"/>
    <xf numFmtId="10" fontId="6" fillId="0" borderId="47"/>
    <xf numFmtId="9" fontId="18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0" fontId="6" fillId="0" borderId="47"/>
    <xf numFmtId="10" fontId="6" fillId="0" borderId="47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0" fontId="6" fillId="0" borderId="47"/>
    <xf numFmtId="10" fontId="6" fillId="0" borderId="47"/>
    <xf numFmtId="10" fontId="6" fillId="0" borderId="47"/>
    <xf numFmtId="10" fontId="6" fillId="0" borderId="47"/>
    <xf numFmtId="0" fontId="6" fillId="0" borderId="0"/>
    <xf numFmtId="10" fontId="6" fillId="0" borderId="47"/>
    <xf numFmtId="0" fontId="4" fillId="0" borderId="0"/>
    <xf numFmtId="9" fontId="97" fillId="0" borderId="0" applyFont="0" applyFill="0" applyBorder="0" applyAlignment="0" applyProtection="0"/>
    <xf numFmtId="9" fontId="140" fillId="0" borderId="0" applyFont="0" applyFill="0" applyBorder="0" applyAlignment="0" applyProtection="0"/>
    <xf numFmtId="0" fontId="6" fillId="0" borderId="0"/>
    <xf numFmtId="0" fontId="6" fillId="0" borderId="0"/>
    <xf numFmtId="10" fontId="6" fillId="0" borderId="47"/>
    <xf numFmtId="0" fontId="4" fillId="0" borderId="0"/>
    <xf numFmtId="10" fontId="6" fillId="0" borderId="47"/>
    <xf numFmtId="0" fontId="4" fillId="0" borderId="0"/>
    <xf numFmtId="0" fontId="6" fillId="0" borderId="0"/>
    <xf numFmtId="0" fontId="4" fillId="0" borderId="0"/>
    <xf numFmtId="10" fontId="6" fillId="0" borderId="47"/>
    <xf numFmtId="10" fontId="6" fillId="0" borderId="47"/>
    <xf numFmtId="10" fontId="6" fillId="0" borderId="47"/>
    <xf numFmtId="9" fontId="24" fillId="0" borderId="0" applyFont="0" applyFill="0" applyBorder="0" applyAlignment="0" applyProtection="0"/>
    <xf numFmtId="10" fontId="6" fillId="0" borderId="47"/>
    <xf numFmtId="10" fontId="6" fillId="0" borderId="47"/>
    <xf numFmtId="9" fontId="4" fillId="0" borderId="0" applyFont="0" applyFill="0" applyBorder="0" applyAlignment="0" applyProtection="0"/>
    <xf numFmtId="10" fontId="6" fillId="0" borderId="47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4" fillId="0" borderId="0"/>
    <xf numFmtId="0" fontId="4" fillId="0" borderId="0"/>
    <xf numFmtId="0" fontId="6" fillId="0" borderId="0"/>
    <xf numFmtId="9" fontId="6" fillId="0" borderId="0" applyFont="0" applyFill="0" applyBorder="0" applyAlignment="0" applyProtection="0"/>
    <xf numFmtId="0" fontId="4" fillId="0" borderId="0"/>
    <xf numFmtId="0" fontId="6" fillId="0" borderId="0"/>
    <xf numFmtId="0" fontId="4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6" fillId="0" borderId="0"/>
    <xf numFmtId="0" fontId="4" fillId="0" borderId="0"/>
    <xf numFmtId="0" fontId="4" fillId="0" borderId="0"/>
    <xf numFmtId="0" fontId="6" fillId="0" borderId="0"/>
    <xf numFmtId="9" fontId="60" fillId="0" borderId="0" applyFont="0" applyFill="0" applyBorder="0" applyAlignment="0" applyProtection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9" fontId="24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4" fillId="0" borderId="0"/>
    <xf numFmtId="0" fontId="4" fillId="0" borderId="0"/>
    <xf numFmtId="0" fontId="6" fillId="0" borderId="0"/>
    <xf numFmtId="9" fontId="60" fillId="0" borderId="0" applyFont="0" applyFill="0" applyBorder="0" applyAlignment="0" applyProtection="0"/>
    <xf numFmtId="0" fontId="4" fillId="0" borderId="0"/>
    <xf numFmtId="0" fontId="6" fillId="0" borderId="0"/>
    <xf numFmtId="0" fontId="6" fillId="0" borderId="0"/>
    <xf numFmtId="0" fontId="4" fillId="0" borderId="0"/>
    <xf numFmtId="9" fontId="6" fillId="0" borderId="0" applyFont="0" applyFill="0" applyBorder="0" applyAlignment="0" applyProtection="0"/>
    <xf numFmtId="9" fontId="60" fillId="0" borderId="0" applyFont="0" applyFill="0" applyBorder="0" applyAlignment="0" applyProtection="0"/>
    <xf numFmtId="0" fontId="4" fillId="0" borderId="0"/>
    <xf numFmtId="0" fontId="4" fillId="0" borderId="0"/>
    <xf numFmtId="0" fontId="6" fillId="0" borderId="0"/>
    <xf numFmtId="9" fontId="6" fillId="0" borderId="0" applyFont="0" applyFill="0" applyBorder="0" applyAlignment="0" applyProtection="0"/>
    <xf numFmtId="0" fontId="4" fillId="0" borderId="0"/>
    <xf numFmtId="0" fontId="6" fillId="0" borderId="0"/>
    <xf numFmtId="0" fontId="4" fillId="0" borderId="0"/>
    <xf numFmtId="10" fontId="6" fillId="0" borderId="47"/>
    <xf numFmtId="9" fontId="4" fillId="0" borderId="0" applyFont="0" applyFill="0" applyBorder="0" applyAlignment="0" applyProtection="0"/>
    <xf numFmtId="10" fontId="6" fillId="0" borderId="47"/>
    <xf numFmtId="10" fontId="6" fillId="0" borderId="47"/>
    <xf numFmtId="0" fontId="4" fillId="0" borderId="0"/>
    <xf numFmtId="10" fontId="6" fillId="0" borderId="47"/>
    <xf numFmtId="10" fontId="6" fillId="0" borderId="47"/>
    <xf numFmtId="10" fontId="6" fillId="0" borderId="47"/>
    <xf numFmtId="9" fontId="4" fillId="0" borderId="0" applyFont="0" applyFill="0" applyBorder="0" applyAlignment="0" applyProtection="0"/>
    <xf numFmtId="10" fontId="6" fillId="0" borderId="47"/>
    <xf numFmtId="9" fontId="4" fillId="0" borderId="0" applyFont="0" applyFill="0" applyBorder="0" applyAlignment="0" applyProtection="0"/>
    <xf numFmtId="10" fontId="6" fillId="0" borderId="47"/>
    <xf numFmtId="9" fontId="4" fillId="0" borderId="0" applyFont="0" applyFill="0" applyBorder="0" applyAlignment="0" applyProtection="0"/>
    <xf numFmtId="10" fontId="6" fillId="0" borderId="47"/>
    <xf numFmtId="10" fontId="6" fillId="0" borderId="47"/>
    <xf numFmtId="10" fontId="6" fillId="0" borderId="47"/>
    <xf numFmtId="10" fontId="6" fillId="0" borderId="47"/>
    <xf numFmtId="10" fontId="6" fillId="0" borderId="47"/>
    <xf numFmtId="10" fontId="6" fillId="0" borderId="47"/>
    <xf numFmtId="10" fontId="6" fillId="0" borderId="47"/>
    <xf numFmtId="10" fontId="6" fillId="0" borderId="47"/>
    <xf numFmtId="10" fontId="6" fillId="0" borderId="47"/>
    <xf numFmtId="10" fontId="6" fillId="0" borderId="47"/>
    <xf numFmtId="10" fontId="6" fillId="0" borderId="47"/>
    <xf numFmtId="10" fontId="6" fillId="0" borderId="47"/>
    <xf numFmtId="0" fontId="4" fillId="0" borderId="0"/>
    <xf numFmtId="0" fontId="4" fillId="0" borderId="0"/>
    <xf numFmtId="0" fontId="6" fillId="0" borderId="0"/>
    <xf numFmtId="9" fontId="24" fillId="0" borderId="0" applyFont="0" applyFill="0" applyBorder="0" applyAlignment="0" applyProtection="0"/>
    <xf numFmtId="0" fontId="4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4" fillId="0" borderId="0"/>
    <xf numFmtId="9" fontId="6" fillId="0" borderId="0" applyFont="0" applyFill="0" applyBorder="0" applyAlignment="0" applyProtection="0"/>
    <xf numFmtId="0" fontId="4" fillId="0" borderId="0"/>
    <xf numFmtId="0" fontId="6" fillId="0" borderId="0"/>
    <xf numFmtId="9" fontId="6" fillId="0" borderId="0" applyFont="0" applyFill="0" applyBorder="0" applyAlignment="0" applyProtection="0"/>
    <xf numFmtId="0" fontId="4" fillId="0" borderId="0"/>
    <xf numFmtId="0" fontId="6" fillId="0" borderId="0"/>
    <xf numFmtId="0" fontId="4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6" fillId="0" borderId="0"/>
    <xf numFmtId="9" fontId="6" fillId="0" borderId="0" applyFont="0" applyFill="0" applyBorder="0" applyAlignment="0" applyProtection="0"/>
    <xf numFmtId="0" fontId="4" fillId="0" borderId="0"/>
    <xf numFmtId="0" fontId="6" fillId="0" borderId="0"/>
    <xf numFmtId="0" fontId="4" fillId="0" borderId="0"/>
    <xf numFmtId="10" fontId="6" fillId="0" borderId="47"/>
    <xf numFmtId="10" fontId="6" fillId="0" borderId="47"/>
    <xf numFmtId="10" fontId="6" fillId="0" borderId="47"/>
    <xf numFmtId="10" fontId="6" fillId="0" borderId="47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0" fontId="6" fillId="0" borderId="47"/>
    <xf numFmtId="0" fontId="4" fillId="0" borderId="0"/>
    <xf numFmtId="10" fontId="6" fillId="0" borderId="47"/>
    <xf numFmtId="0" fontId="4" fillId="0" borderId="0"/>
    <xf numFmtId="10" fontId="6" fillId="0" borderId="47"/>
    <xf numFmtId="0" fontId="4" fillId="0" borderId="0"/>
    <xf numFmtId="10" fontId="6" fillId="0" borderId="47"/>
    <xf numFmtId="0" fontId="4" fillId="0" borderId="0"/>
    <xf numFmtId="9" fontId="6" fillId="0" borderId="0" applyFont="0" applyFill="0" applyBorder="0" applyAlignment="0" applyProtection="0"/>
    <xf numFmtId="0" fontId="4" fillId="0" borderId="0"/>
    <xf numFmtId="0" fontId="6" fillId="0" borderId="0"/>
    <xf numFmtId="9" fontId="6" fillId="0" borderId="0" applyFont="0" applyFill="0" applyBorder="0" applyAlignment="0" applyProtection="0"/>
    <xf numFmtId="0" fontId="4" fillId="0" borderId="0"/>
    <xf numFmtId="0" fontId="6" fillId="0" borderId="0"/>
    <xf numFmtId="0" fontId="4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6" fillId="0" borderId="0"/>
    <xf numFmtId="9" fontId="6" fillId="0" borderId="0" applyFont="0" applyFill="0" applyBorder="0" applyAlignment="0" applyProtection="0"/>
    <xf numFmtId="0" fontId="4" fillId="0" borderId="0"/>
    <xf numFmtId="0" fontId="6" fillId="0" borderId="0"/>
    <xf numFmtId="0" fontId="4" fillId="0" borderId="0"/>
    <xf numFmtId="10" fontId="6" fillId="0" borderId="47"/>
    <xf numFmtId="0" fontId="4" fillId="0" borderId="0"/>
    <xf numFmtId="10" fontId="6" fillId="0" borderId="47"/>
    <xf numFmtId="0" fontId="4" fillId="0" borderId="0"/>
    <xf numFmtId="10" fontId="6" fillId="0" borderId="47"/>
    <xf numFmtId="0" fontId="4" fillId="0" borderId="0"/>
    <xf numFmtId="10" fontId="6" fillId="0" borderId="47"/>
    <xf numFmtId="0" fontId="4" fillId="0" borderId="0"/>
    <xf numFmtId="10" fontId="6" fillId="0" borderId="47"/>
    <xf numFmtId="0" fontId="4" fillId="0" borderId="0"/>
    <xf numFmtId="10" fontId="6" fillId="0" borderId="47"/>
    <xf numFmtId="0" fontId="4" fillId="0" borderId="0"/>
    <xf numFmtId="10" fontId="6" fillId="0" borderId="47"/>
    <xf numFmtId="0" fontId="4" fillId="0" borderId="0"/>
    <xf numFmtId="10" fontId="6" fillId="0" borderId="47"/>
    <xf numFmtId="0" fontId="4" fillId="0" borderId="0"/>
    <xf numFmtId="10" fontId="6" fillId="0" borderId="47"/>
    <xf numFmtId="0" fontId="4" fillId="0" borderId="0"/>
    <xf numFmtId="10" fontId="6" fillId="0" borderId="47"/>
    <xf numFmtId="0" fontId="4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4" fillId="0" borderId="0"/>
    <xf numFmtId="0" fontId="4" fillId="0" borderId="0"/>
    <xf numFmtId="9" fontId="6" fillId="0" borderId="0" applyFont="0" applyFill="0" applyBorder="0" applyAlignment="0" applyProtection="0"/>
    <xf numFmtId="0" fontId="4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10" fontId="6" fillId="0" borderId="47"/>
    <xf numFmtId="0" fontId="4" fillId="0" borderId="0"/>
    <xf numFmtId="10" fontId="6" fillId="0" borderId="47"/>
    <xf numFmtId="0" fontId="4" fillId="0" borderId="0"/>
    <xf numFmtId="10" fontId="6" fillId="0" borderId="47"/>
    <xf numFmtId="0" fontId="4" fillId="0" borderId="0"/>
    <xf numFmtId="10" fontId="6" fillId="0" borderId="47"/>
    <xf numFmtId="0" fontId="4" fillId="0" borderId="0"/>
    <xf numFmtId="10" fontId="6" fillId="0" borderId="47"/>
    <xf numFmtId="0" fontId="4" fillId="0" borderId="0"/>
    <xf numFmtId="0" fontId="4" fillId="0" borderId="0"/>
    <xf numFmtId="10" fontId="6" fillId="0" borderId="47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10" fontId="6" fillId="0" borderId="47"/>
    <xf numFmtId="0" fontId="4" fillId="0" borderId="0"/>
    <xf numFmtId="0" fontId="4" fillId="0" borderId="0"/>
    <xf numFmtId="10" fontId="6" fillId="0" borderId="47"/>
    <xf numFmtId="0" fontId="4" fillId="0" borderId="0"/>
    <xf numFmtId="0" fontId="4" fillId="0" borderId="0"/>
    <xf numFmtId="9" fontId="24" fillId="0" borderId="0" applyFont="0" applyFill="0" applyBorder="0" applyAlignment="0" applyProtection="0"/>
    <xf numFmtId="0" fontId="4" fillId="0" borderId="0"/>
    <xf numFmtId="0" fontId="4" fillId="0" borderId="0"/>
    <xf numFmtId="9" fontId="6" fillId="0" borderId="0" applyFont="0" applyFill="0" applyBorder="0" applyAlignment="0" applyProtection="0"/>
    <xf numFmtId="0" fontId="4" fillId="0" borderId="0"/>
    <xf numFmtId="0" fontId="4" fillId="0" borderId="0"/>
    <xf numFmtId="9" fontId="60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4" fillId="0" borderId="0"/>
    <xf numFmtId="0" fontId="4" fillId="0" borderId="0"/>
    <xf numFmtId="9" fontId="6" fillId="0" borderId="0" applyFont="0" applyFill="0" applyBorder="0" applyAlignment="0" applyProtection="0"/>
    <xf numFmtId="0" fontId="4" fillId="0" borderId="0"/>
    <xf numFmtId="0" fontId="4" fillId="0" borderId="0"/>
    <xf numFmtId="9" fontId="6" fillId="0" borderId="0" applyFont="0" applyFill="0" applyBorder="0" applyAlignment="0" applyProtection="0"/>
    <xf numFmtId="0" fontId="4" fillId="0" borderId="0"/>
    <xf numFmtId="0" fontId="4" fillId="0" borderId="0"/>
    <xf numFmtId="9" fontId="6" fillId="0" borderId="0" applyFont="0" applyFill="0" applyBorder="0" applyAlignment="0" applyProtection="0"/>
    <xf numFmtId="0" fontId="4" fillId="0" borderId="0"/>
    <xf numFmtId="0" fontId="4" fillId="0" borderId="0"/>
    <xf numFmtId="9" fontId="6" fillId="0" borderId="0" applyFont="0" applyFill="0" applyBorder="0" applyAlignment="0" applyProtection="0"/>
    <xf numFmtId="0" fontId="4" fillId="0" borderId="0"/>
    <xf numFmtId="0" fontId="4" fillId="0" borderId="0"/>
    <xf numFmtId="9" fontId="6" fillId="0" borderId="0" applyFont="0" applyFill="0" applyBorder="0" applyAlignment="0" applyProtection="0"/>
    <xf numFmtId="0" fontId="4" fillId="0" borderId="0"/>
    <xf numFmtId="0" fontId="4" fillId="0" borderId="0"/>
    <xf numFmtId="9" fontId="6" fillId="0" borderId="0" applyFont="0" applyFill="0" applyBorder="0" applyAlignment="0" applyProtection="0"/>
    <xf numFmtId="0" fontId="4" fillId="0" borderId="0"/>
    <xf numFmtId="0" fontId="4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4" fillId="0" borderId="0"/>
    <xf numFmtId="9" fontId="97" fillId="0" borderId="0" applyFont="0" applyFill="0" applyBorder="0" applyAlignment="0" applyProtection="0"/>
    <xf numFmtId="9" fontId="139" fillId="0" borderId="0" applyFont="0" applyFill="0" applyBorder="0" applyAlignment="0" applyProtection="0"/>
    <xf numFmtId="0" fontId="4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9" fontId="139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6" fillId="0" borderId="0"/>
    <xf numFmtId="9" fontId="24" fillId="0" borderId="0" applyFont="0" applyFill="0" applyBorder="0" applyAlignment="0" applyProtection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9" fontId="139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4" fillId="0" borderId="0"/>
    <xf numFmtId="9" fontId="97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4" fillId="0" borderId="0"/>
    <xf numFmtId="9" fontId="97" fillId="0" borderId="0" applyFont="0" applyFill="0" applyBorder="0" applyAlignment="0" applyProtection="0"/>
    <xf numFmtId="10" fontId="6" fillId="0" borderId="47"/>
    <xf numFmtId="0" fontId="4" fillId="0" borderId="0"/>
    <xf numFmtId="9" fontId="97" fillId="0" borderId="0" applyFont="0" applyFill="0" applyBorder="0" applyAlignment="0" applyProtection="0"/>
    <xf numFmtId="0" fontId="4" fillId="0" borderId="0"/>
    <xf numFmtId="0" fontId="4" fillId="0" borderId="0"/>
    <xf numFmtId="9" fontId="97" fillId="0" borderId="0" applyFont="0" applyFill="0" applyBorder="0" applyAlignment="0" applyProtection="0"/>
    <xf numFmtId="0" fontId="4" fillId="0" borderId="0"/>
    <xf numFmtId="0" fontId="4" fillId="0" borderId="0"/>
    <xf numFmtId="9" fontId="97" fillId="0" borderId="0" applyFont="0" applyFill="0" applyBorder="0" applyAlignment="0" applyProtection="0"/>
    <xf numFmtId="0" fontId="4" fillId="0" borderId="0"/>
    <xf numFmtId="0" fontId="4" fillId="0" borderId="0"/>
    <xf numFmtId="9" fontId="97" fillId="0" borderId="0" applyFont="0" applyFill="0" applyBorder="0" applyAlignment="0" applyProtection="0"/>
    <xf numFmtId="0" fontId="4" fillId="0" borderId="0"/>
    <xf numFmtId="0" fontId="4" fillId="0" borderId="0"/>
    <xf numFmtId="9" fontId="6" fillId="0" borderId="0" applyFont="0" applyFill="0" applyBorder="0" applyAlignment="0" applyProtection="0"/>
    <xf numFmtId="0" fontId="4" fillId="0" borderId="0"/>
    <xf numFmtId="9" fontId="6" fillId="0" borderId="0" applyFont="0" applyFill="0" applyBorder="0" applyAlignment="0" applyProtection="0"/>
    <xf numFmtId="0" fontId="4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9" fontId="6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4" fillId="0" borderId="0"/>
    <xf numFmtId="0" fontId="4" fillId="0" borderId="0"/>
    <xf numFmtId="9" fontId="6" fillId="0" borderId="0" applyFont="0" applyFill="0" applyBorder="0" applyAlignment="0" applyProtection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9" fontId="6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41" fontId="6" fillId="76" borderId="47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6" fillId="0" borderId="0"/>
    <xf numFmtId="41" fontId="6" fillId="76" borderId="47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41" fontId="6" fillId="76" borderId="47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41" fontId="6" fillId="76" borderId="47"/>
    <xf numFmtId="0" fontId="4" fillId="0" borderId="0"/>
    <xf numFmtId="0" fontId="6" fillId="0" borderId="0"/>
    <xf numFmtId="0" fontId="4" fillId="0" borderId="0"/>
    <xf numFmtId="41" fontId="6" fillId="76" borderId="47"/>
    <xf numFmtId="0" fontId="6" fillId="0" borderId="0"/>
    <xf numFmtId="0" fontId="4" fillId="0" borderId="0"/>
    <xf numFmtId="0" fontId="4" fillId="0" borderId="0"/>
    <xf numFmtId="0" fontId="4" fillId="0" borderId="0"/>
    <xf numFmtId="0" fontId="6" fillId="0" borderId="0"/>
    <xf numFmtId="41" fontId="6" fillId="76" borderId="47"/>
    <xf numFmtId="0" fontId="4" fillId="0" borderId="0"/>
    <xf numFmtId="0" fontId="6" fillId="0" borderId="0"/>
    <xf numFmtId="0" fontId="4" fillId="0" borderId="0"/>
    <xf numFmtId="217" fontId="170" fillId="22" borderId="0" applyBorder="0" applyAlignment="0">
      <protection hidden="1"/>
    </xf>
    <xf numFmtId="1" fontId="170" fillId="22" borderId="0">
      <alignment horizontal="center"/>
    </xf>
    <xf numFmtId="0" fontId="18" fillId="0" borderId="0" applyNumberFormat="0" applyFont="0" applyFill="0" applyBorder="0" applyAlignment="0" applyProtection="0">
      <alignment horizontal="left"/>
    </xf>
    <xf numFmtId="0" fontId="4" fillId="0" borderId="0"/>
    <xf numFmtId="0" fontId="18" fillId="0" borderId="0" applyNumberFormat="0" applyFont="0" applyFill="0" applyBorder="0" applyAlignment="0" applyProtection="0">
      <alignment horizontal="left"/>
    </xf>
    <xf numFmtId="0" fontId="18" fillId="0" borderId="0" applyNumberFormat="0" applyFont="0" applyFill="0" applyBorder="0" applyAlignment="0" applyProtection="0">
      <alignment horizontal="left"/>
    </xf>
    <xf numFmtId="0" fontId="18" fillId="0" borderId="0" applyNumberFormat="0" applyFont="0" applyFill="0" applyBorder="0" applyAlignment="0" applyProtection="0">
      <alignment horizontal="left"/>
    </xf>
    <xf numFmtId="0" fontId="6" fillId="0" borderId="0"/>
    <xf numFmtId="0" fontId="4" fillId="0" borderId="0"/>
    <xf numFmtId="0" fontId="18" fillId="0" borderId="0" applyNumberFormat="0" applyFont="0" applyFill="0" applyBorder="0" applyAlignment="0" applyProtection="0">
      <alignment horizontal="left"/>
    </xf>
    <xf numFmtId="15" fontId="18" fillId="0" borderId="0" applyFont="0" applyFill="0" applyBorder="0" applyAlignment="0" applyProtection="0"/>
    <xf numFmtId="0" fontId="4" fillId="0" borderId="0"/>
    <xf numFmtId="15" fontId="18" fillId="0" borderId="0" applyFont="0" applyFill="0" applyBorder="0" applyAlignment="0" applyProtection="0"/>
    <xf numFmtId="15" fontId="18" fillId="0" borderId="0" applyFont="0" applyFill="0" applyBorder="0" applyAlignment="0" applyProtection="0"/>
    <xf numFmtId="15" fontId="18" fillId="0" borderId="0" applyFont="0" applyFill="0" applyBorder="0" applyAlignment="0" applyProtection="0"/>
    <xf numFmtId="0" fontId="6" fillId="0" borderId="0"/>
    <xf numFmtId="0" fontId="4" fillId="0" borderId="0"/>
    <xf numFmtId="15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0" fontId="4" fillId="0" borderId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0" fontId="6" fillId="0" borderId="0"/>
    <xf numFmtId="0" fontId="4" fillId="0" borderId="0"/>
    <xf numFmtId="4" fontId="18" fillId="0" borderId="0" applyFont="0" applyFill="0" applyBorder="0" applyAlignment="0" applyProtection="0"/>
    <xf numFmtId="0" fontId="42" fillId="0" borderId="34">
      <alignment horizontal="center"/>
    </xf>
    <xf numFmtId="0" fontId="42" fillId="0" borderId="34">
      <alignment horizontal="center"/>
    </xf>
    <xf numFmtId="0" fontId="4" fillId="0" borderId="0"/>
    <xf numFmtId="0" fontId="42" fillId="0" borderId="34">
      <alignment horizontal="center"/>
    </xf>
    <xf numFmtId="0" fontId="42" fillId="0" borderId="34">
      <alignment horizontal="center"/>
    </xf>
    <xf numFmtId="0" fontId="42" fillId="0" borderId="34">
      <alignment horizontal="center"/>
    </xf>
    <xf numFmtId="0" fontId="6" fillId="0" borderId="0"/>
    <xf numFmtId="0" fontId="4" fillId="0" borderId="0"/>
    <xf numFmtId="0" fontId="42" fillId="0" borderId="34">
      <alignment horizontal="center"/>
    </xf>
    <xf numFmtId="3" fontId="18" fillId="0" borderId="0" applyFont="0" applyFill="0" applyBorder="0" applyAlignment="0" applyProtection="0"/>
    <xf numFmtId="0" fontId="4" fillId="0" borderId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0" fontId="6" fillId="0" borderId="0"/>
    <xf numFmtId="0" fontId="4" fillId="0" borderId="0"/>
    <xf numFmtId="3" fontId="18" fillId="0" borderId="0" applyFont="0" applyFill="0" applyBorder="0" applyAlignment="0" applyProtection="0"/>
    <xf numFmtId="0" fontId="18" fillId="77" borderId="0" applyNumberFormat="0" applyFont="0" applyBorder="0" applyAlignment="0" applyProtection="0"/>
    <xf numFmtId="0" fontId="4" fillId="0" borderId="0"/>
    <xf numFmtId="0" fontId="18" fillId="77" borderId="0" applyNumberFormat="0" applyFont="0" applyBorder="0" applyAlignment="0" applyProtection="0"/>
    <xf numFmtId="0" fontId="18" fillId="77" borderId="0" applyNumberFormat="0" applyFont="0" applyBorder="0" applyAlignment="0" applyProtection="0"/>
    <xf numFmtId="0" fontId="18" fillId="77" borderId="0" applyNumberFormat="0" applyFont="0" applyBorder="0" applyAlignment="0" applyProtection="0"/>
    <xf numFmtId="0" fontId="6" fillId="0" borderId="0"/>
    <xf numFmtId="0" fontId="4" fillId="0" borderId="0"/>
    <xf numFmtId="0" fontId="18" fillId="77" borderId="0" applyNumberFormat="0" applyFont="0" applyBorder="0" applyAlignment="0" applyProtection="0"/>
    <xf numFmtId="0" fontId="66" fillId="0" borderId="0"/>
    <xf numFmtId="0" fontId="67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7" fillId="0" borderId="0"/>
    <xf numFmtId="0" fontId="4" fillId="0" borderId="0"/>
    <xf numFmtId="0" fontId="67" fillId="0" borderId="0"/>
    <xf numFmtId="0" fontId="100" fillId="0" borderId="0"/>
    <xf numFmtId="0" fontId="101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101" fillId="0" borderId="0"/>
    <xf numFmtId="0" fontId="4" fillId="0" borderId="0"/>
    <xf numFmtId="0" fontId="101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3" fontId="99" fillId="0" borderId="0" applyFill="0" applyBorder="0" applyAlignment="0" applyProtection="0"/>
    <xf numFmtId="0" fontId="4" fillId="0" borderId="0"/>
    <xf numFmtId="0" fontId="6" fillId="0" borderId="0"/>
    <xf numFmtId="3" fontId="99" fillId="0" borderId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3" fontId="99" fillId="0" borderId="0" applyFill="0" applyBorder="0" applyAlignment="0" applyProtection="0"/>
    <xf numFmtId="3" fontId="99" fillId="0" borderId="0" applyFill="0" applyBorder="0" applyAlignment="0" applyProtection="0"/>
    <xf numFmtId="0" fontId="4" fillId="0" borderId="0"/>
    <xf numFmtId="3" fontId="99" fillId="0" borderId="0" applyFill="0" applyBorder="0" applyAlignment="0" applyProtection="0"/>
    <xf numFmtId="0" fontId="4" fillId="0" borderId="0"/>
    <xf numFmtId="0" fontId="4" fillId="0" borderId="0"/>
    <xf numFmtId="3" fontId="99" fillId="0" borderId="0" applyFill="0" applyBorder="0" applyAlignment="0" applyProtection="0"/>
    <xf numFmtId="0" fontId="4" fillId="0" borderId="0"/>
    <xf numFmtId="3" fontId="99" fillId="0" borderId="0" applyFill="0" applyBorder="0" applyAlignment="0" applyProtection="0"/>
    <xf numFmtId="0" fontId="4" fillId="0" borderId="0"/>
    <xf numFmtId="3" fontId="99" fillId="0" borderId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5" fillId="78" borderId="0"/>
    <xf numFmtId="0" fontId="102" fillId="78" borderId="48"/>
    <xf numFmtId="0" fontId="103" fillId="79" borderId="53"/>
    <xf numFmtId="0" fontId="103" fillId="79" borderId="53"/>
    <xf numFmtId="0" fontId="104" fillId="78" borderId="54"/>
    <xf numFmtId="0" fontId="104" fillId="78" borderId="54"/>
    <xf numFmtId="0" fontId="4" fillId="0" borderId="0"/>
    <xf numFmtId="0" fontId="6" fillId="0" borderId="0"/>
    <xf numFmtId="0" fontId="4" fillId="0" borderId="0"/>
    <xf numFmtId="0" fontId="6" fillId="0" borderId="0"/>
    <xf numFmtId="42" fontId="6" fillId="23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6" fillId="0" borderId="0"/>
    <xf numFmtId="42" fontId="6" fillId="23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42" fontId="6" fillId="23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42" fontId="6" fillId="23" borderId="0"/>
    <xf numFmtId="0" fontId="4" fillId="0" borderId="0"/>
    <xf numFmtId="0" fontId="6" fillId="0" borderId="0"/>
    <xf numFmtId="0" fontId="4" fillId="0" borderId="0"/>
    <xf numFmtId="42" fontId="6" fillId="23" borderId="0"/>
    <xf numFmtId="42" fontId="6" fillId="23" borderId="0"/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42" fontId="6" fillId="23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42" fontId="6" fillId="23" borderId="23">
      <alignment vertical="center"/>
    </xf>
    <xf numFmtId="42" fontId="6" fillId="23" borderId="23">
      <alignment vertical="center"/>
    </xf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42" fontId="6" fillId="23" borderId="23">
      <alignment vertical="center"/>
    </xf>
    <xf numFmtId="0" fontId="4" fillId="0" borderId="0"/>
    <xf numFmtId="42" fontId="6" fillId="23" borderId="23">
      <alignment vertical="center"/>
    </xf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42" fontId="6" fillId="23" borderId="23">
      <alignment vertical="center"/>
    </xf>
    <xf numFmtId="42" fontId="6" fillId="23" borderId="23">
      <alignment vertical="center"/>
    </xf>
    <xf numFmtId="42" fontId="6" fillId="23" borderId="23">
      <alignment vertical="center"/>
    </xf>
    <xf numFmtId="42" fontId="6" fillId="23" borderId="23">
      <alignment vertical="center"/>
    </xf>
    <xf numFmtId="42" fontId="6" fillId="23" borderId="23">
      <alignment vertical="center"/>
    </xf>
    <xf numFmtId="0" fontId="4" fillId="0" borderId="0"/>
    <xf numFmtId="0" fontId="4" fillId="0" borderId="0"/>
    <xf numFmtId="0" fontId="4" fillId="0" borderId="0"/>
    <xf numFmtId="0" fontId="6" fillId="0" borderId="0"/>
    <xf numFmtId="42" fontId="6" fillId="23" borderId="23">
      <alignment vertical="center"/>
    </xf>
    <xf numFmtId="0" fontId="4" fillId="0" borderId="0"/>
    <xf numFmtId="0" fontId="6" fillId="0" borderId="0"/>
    <xf numFmtId="0" fontId="4" fillId="0" borderId="0"/>
    <xf numFmtId="0" fontId="10" fillId="23" borderId="20" applyNumberFormat="0">
      <alignment horizontal="center" vertical="center" wrapText="1"/>
    </xf>
    <xf numFmtId="0" fontId="4" fillId="0" borderId="0"/>
    <xf numFmtId="0" fontId="4" fillId="0" borderId="0"/>
    <xf numFmtId="0" fontId="10" fillId="23" borderId="20" applyNumberFormat="0">
      <alignment horizontal="center" vertical="center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10" fillId="23" borderId="20" applyNumberFormat="0">
      <alignment horizontal="center" vertical="center" wrapText="1"/>
    </xf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10" fontId="6" fillId="23" borderId="0"/>
    <xf numFmtId="0" fontId="4" fillId="0" borderId="0"/>
    <xf numFmtId="10" fontId="6" fillId="23" borderId="0"/>
    <xf numFmtId="10" fontId="6" fillId="23" borderId="0"/>
    <xf numFmtId="0" fontId="4" fillId="0" borderId="0"/>
    <xf numFmtId="0" fontId="6" fillId="0" borderId="0"/>
    <xf numFmtId="10" fontId="6" fillId="23" borderId="0"/>
    <xf numFmtId="0" fontId="4" fillId="0" borderId="0"/>
    <xf numFmtId="10" fontId="6" fillId="23" borderId="0"/>
    <xf numFmtId="0" fontId="4" fillId="0" borderId="0"/>
    <xf numFmtId="10" fontId="6" fillId="23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10" fontId="6" fillId="23" borderId="0"/>
    <xf numFmtId="0" fontId="4" fillId="0" borderId="0"/>
    <xf numFmtId="10" fontId="6" fillId="23" borderId="0"/>
    <xf numFmtId="10" fontId="6" fillId="23" borderId="0"/>
    <xf numFmtId="10" fontId="6" fillId="23" borderId="0"/>
    <xf numFmtId="10" fontId="6" fillId="23" borderId="0"/>
    <xf numFmtId="10" fontId="6" fillId="23" borderId="0"/>
    <xf numFmtId="10" fontId="6" fillId="23" borderId="0"/>
    <xf numFmtId="10" fontId="6" fillId="23" borderId="0"/>
    <xf numFmtId="10" fontId="6" fillId="23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10" fontId="6" fillId="23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10" fontId="6" fillId="23" borderId="0"/>
    <xf numFmtId="10" fontId="6" fillId="23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10" fontId="6" fillId="23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10" fontId="6" fillId="23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10" fontId="6" fillId="23" borderId="0"/>
    <xf numFmtId="0" fontId="6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198" fontId="6" fillId="23" borderId="0"/>
    <xf numFmtId="0" fontId="4" fillId="0" borderId="0"/>
    <xf numFmtId="198" fontId="6" fillId="23" borderId="0"/>
    <xf numFmtId="198" fontId="6" fillId="23" borderId="0"/>
    <xf numFmtId="0" fontId="4" fillId="0" borderId="0"/>
    <xf numFmtId="0" fontId="6" fillId="0" borderId="0"/>
    <xf numFmtId="198" fontId="6" fillId="23" borderId="0"/>
    <xf numFmtId="0" fontId="4" fillId="0" borderId="0"/>
    <xf numFmtId="198" fontId="6" fillId="23" borderId="0"/>
    <xf numFmtId="0" fontId="4" fillId="0" borderId="0"/>
    <xf numFmtId="198" fontId="6" fillId="23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198" fontId="6" fillId="23" borderId="0"/>
    <xf numFmtId="0" fontId="4" fillId="0" borderId="0"/>
    <xf numFmtId="198" fontId="6" fillId="23" borderId="0"/>
    <xf numFmtId="198" fontId="6" fillId="23" borderId="0"/>
    <xf numFmtId="198" fontId="6" fillId="23" borderId="0"/>
    <xf numFmtId="198" fontId="6" fillId="23" borderId="0"/>
    <xf numFmtId="198" fontId="6" fillId="23" borderId="0"/>
    <xf numFmtId="198" fontId="6" fillId="23" borderId="0"/>
    <xf numFmtId="198" fontId="6" fillId="23" borderId="0"/>
    <xf numFmtId="198" fontId="6" fillId="23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198" fontId="6" fillId="23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198" fontId="6" fillId="23" borderId="0"/>
    <xf numFmtId="198" fontId="6" fillId="23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198" fontId="6" fillId="23" borderId="0"/>
    <xf numFmtId="198" fontId="6" fillId="23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198" fontId="6" fillId="23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198" fontId="6" fillId="23" borderId="0"/>
    <xf numFmtId="198" fontId="6" fillId="23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198" fontId="6" fillId="23" borderId="0"/>
    <xf numFmtId="0" fontId="6" fillId="0" borderId="0"/>
    <xf numFmtId="0" fontId="4" fillId="0" borderId="0"/>
    <xf numFmtId="0" fontId="4" fillId="0" borderId="0"/>
    <xf numFmtId="0" fontId="4" fillId="0" borderId="0"/>
    <xf numFmtId="0" fontId="6" fillId="0" borderId="0"/>
    <xf numFmtId="164" fontId="21" fillId="0" borderId="0" applyBorder="0" applyAlignment="0"/>
    <xf numFmtId="164" fontId="21" fillId="0" borderId="0" applyBorder="0" applyAlignment="0"/>
    <xf numFmtId="0" fontId="4" fillId="0" borderId="0"/>
    <xf numFmtId="0" fontId="6" fillId="0" borderId="0"/>
    <xf numFmtId="164" fontId="21" fillId="0" borderId="0" applyBorder="0" applyAlignment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42" fontId="6" fillId="23" borderId="13">
      <alignment horizontal="left"/>
    </xf>
    <xf numFmtId="42" fontId="6" fillId="23" borderId="13">
      <alignment horizontal="left"/>
    </xf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42" fontId="6" fillId="23" borderId="13">
      <alignment horizontal="left"/>
    </xf>
    <xf numFmtId="42" fontId="6" fillId="23" borderId="13">
      <alignment horizontal="left"/>
    </xf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42" fontId="6" fillId="23" borderId="13">
      <alignment horizontal="left"/>
    </xf>
    <xf numFmtId="42" fontId="6" fillId="23" borderId="13">
      <alignment horizontal="left"/>
    </xf>
    <xf numFmtId="42" fontId="6" fillId="23" borderId="13">
      <alignment horizontal="left"/>
    </xf>
    <xf numFmtId="42" fontId="6" fillId="23" borderId="13">
      <alignment horizontal="left"/>
    </xf>
    <xf numFmtId="42" fontId="6" fillId="23" borderId="13">
      <alignment horizontal="left"/>
    </xf>
    <xf numFmtId="0" fontId="4" fillId="0" borderId="0"/>
    <xf numFmtId="0" fontId="4" fillId="0" borderId="0"/>
    <xf numFmtId="0" fontId="4" fillId="0" borderId="0"/>
    <xf numFmtId="0" fontId="6" fillId="0" borderId="0"/>
    <xf numFmtId="42" fontId="6" fillId="23" borderId="13">
      <alignment horizontal="left"/>
    </xf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198" fontId="20" fillId="23" borderId="13">
      <alignment horizontal="left"/>
    </xf>
    <xf numFmtId="198" fontId="20" fillId="23" borderId="13">
      <alignment horizontal="left"/>
    </xf>
    <xf numFmtId="198" fontId="20" fillId="23" borderId="13">
      <alignment horizontal="left"/>
    </xf>
    <xf numFmtId="0" fontId="4" fillId="0" borderId="0"/>
    <xf numFmtId="0" fontId="4" fillId="0" borderId="0"/>
    <xf numFmtId="0" fontId="6" fillId="0" borderId="0"/>
    <xf numFmtId="198" fontId="20" fillId="23" borderId="13">
      <alignment horizontal="left"/>
    </xf>
    <xf numFmtId="0" fontId="4" fillId="0" borderId="0"/>
    <xf numFmtId="14" fontId="49" fillId="0" borderId="0" applyNumberFormat="0" applyFill="0" applyBorder="0" applyAlignment="0" applyProtection="0">
      <alignment horizontal="left"/>
    </xf>
    <xf numFmtId="0" fontId="4" fillId="0" borderId="0"/>
    <xf numFmtId="0" fontId="4" fillId="0" borderId="0"/>
    <xf numFmtId="0" fontId="6" fillId="0" borderId="0"/>
    <xf numFmtId="14" fontId="49" fillId="0" borderId="0" applyNumberFormat="0" applyFill="0" applyBorder="0" applyAlignment="0" applyProtection="0">
      <alignment horizontal="left"/>
    </xf>
    <xf numFmtId="0" fontId="4" fillId="0" borderId="0"/>
    <xf numFmtId="0" fontId="6" fillId="0" borderId="0"/>
    <xf numFmtId="0" fontId="4" fillId="0" borderId="0"/>
    <xf numFmtId="199" fontId="6" fillId="0" borderId="0" applyFont="0" applyFill="0" applyAlignment="0">
      <alignment horizontal="right"/>
    </xf>
    <xf numFmtId="0" fontId="4" fillId="0" borderId="0"/>
    <xf numFmtId="199" fontId="6" fillId="0" borderId="0" applyFont="0" applyFill="0" applyAlignment="0">
      <alignment horizontal="right"/>
    </xf>
    <xf numFmtId="199" fontId="6" fillId="0" borderId="0" applyFont="0" applyFill="0" applyAlignment="0">
      <alignment horizontal="right"/>
    </xf>
    <xf numFmtId="0" fontId="4" fillId="0" borderId="0"/>
    <xf numFmtId="0" fontId="6" fillId="0" borderId="0"/>
    <xf numFmtId="199" fontId="6" fillId="0" borderId="0" applyFont="0" applyFill="0" applyAlignment="0">
      <alignment horizontal="right"/>
    </xf>
    <xf numFmtId="0" fontId="4" fillId="0" borderId="0"/>
    <xf numFmtId="199" fontId="6" fillId="0" borderId="0" applyFont="0" applyFill="0" applyAlignment="0">
      <alignment horizontal="right"/>
    </xf>
    <xf numFmtId="0" fontId="4" fillId="0" borderId="0"/>
    <xf numFmtId="199" fontId="6" fillId="0" borderId="0" applyFont="0" applyFill="0" applyAlignment="0">
      <alignment horizontal="right"/>
    </xf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199" fontId="6" fillId="0" borderId="0" applyFont="0" applyFill="0" applyAlignment="0">
      <alignment horizontal="right"/>
    </xf>
    <xf numFmtId="0" fontId="4" fillId="0" borderId="0"/>
    <xf numFmtId="199" fontId="6" fillId="0" borderId="0" applyFont="0" applyFill="0" applyAlignment="0">
      <alignment horizontal="right"/>
    </xf>
    <xf numFmtId="199" fontId="6" fillId="0" borderId="0" applyFont="0" applyFill="0" applyAlignment="0">
      <alignment horizontal="right"/>
    </xf>
    <xf numFmtId="199" fontId="6" fillId="0" borderId="0" applyFont="0" applyFill="0" applyAlignment="0">
      <alignment horizontal="right"/>
    </xf>
    <xf numFmtId="199" fontId="6" fillId="0" borderId="0" applyFont="0" applyFill="0" applyAlignment="0">
      <alignment horizontal="right"/>
    </xf>
    <xf numFmtId="199" fontId="6" fillId="0" borderId="0" applyFont="0" applyFill="0" applyAlignment="0">
      <alignment horizontal="right"/>
    </xf>
    <xf numFmtId="199" fontId="6" fillId="0" borderId="0" applyFont="0" applyFill="0" applyAlignment="0">
      <alignment horizontal="right"/>
    </xf>
    <xf numFmtId="199" fontId="6" fillId="0" borderId="0" applyFont="0" applyFill="0" applyAlignment="0">
      <alignment horizontal="right"/>
    </xf>
    <xf numFmtId="199" fontId="6" fillId="0" borderId="0" applyFont="0" applyFill="0" applyAlignment="0">
      <alignment horizontal="right"/>
    </xf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199" fontId="6" fillId="0" borderId="0" applyFont="0" applyFill="0" applyAlignment="0">
      <alignment horizontal="right"/>
    </xf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199" fontId="6" fillId="0" borderId="0" applyFont="0" applyFill="0" applyAlignment="0">
      <alignment horizontal="right"/>
    </xf>
    <xf numFmtId="199" fontId="6" fillId="0" borderId="0" applyFont="0" applyFill="0" applyAlignment="0">
      <alignment horizontal="right"/>
    </xf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199" fontId="6" fillId="0" borderId="0" applyFont="0" applyFill="0" applyAlignment="0">
      <alignment horizontal="right"/>
    </xf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199" fontId="6" fillId="0" borderId="0" applyFont="0" applyFill="0" applyAlignment="0">
      <alignment horizontal="right"/>
    </xf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199" fontId="6" fillId="0" borderId="0" applyFont="0" applyFill="0" applyAlignment="0">
      <alignment horizontal="right"/>
    </xf>
    <xf numFmtId="0" fontId="6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218" fontId="171" fillId="0" borderId="0"/>
    <xf numFmtId="4" fontId="105" fillId="26" borderId="11" applyNumberFormat="0" applyProtection="0">
      <alignment vertical="center"/>
    </xf>
    <xf numFmtId="4" fontId="105" fillId="26" borderId="11" applyNumberFormat="0" applyProtection="0">
      <alignment vertical="center"/>
    </xf>
    <xf numFmtId="4" fontId="105" fillId="26" borderId="11" applyNumberFormat="0" applyProtection="0">
      <alignment vertical="center"/>
    </xf>
    <xf numFmtId="0" fontId="4" fillId="0" borderId="0"/>
    <xf numFmtId="0" fontId="6" fillId="0" borderId="0"/>
    <xf numFmtId="0" fontId="4" fillId="0" borderId="0"/>
    <xf numFmtId="4" fontId="106" fillId="26" borderId="11" applyNumberFormat="0" applyProtection="0">
      <alignment vertical="center"/>
    </xf>
    <xf numFmtId="4" fontId="106" fillId="26" borderId="11" applyNumberFormat="0" applyProtection="0">
      <alignment vertical="center"/>
    </xf>
    <xf numFmtId="4" fontId="106" fillId="26" borderId="11" applyNumberFormat="0" applyProtection="0">
      <alignment vertical="center"/>
    </xf>
    <xf numFmtId="0" fontId="4" fillId="0" borderId="0"/>
    <xf numFmtId="0" fontId="6" fillId="0" borderId="0"/>
    <xf numFmtId="0" fontId="4" fillId="0" borderId="0"/>
    <xf numFmtId="4" fontId="105" fillId="26" borderId="11" applyNumberFormat="0" applyProtection="0">
      <alignment horizontal="left" vertical="center" indent="1"/>
    </xf>
    <xf numFmtId="4" fontId="105" fillId="26" borderId="11" applyNumberFormat="0" applyProtection="0">
      <alignment horizontal="left" vertical="center" indent="1"/>
    </xf>
    <xf numFmtId="4" fontId="105" fillId="26" borderId="11" applyNumberFormat="0" applyProtection="0">
      <alignment horizontal="left" vertical="center" indent="1"/>
    </xf>
    <xf numFmtId="0" fontId="4" fillId="0" borderId="0"/>
    <xf numFmtId="0" fontId="6" fillId="0" borderId="0"/>
    <xf numFmtId="0" fontId="4" fillId="0" borderId="0"/>
    <xf numFmtId="4" fontId="105" fillId="26" borderId="11" applyNumberFormat="0" applyProtection="0">
      <alignment horizontal="left" vertical="center" indent="1"/>
    </xf>
    <xf numFmtId="4" fontId="105" fillId="26" borderId="11" applyNumberFormat="0" applyProtection="0">
      <alignment horizontal="left" vertical="center" indent="1"/>
    </xf>
    <xf numFmtId="4" fontId="105" fillId="26" borderId="11" applyNumberFormat="0" applyProtection="0">
      <alignment horizontal="left" vertical="center" indent="1"/>
    </xf>
    <xf numFmtId="0" fontId="4" fillId="0" borderId="0"/>
    <xf numFmtId="0" fontId="6" fillId="0" borderId="0"/>
    <xf numFmtId="0" fontId="4" fillId="0" borderId="0"/>
    <xf numFmtId="0" fontId="6" fillId="80" borderId="11" applyNumberFormat="0" applyProtection="0">
      <alignment horizontal="left" vertical="center" indent="1"/>
    </xf>
    <xf numFmtId="0" fontId="6" fillId="80" borderId="11" applyNumberFormat="0" applyProtection="0">
      <alignment horizontal="left" vertical="center" indent="1"/>
    </xf>
    <xf numFmtId="0" fontId="6" fillId="80" borderId="11" applyNumberFormat="0" applyProtection="0">
      <alignment horizontal="left" vertical="center" indent="1"/>
    </xf>
    <xf numFmtId="0" fontId="6" fillId="80" borderId="11" applyNumberFormat="0" applyProtection="0">
      <alignment horizontal="left" vertical="center" indent="1"/>
    </xf>
    <xf numFmtId="0" fontId="6" fillId="80" borderId="11" applyNumberFormat="0" applyProtection="0">
      <alignment horizontal="left" vertical="center" indent="1"/>
    </xf>
    <xf numFmtId="0" fontId="6" fillId="80" borderId="11" applyNumberFormat="0" applyProtection="0">
      <alignment horizontal="left" vertical="center" indent="1"/>
    </xf>
    <xf numFmtId="0" fontId="6" fillId="80" borderId="11" applyNumberFormat="0" applyProtection="0">
      <alignment horizontal="left" vertical="center" indent="1"/>
    </xf>
    <xf numFmtId="0" fontId="6" fillId="80" borderId="11" applyNumberFormat="0" applyProtection="0">
      <alignment horizontal="left" vertical="center" indent="1"/>
    </xf>
    <xf numFmtId="0" fontId="6" fillId="80" borderId="11" applyNumberFormat="0" applyProtection="0">
      <alignment horizontal="left" vertical="center" indent="1"/>
    </xf>
    <xf numFmtId="0" fontId="6" fillId="80" borderId="11" applyNumberFormat="0" applyProtection="0">
      <alignment horizontal="left" vertical="center" indent="1"/>
    </xf>
    <xf numFmtId="0" fontId="6" fillId="80" borderId="11" applyNumberFormat="0" applyProtection="0">
      <alignment horizontal="left" vertical="center" indent="1"/>
    </xf>
    <xf numFmtId="0" fontId="6" fillId="80" borderId="11" applyNumberFormat="0" applyProtection="0">
      <alignment horizontal="left" vertical="center" indent="1"/>
    </xf>
    <xf numFmtId="0" fontId="6" fillId="80" borderId="11" applyNumberFormat="0" applyProtection="0">
      <alignment horizontal="left" vertical="center" indent="1"/>
    </xf>
    <xf numFmtId="0" fontId="6" fillId="80" borderId="11" applyNumberFormat="0" applyProtection="0">
      <alignment horizontal="left" vertical="center" indent="1"/>
    </xf>
    <xf numFmtId="0" fontId="6" fillId="80" borderId="11" applyNumberFormat="0" applyProtection="0">
      <alignment horizontal="left" vertical="center" indent="1"/>
    </xf>
    <xf numFmtId="0" fontId="6" fillId="80" borderId="11" applyNumberFormat="0" applyProtection="0">
      <alignment horizontal="left" vertical="center" indent="1"/>
    </xf>
    <xf numFmtId="0" fontId="6" fillId="80" borderId="11" applyNumberFormat="0" applyProtection="0">
      <alignment horizontal="left" vertical="center" indent="1"/>
    </xf>
    <xf numFmtId="0" fontId="6" fillId="80" borderId="11" applyNumberFormat="0" applyProtection="0">
      <alignment horizontal="left" vertical="center" indent="1"/>
    </xf>
    <xf numFmtId="0" fontId="6" fillId="80" borderId="11" applyNumberFormat="0" applyProtection="0">
      <alignment horizontal="left" vertical="center" indent="1"/>
    </xf>
    <xf numFmtId="0" fontId="6" fillId="80" borderId="11" applyNumberFormat="0" applyProtection="0">
      <alignment horizontal="left" vertical="center" indent="1"/>
    </xf>
    <xf numFmtId="0" fontId="6" fillId="80" borderId="11" applyNumberFormat="0" applyProtection="0">
      <alignment horizontal="left" vertical="center" indent="1"/>
    </xf>
    <xf numFmtId="0" fontId="6" fillId="80" borderId="11" applyNumberFormat="0" applyProtection="0">
      <alignment horizontal="left" vertical="center" indent="1"/>
    </xf>
    <xf numFmtId="0" fontId="6" fillId="80" borderId="11" applyNumberFormat="0" applyProtection="0">
      <alignment horizontal="left" vertical="center" indent="1"/>
    </xf>
    <xf numFmtId="0" fontId="6" fillId="80" borderId="11" applyNumberFormat="0" applyProtection="0">
      <alignment horizontal="left" vertical="center" indent="1"/>
    </xf>
    <xf numFmtId="0" fontId="6" fillId="80" borderId="11" applyNumberFormat="0" applyProtection="0">
      <alignment horizontal="left" vertical="center" indent="1"/>
    </xf>
    <xf numFmtId="0" fontId="6" fillId="80" borderId="11" applyNumberFormat="0" applyProtection="0">
      <alignment horizontal="left" vertical="center" indent="1"/>
    </xf>
    <xf numFmtId="0" fontId="6" fillId="80" borderId="11" applyNumberFormat="0" applyProtection="0">
      <alignment horizontal="left" vertical="center" indent="1"/>
    </xf>
    <xf numFmtId="0" fontId="6" fillId="80" borderId="11" applyNumberFormat="0" applyProtection="0">
      <alignment horizontal="left" vertical="center" indent="1"/>
    </xf>
    <xf numFmtId="4" fontId="105" fillId="82" borderId="11" applyNumberFormat="0" applyProtection="0">
      <alignment horizontal="right" vertical="center"/>
    </xf>
    <xf numFmtId="4" fontId="105" fillId="82" borderId="11" applyNumberFormat="0" applyProtection="0">
      <alignment horizontal="right" vertical="center"/>
    </xf>
    <xf numFmtId="4" fontId="105" fillId="82" borderId="11" applyNumberFormat="0" applyProtection="0">
      <alignment horizontal="right" vertical="center"/>
    </xf>
    <xf numFmtId="0" fontId="4" fillId="0" borderId="0"/>
    <xf numFmtId="0" fontId="6" fillId="0" borderId="0"/>
    <xf numFmtId="0" fontId="4" fillId="0" borderId="0"/>
    <xf numFmtId="4" fontId="105" fillId="83" borderId="11" applyNumberFormat="0" applyProtection="0">
      <alignment horizontal="right" vertical="center"/>
    </xf>
    <xf numFmtId="4" fontId="105" fillId="83" borderId="11" applyNumberFormat="0" applyProtection="0">
      <alignment horizontal="right" vertical="center"/>
    </xf>
    <xf numFmtId="4" fontId="105" fillId="83" borderId="11" applyNumberFormat="0" applyProtection="0">
      <alignment horizontal="right" vertical="center"/>
    </xf>
    <xf numFmtId="0" fontId="4" fillId="0" borderId="0"/>
    <xf numFmtId="0" fontId="6" fillId="0" borderId="0"/>
    <xf numFmtId="0" fontId="4" fillId="0" borderId="0"/>
    <xf numFmtId="4" fontId="105" fillId="84" borderId="11" applyNumberFormat="0" applyProtection="0">
      <alignment horizontal="right" vertical="center"/>
    </xf>
    <xf numFmtId="4" fontId="105" fillId="84" borderId="11" applyNumberFormat="0" applyProtection="0">
      <alignment horizontal="right" vertical="center"/>
    </xf>
    <xf numFmtId="4" fontId="105" fillId="84" borderId="11" applyNumberFormat="0" applyProtection="0">
      <alignment horizontal="right" vertical="center"/>
    </xf>
    <xf numFmtId="0" fontId="4" fillId="0" borderId="0"/>
    <xf numFmtId="0" fontId="6" fillId="0" borderId="0"/>
    <xf numFmtId="0" fontId="4" fillId="0" borderId="0"/>
    <xf numFmtId="4" fontId="105" fillId="85" borderId="11" applyNumberFormat="0" applyProtection="0">
      <alignment horizontal="right" vertical="center"/>
    </xf>
    <xf numFmtId="4" fontId="105" fillId="85" borderId="11" applyNumberFormat="0" applyProtection="0">
      <alignment horizontal="right" vertical="center"/>
    </xf>
    <xf numFmtId="4" fontId="105" fillId="85" borderId="11" applyNumberFormat="0" applyProtection="0">
      <alignment horizontal="right" vertical="center"/>
    </xf>
    <xf numFmtId="0" fontId="4" fillId="0" borderId="0"/>
    <xf numFmtId="0" fontId="6" fillId="0" borderId="0"/>
    <xf numFmtId="0" fontId="4" fillId="0" borderId="0"/>
    <xf numFmtId="4" fontId="105" fillId="86" borderId="11" applyNumberFormat="0" applyProtection="0">
      <alignment horizontal="right" vertical="center"/>
    </xf>
    <xf numFmtId="4" fontId="105" fillId="86" borderId="11" applyNumberFormat="0" applyProtection="0">
      <alignment horizontal="right" vertical="center"/>
    </xf>
    <xf numFmtId="4" fontId="105" fillId="86" borderId="11" applyNumberFormat="0" applyProtection="0">
      <alignment horizontal="right" vertical="center"/>
    </xf>
    <xf numFmtId="0" fontId="4" fillId="0" borderId="0"/>
    <xf numFmtId="0" fontId="6" fillId="0" borderId="0"/>
    <xf numFmtId="0" fontId="4" fillId="0" borderId="0"/>
    <xf numFmtId="4" fontId="105" fillId="87" borderId="11" applyNumberFormat="0" applyProtection="0">
      <alignment horizontal="right" vertical="center"/>
    </xf>
    <xf numFmtId="4" fontId="105" fillId="87" borderId="11" applyNumberFormat="0" applyProtection="0">
      <alignment horizontal="right" vertical="center"/>
    </xf>
    <xf numFmtId="4" fontId="105" fillId="87" borderId="11" applyNumberFormat="0" applyProtection="0">
      <alignment horizontal="right" vertical="center"/>
    </xf>
    <xf numFmtId="0" fontId="4" fillId="0" borderId="0"/>
    <xf numFmtId="0" fontId="6" fillId="0" borderId="0"/>
    <xf numFmtId="0" fontId="4" fillId="0" borderId="0"/>
    <xf numFmtId="4" fontId="105" fillId="88" borderId="11" applyNumberFormat="0" applyProtection="0">
      <alignment horizontal="right" vertical="center"/>
    </xf>
    <xf numFmtId="4" fontId="105" fillId="88" borderId="11" applyNumberFormat="0" applyProtection="0">
      <alignment horizontal="right" vertical="center"/>
    </xf>
    <xf numFmtId="4" fontId="105" fillId="88" borderId="11" applyNumberFormat="0" applyProtection="0">
      <alignment horizontal="right" vertical="center"/>
    </xf>
    <xf numFmtId="0" fontId="4" fillId="0" borderId="0"/>
    <xf numFmtId="0" fontId="6" fillId="0" borderId="0"/>
    <xf numFmtId="0" fontId="4" fillId="0" borderId="0"/>
    <xf numFmtId="4" fontId="105" fillId="89" borderId="11" applyNumberFormat="0" applyProtection="0">
      <alignment horizontal="right" vertical="center"/>
    </xf>
    <xf numFmtId="4" fontId="105" fillId="89" borderId="11" applyNumberFormat="0" applyProtection="0">
      <alignment horizontal="right" vertical="center"/>
    </xf>
    <xf numFmtId="4" fontId="105" fillId="89" borderId="11" applyNumberFormat="0" applyProtection="0">
      <alignment horizontal="right" vertical="center"/>
    </xf>
    <xf numFmtId="0" fontId="4" fillId="0" borderId="0"/>
    <xf numFmtId="0" fontId="6" fillId="0" borderId="0"/>
    <xf numFmtId="0" fontId="4" fillId="0" borderId="0"/>
    <xf numFmtId="4" fontId="105" fillId="90" borderId="11" applyNumberFormat="0" applyProtection="0">
      <alignment horizontal="right" vertical="center"/>
    </xf>
    <xf numFmtId="4" fontId="105" fillId="90" borderId="11" applyNumberFormat="0" applyProtection="0">
      <alignment horizontal="right" vertical="center"/>
    </xf>
    <xf numFmtId="4" fontId="105" fillId="90" borderId="11" applyNumberFormat="0" applyProtection="0">
      <alignment horizontal="right" vertical="center"/>
    </xf>
    <xf numFmtId="0" fontId="4" fillId="0" borderId="0"/>
    <xf numFmtId="0" fontId="6" fillId="0" borderId="0"/>
    <xf numFmtId="0" fontId="4" fillId="0" borderId="0"/>
    <xf numFmtId="4" fontId="107" fillId="92" borderId="0" applyNumberFormat="0" applyProtection="0">
      <alignment horizontal="left" vertical="center" indent="1"/>
    </xf>
    <xf numFmtId="4" fontId="107" fillId="91" borderId="11" applyNumberFormat="0" applyProtection="0">
      <alignment horizontal="left" vertical="center" indent="1"/>
    </xf>
    <xf numFmtId="4" fontId="107" fillId="91" borderId="11" applyNumberFormat="0" applyProtection="0">
      <alignment horizontal="left" vertical="center" indent="1"/>
    </xf>
    <xf numFmtId="0" fontId="4" fillId="0" borderId="0"/>
    <xf numFmtId="0" fontId="4" fillId="0" borderId="0"/>
    <xf numFmtId="4" fontId="105" fillId="93" borderId="0" applyNumberFormat="0" applyProtection="0">
      <alignment horizontal="left" vertical="center" indent="1"/>
    </xf>
    <xf numFmtId="4" fontId="105" fillId="93" borderId="55" applyNumberFormat="0" applyProtection="0">
      <alignment horizontal="left" vertical="center" indent="1"/>
    </xf>
    <xf numFmtId="4" fontId="105" fillId="93" borderId="55" applyNumberFormat="0" applyProtection="0">
      <alignment horizontal="left" vertical="center" indent="1"/>
    </xf>
    <xf numFmtId="0" fontId="4" fillId="0" borderId="0"/>
    <xf numFmtId="0" fontId="6" fillId="0" borderId="0"/>
    <xf numFmtId="0" fontId="4" fillId="0" borderId="0"/>
    <xf numFmtId="4" fontId="108" fillId="94" borderId="0" applyNumberFormat="0" applyProtection="0">
      <alignment horizontal="left" vertical="center" indent="1"/>
    </xf>
    <xf numFmtId="0" fontId="4" fillId="0" borderId="0"/>
    <xf numFmtId="0" fontId="4" fillId="0" borderId="0"/>
    <xf numFmtId="0" fontId="6" fillId="0" borderId="0"/>
    <xf numFmtId="0" fontId="4" fillId="0" borderId="0"/>
    <xf numFmtId="0" fontId="6" fillId="80" borderId="11" applyNumberFormat="0" applyProtection="0">
      <alignment horizontal="left" vertical="center" indent="1"/>
    </xf>
    <xf numFmtId="0" fontId="6" fillId="80" borderId="11" applyNumberFormat="0" applyProtection="0">
      <alignment horizontal="left" vertical="center" indent="1"/>
    </xf>
    <xf numFmtId="0" fontId="6" fillId="80" borderId="11" applyNumberFormat="0" applyProtection="0">
      <alignment horizontal="left" vertical="center" indent="1"/>
    </xf>
    <xf numFmtId="0" fontId="6" fillId="80" borderId="11" applyNumberFormat="0" applyProtection="0">
      <alignment horizontal="left" vertical="center" indent="1"/>
    </xf>
    <xf numFmtId="0" fontId="4" fillId="0" borderId="0"/>
    <xf numFmtId="0" fontId="6" fillId="80" borderId="11" applyNumberFormat="0" applyProtection="0">
      <alignment horizontal="left" vertical="center" indent="1"/>
    </xf>
    <xf numFmtId="0" fontId="6" fillId="80" borderId="11" applyNumberFormat="0" applyProtection="0">
      <alignment horizontal="left" vertical="center" indent="1"/>
    </xf>
    <xf numFmtId="0" fontId="4" fillId="0" borderId="0"/>
    <xf numFmtId="0" fontId="6" fillId="0" borderId="0"/>
    <xf numFmtId="0" fontId="4" fillId="0" borderId="0"/>
    <xf numFmtId="4" fontId="109" fillId="0" borderId="0" applyNumberFormat="0" applyProtection="0">
      <alignment horizontal="left" vertical="center" indent="1"/>
    </xf>
    <xf numFmtId="4" fontId="105" fillId="93" borderId="11" applyNumberFormat="0" applyProtection="0">
      <alignment horizontal="left" vertical="center" indent="1"/>
    </xf>
    <xf numFmtId="4" fontId="105" fillId="93" borderId="11" applyNumberFormat="0" applyProtection="0">
      <alignment horizontal="left" vertical="center" indent="1"/>
    </xf>
    <xf numFmtId="0" fontId="4" fillId="0" borderId="0"/>
    <xf numFmtId="0" fontId="4" fillId="0" borderId="0"/>
    <xf numFmtId="4" fontId="109" fillId="0" borderId="0" applyNumberFormat="0" applyProtection="0">
      <alignment horizontal="left" vertical="center" indent="1"/>
    </xf>
    <xf numFmtId="4" fontId="105" fillId="95" borderId="11" applyNumberFormat="0" applyProtection="0">
      <alignment horizontal="left" vertical="center" indent="1"/>
    </xf>
    <xf numFmtId="4" fontId="105" fillId="95" borderId="11" applyNumberFormat="0" applyProtection="0">
      <alignment horizontal="left" vertical="center" indent="1"/>
    </xf>
    <xf numFmtId="0" fontId="4" fillId="0" borderId="0"/>
    <xf numFmtId="0" fontId="4" fillId="0" borderId="0"/>
    <xf numFmtId="0" fontId="6" fillId="95" borderId="11" applyNumberFormat="0" applyProtection="0">
      <alignment horizontal="left" vertical="center" indent="1"/>
    </xf>
    <xf numFmtId="0" fontId="6" fillId="95" borderId="11" applyNumberFormat="0" applyProtection="0">
      <alignment horizontal="left" vertical="center" indent="1"/>
    </xf>
    <xf numFmtId="0" fontId="6" fillId="95" borderId="11" applyNumberFormat="0" applyProtection="0">
      <alignment horizontal="left" vertical="center" indent="1"/>
    </xf>
    <xf numFmtId="0" fontId="6" fillId="95" borderId="11" applyNumberFormat="0" applyProtection="0">
      <alignment horizontal="left" vertical="center" indent="1"/>
    </xf>
    <xf numFmtId="0" fontId="4" fillId="0" borderId="0"/>
    <xf numFmtId="0" fontId="6" fillId="95" borderId="11" applyNumberFormat="0" applyProtection="0">
      <alignment horizontal="left" vertical="center" indent="1"/>
    </xf>
    <xf numFmtId="0" fontId="6" fillId="95" borderId="11" applyNumberFormat="0" applyProtection="0">
      <alignment horizontal="left" vertical="center" indent="1"/>
    </xf>
    <xf numFmtId="0" fontId="4" fillId="0" borderId="0"/>
    <xf numFmtId="0" fontId="6" fillId="0" borderId="0"/>
    <xf numFmtId="0" fontId="4" fillId="0" borderId="0"/>
    <xf numFmtId="0" fontId="6" fillId="95" borderId="11" applyNumberFormat="0" applyProtection="0">
      <alignment horizontal="left" vertical="center" indent="1"/>
    </xf>
    <xf numFmtId="0" fontId="6" fillId="95" borderId="11" applyNumberFormat="0" applyProtection="0">
      <alignment horizontal="left" vertical="center" indent="1"/>
    </xf>
    <xf numFmtId="0" fontId="6" fillId="95" borderId="11" applyNumberFormat="0" applyProtection="0">
      <alignment horizontal="left" vertical="center" indent="1"/>
    </xf>
    <xf numFmtId="0" fontId="6" fillId="95" borderId="11" applyNumberFormat="0" applyProtection="0">
      <alignment horizontal="left" vertical="center" indent="1"/>
    </xf>
    <xf numFmtId="0" fontId="6" fillId="95" borderId="11" applyNumberFormat="0" applyProtection="0">
      <alignment horizontal="left" vertical="center" indent="1"/>
    </xf>
    <xf numFmtId="0" fontId="6" fillId="95" borderId="11" applyNumberFormat="0" applyProtection="0">
      <alignment horizontal="left" vertical="center" indent="1"/>
    </xf>
    <xf numFmtId="0" fontId="6" fillId="95" borderId="11" applyNumberFormat="0" applyProtection="0">
      <alignment horizontal="left" vertical="center" indent="1"/>
    </xf>
    <xf numFmtId="0" fontId="6" fillId="95" borderId="11" applyNumberFormat="0" applyProtection="0">
      <alignment horizontal="left" vertical="center" indent="1"/>
    </xf>
    <xf numFmtId="0" fontId="6" fillId="95" borderId="11" applyNumberFormat="0" applyProtection="0">
      <alignment horizontal="left" vertical="center" indent="1"/>
    </xf>
    <xf numFmtId="0" fontId="6" fillId="95" borderId="11" applyNumberFormat="0" applyProtection="0">
      <alignment horizontal="left" vertical="center" indent="1"/>
    </xf>
    <xf numFmtId="0" fontId="6" fillId="95" borderId="11" applyNumberFormat="0" applyProtection="0">
      <alignment horizontal="left" vertical="center" indent="1"/>
    </xf>
    <xf numFmtId="0" fontId="6" fillId="95" borderId="11" applyNumberFormat="0" applyProtection="0">
      <alignment horizontal="left" vertical="center" indent="1"/>
    </xf>
    <xf numFmtId="0" fontId="6" fillId="95" borderId="11" applyNumberFormat="0" applyProtection="0">
      <alignment horizontal="left" vertical="center" indent="1"/>
    </xf>
    <xf numFmtId="0" fontId="6" fillId="95" borderId="11" applyNumberFormat="0" applyProtection="0">
      <alignment horizontal="left" vertical="center" indent="1"/>
    </xf>
    <xf numFmtId="0" fontId="6" fillId="95" borderId="11" applyNumberFormat="0" applyProtection="0">
      <alignment horizontal="left" vertical="center" indent="1"/>
    </xf>
    <xf numFmtId="0" fontId="6" fillId="95" borderId="11" applyNumberFormat="0" applyProtection="0">
      <alignment horizontal="left" vertical="center" indent="1"/>
    </xf>
    <xf numFmtId="0" fontId="6" fillId="95" borderId="11" applyNumberFormat="0" applyProtection="0">
      <alignment horizontal="left" vertical="center" indent="1"/>
    </xf>
    <xf numFmtId="0" fontId="6" fillId="95" borderId="11" applyNumberFormat="0" applyProtection="0">
      <alignment horizontal="left" vertical="center" indent="1"/>
    </xf>
    <xf numFmtId="0" fontId="6" fillId="95" borderId="11" applyNumberFormat="0" applyProtection="0">
      <alignment horizontal="left" vertical="center" indent="1"/>
    </xf>
    <xf numFmtId="0" fontId="6" fillId="95" borderId="11" applyNumberFormat="0" applyProtection="0">
      <alignment horizontal="left" vertical="center" indent="1"/>
    </xf>
    <xf numFmtId="0" fontId="6" fillId="95" borderId="11" applyNumberFormat="0" applyProtection="0">
      <alignment horizontal="left" vertical="center" indent="1"/>
    </xf>
    <xf numFmtId="0" fontId="6" fillId="95" borderId="11" applyNumberFormat="0" applyProtection="0">
      <alignment horizontal="left" vertical="center" indent="1"/>
    </xf>
    <xf numFmtId="0" fontId="6" fillId="95" borderId="11" applyNumberFormat="0" applyProtection="0">
      <alignment horizontal="left" vertical="center" indent="1"/>
    </xf>
    <xf numFmtId="0" fontId="6" fillId="95" borderId="11" applyNumberFormat="0" applyProtection="0">
      <alignment horizontal="left" vertical="center" indent="1"/>
    </xf>
    <xf numFmtId="0" fontId="6" fillId="95" borderId="11" applyNumberFormat="0" applyProtection="0">
      <alignment horizontal="left" vertical="center" indent="1"/>
    </xf>
    <xf numFmtId="0" fontId="6" fillId="95" borderId="11" applyNumberFormat="0" applyProtection="0">
      <alignment horizontal="left" vertical="center" indent="1"/>
    </xf>
    <xf numFmtId="0" fontId="6" fillId="95" borderId="11" applyNumberFormat="0" applyProtection="0">
      <alignment horizontal="left" vertical="center" indent="1"/>
    </xf>
    <xf numFmtId="0" fontId="6" fillId="95" borderId="11" applyNumberFormat="0" applyProtection="0">
      <alignment horizontal="left" vertical="center" indent="1"/>
    </xf>
    <xf numFmtId="0" fontId="6" fillId="96" borderId="11" applyNumberFormat="0" applyProtection="0">
      <alignment horizontal="left" vertical="center" indent="1"/>
    </xf>
    <xf numFmtId="0" fontId="6" fillId="96" borderId="11" applyNumberFormat="0" applyProtection="0">
      <alignment horizontal="left" vertical="center" indent="1"/>
    </xf>
    <xf numFmtId="0" fontId="6" fillId="96" borderId="11" applyNumberFormat="0" applyProtection="0">
      <alignment horizontal="left" vertical="center" indent="1"/>
    </xf>
    <xf numFmtId="0" fontId="6" fillId="96" borderId="11" applyNumberFormat="0" applyProtection="0">
      <alignment horizontal="left" vertical="center" indent="1"/>
    </xf>
    <xf numFmtId="0" fontId="4" fillId="0" borderId="0"/>
    <xf numFmtId="0" fontId="6" fillId="96" borderId="11" applyNumberFormat="0" applyProtection="0">
      <alignment horizontal="left" vertical="center" indent="1"/>
    </xf>
    <xf numFmtId="0" fontId="6" fillId="96" borderId="11" applyNumberFormat="0" applyProtection="0">
      <alignment horizontal="left" vertical="center" indent="1"/>
    </xf>
    <xf numFmtId="0" fontId="4" fillId="0" borderId="0"/>
    <xf numFmtId="0" fontId="6" fillId="0" borderId="0"/>
    <xf numFmtId="0" fontId="4" fillId="0" borderId="0"/>
    <xf numFmtId="0" fontId="6" fillId="96" borderId="11" applyNumberFormat="0" applyProtection="0">
      <alignment horizontal="left" vertical="center" indent="1"/>
    </xf>
    <xf numFmtId="0" fontId="6" fillId="96" borderId="11" applyNumberFormat="0" applyProtection="0">
      <alignment horizontal="left" vertical="center" indent="1"/>
    </xf>
    <xf numFmtId="0" fontId="6" fillId="96" borderId="11" applyNumberFormat="0" applyProtection="0">
      <alignment horizontal="left" vertical="center" indent="1"/>
    </xf>
    <xf numFmtId="0" fontId="6" fillId="96" borderId="11" applyNumberFormat="0" applyProtection="0">
      <alignment horizontal="left" vertical="center" indent="1"/>
    </xf>
    <xf numFmtId="0" fontId="4" fillId="0" borderId="0"/>
    <xf numFmtId="0" fontId="6" fillId="96" borderId="11" applyNumberFormat="0" applyProtection="0">
      <alignment horizontal="left" vertical="center" indent="1"/>
    </xf>
    <xf numFmtId="0" fontId="6" fillId="96" borderId="11" applyNumberFormat="0" applyProtection="0">
      <alignment horizontal="left" vertical="center" indent="1"/>
    </xf>
    <xf numFmtId="0" fontId="4" fillId="0" borderId="0"/>
    <xf numFmtId="0" fontId="6" fillId="0" borderId="0"/>
    <xf numFmtId="0" fontId="4" fillId="0" borderId="0"/>
    <xf numFmtId="0" fontId="6" fillId="22" borderId="11" applyNumberFormat="0" applyProtection="0">
      <alignment horizontal="left" vertical="center" indent="1"/>
    </xf>
    <xf numFmtId="0" fontId="6" fillId="22" borderId="11" applyNumberFormat="0" applyProtection="0">
      <alignment horizontal="left" vertical="center" indent="1"/>
    </xf>
    <xf numFmtId="0" fontId="6" fillId="22" borderId="11" applyNumberFormat="0" applyProtection="0">
      <alignment horizontal="left" vertical="center" indent="1"/>
    </xf>
    <xf numFmtId="0" fontId="6" fillId="22" borderId="11" applyNumberFormat="0" applyProtection="0">
      <alignment horizontal="left" vertical="center" indent="1"/>
    </xf>
    <xf numFmtId="0" fontId="4" fillId="0" borderId="0"/>
    <xf numFmtId="0" fontId="6" fillId="22" borderId="11" applyNumberFormat="0" applyProtection="0">
      <alignment horizontal="left" vertical="center" indent="1"/>
    </xf>
    <xf numFmtId="0" fontId="6" fillId="22" borderId="11" applyNumberFormat="0" applyProtection="0">
      <alignment horizontal="left" vertical="center" indent="1"/>
    </xf>
    <xf numFmtId="0" fontId="4" fillId="0" borderId="0"/>
    <xf numFmtId="0" fontId="6" fillId="0" borderId="0"/>
    <xf numFmtId="0" fontId="4" fillId="0" borderId="0"/>
    <xf numFmtId="0" fontId="6" fillId="22" borderId="11" applyNumberFormat="0" applyProtection="0">
      <alignment horizontal="left" vertical="center" indent="1"/>
    </xf>
    <xf numFmtId="0" fontId="6" fillId="22" borderId="11" applyNumberFormat="0" applyProtection="0">
      <alignment horizontal="left" vertical="center" indent="1"/>
    </xf>
    <xf numFmtId="0" fontId="6" fillId="22" borderId="11" applyNumberFormat="0" applyProtection="0">
      <alignment horizontal="left" vertical="center" indent="1"/>
    </xf>
    <xf numFmtId="0" fontId="6" fillId="22" borderId="11" applyNumberFormat="0" applyProtection="0">
      <alignment horizontal="left" vertical="center" indent="1"/>
    </xf>
    <xf numFmtId="0" fontId="4" fillId="0" borderId="0"/>
    <xf numFmtId="0" fontId="6" fillId="22" borderId="11" applyNumberFormat="0" applyProtection="0">
      <alignment horizontal="left" vertical="center" indent="1"/>
    </xf>
    <xf numFmtId="0" fontId="6" fillId="22" borderId="11" applyNumberFormat="0" applyProtection="0">
      <alignment horizontal="left" vertical="center" indent="1"/>
    </xf>
    <xf numFmtId="0" fontId="4" fillId="0" borderId="0"/>
    <xf numFmtId="0" fontId="6" fillId="0" borderId="0"/>
    <xf numFmtId="0" fontId="4" fillId="0" borderId="0"/>
    <xf numFmtId="0" fontId="6" fillId="80" borderId="11" applyNumberFormat="0" applyProtection="0">
      <alignment horizontal="left" vertical="center" indent="1"/>
    </xf>
    <xf numFmtId="0" fontId="6" fillId="80" borderId="11" applyNumberFormat="0" applyProtection="0">
      <alignment horizontal="left" vertical="center" indent="1"/>
    </xf>
    <xf numFmtId="0" fontId="6" fillId="80" borderId="11" applyNumberFormat="0" applyProtection="0">
      <alignment horizontal="left" vertical="center" indent="1"/>
    </xf>
    <xf numFmtId="0" fontId="6" fillId="80" borderId="11" applyNumberFormat="0" applyProtection="0">
      <alignment horizontal="left" vertical="center" indent="1"/>
    </xf>
    <xf numFmtId="0" fontId="4" fillId="0" borderId="0"/>
    <xf numFmtId="0" fontId="6" fillId="80" borderId="11" applyNumberFormat="0" applyProtection="0">
      <alignment horizontal="left" vertical="center" indent="1"/>
    </xf>
    <xf numFmtId="0" fontId="6" fillId="80" borderId="11" applyNumberFormat="0" applyProtection="0">
      <alignment horizontal="left" vertical="center" indent="1"/>
    </xf>
    <xf numFmtId="0" fontId="4" fillId="0" borderId="0"/>
    <xf numFmtId="0" fontId="6" fillId="0" borderId="0"/>
    <xf numFmtId="0" fontId="4" fillId="0" borderId="0"/>
    <xf numFmtId="0" fontId="6" fillId="80" borderId="11" applyNumberFormat="0" applyProtection="0">
      <alignment horizontal="left" vertical="center" indent="1"/>
    </xf>
    <xf numFmtId="0" fontId="6" fillId="80" borderId="11" applyNumberFormat="0" applyProtection="0">
      <alignment horizontal="left" vertical="center" indent="1"/>
    </xf>
    <xf numFmtId="0" fontId="6" fillId="80" borderId="11" applyNumberFormat="0" applyProtection="0">
      <alignment horizontal="left" vertical="center" indent="1"/>
    </xf>
    <xf numFmtId="0" fontId="6" fillId="80" borderId="11" applyNumberFormat="0" applyProtection="0">
      <alignment horizontal="left" vertical="center" indent="1"/>
    </xf>
    <xf numFmtId="0" fontId="4" fillId="0" borderId="0"/>
    <xf numFmtId="0" fontId="6" fillId="80" borderId="11" applyNumberFormat="0" applyProtection="0">
      <alignment horizontal="left" vertical="center" indent="1"/>
    </xf>
    <xf numFmtId="0" fontId="6" fillId="80" borderId="11" applyNumberFormat="0" applyProtection="0">
      <alignment horizontal="left" vertical="center" indent="1"/>
    </xf>
    <xf numFmtId="0" fontId="4" fillId="0" borderId="0"/>
    <xf numFmtId="0" fontId="6" fillId="0" borderId="0"/>
    <xf numFmtId="0" fontId="4" fillId="0" borderId="0"/>
    <xf numFmtId="0" fontId="6" fillId="66" borderId="6" applyNumberFormat="0">
      <protection locked="0"/>
    </xf>
    <xf numFmtId="0" fontId="6" fillId="66" borderId="6" applyNumberFormat="0">
      <protection locked="0"/>
    </xf>
    <xf numFmtId="0" fontId="6" fillId="66" borderId="6" applyNumberFormat="0">
      <protection locked="0"/>
    </xf>
    <xf numFmtId="0" fontId="6" fillId="66" borderId="6" applyNumberFormat="0">
      <protection locked="0"/>
    </xf>
    <xf numFmtId="0" fontId="6" fillId="66" borderId="6" applyNumberFormat="0">
      <protection locked="0"/>
    </xf>
    <xf numFmtId="0" fontId="6" fillId="66" borderId="6" applyNumberFormat="0">
      <protection locked="0"/>
    </xf>
    <xf numFmtId="0" fontId="6" fillId="66" borderId="6" applyNumberFormat="0">
      <protection locked="0"/>
    </xf>
    <xf numFmtId="0" fontId="4" fillId="0" borderId="0"/>
    <xf numFmtId="4" fontId="105" fillId="97" borderId="11" applyNumberFormat="0" applyProtection="0">
      <alignment vertical="center"/>
    </xf>
    <xf numFmtId="4" fontId="105" fillId="97" borderId="11" applyNumberFormat="0" applyProtection="0">
      <alignment vertical="center"/>
    </xf>
    <xf numFmtId="4" fontId="105" fillId="97" borderId="11" applyNumberFormat="0" applyProtection="0">
      <alignment vertical="center"/>
    </xf>
    <xf numFmtId="0" fontId="4" fillId="0" borderId="0"/>
    <xf numFmtId="0" fontId="6" fillId="0" borderId="0"/>
    <xf numFmtId="0" fontId="4" fillId="0" borderId="0"/>
    <xf numFmtId="4" fontId="106" fillId="97" borderId="11" applyNumberFormat="0" applyProtection="0">
      <alignment vertical="center"/>
    </xf>
    <xf numFmtId="4" fontId="106" fillId="97" borderId="11" applyNumberFormat="0" applyProtection="0">
      <alignment vertical="center"/>
    </xf>
    <xf numFmtId="4" fontId="106" fillId="97" borderId="11" applyNumberFormat="0" applyProtection="0">
      <alignment vertical="center"/>
    </xf>
    <xf numFmtId="0" fontId="4" fillId="0" borderId="0"/>
    <xf numFmtId="0" fontId="6" fillId="0" borderId="0"/>
    <xf numFmtId="0" fontId="4" fillId="0" borderId="0"/>
    <xf numFmtId="4" fontId="105" fillId="97" borderId="11" applyNumberFormat="0" applyProtection="0">
      <alignment horizontal="left" vertical="center" indent="1"/>
    </xf>
    <xf numFmtId="4" fontId="105" fillId="97" borderId="11" applyNumberFormat="0" applyProtection="0">
      <alignment horizontal="left" vertical="center" indent="1"/>
    </xf>
    <xf numFmtId="4" fontId="105" fillId="97" borderId="11" applyNumberFormat="0" applyProtection="0">
      <alignment horizontal="left" vertical="center" indent="1"/>
    </xf>
    <xf numFmtId="0" fontId="4" fillId="0" borderId="0"/>
    <xf numFmtId="0" fontId="6" fillId="0" borderId="0"/>
    <xf numFmtId="0" fontId="4" fillId="0" borderId="0"/>
    <xf numFmtId="4" fontId="105" fillId="97" borderId="11" applyNumberFormat="0" applyProtection="0">
      <alignment horizontal="left" vertical="center" indent="1"/>
    </xf>
    <xf numFmtId="4" fontId="105" fillId="97" borderId="11" applyNumberFormat="0" applyProtection="0">
      <alignment horizontal="left" vertical="center" indent="1"/>
    </xf>
    <xf numFmtId="4" fontId="105" fillId="97" borderId="11" applyNumberFormat="0" applyProtection="0">
      <alignment horizontal="left" vertical="center" indent="1"/>
    </xf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4" fontId="105" fillId="93" borderId="11" applyNumberFormat="0" applyProtection="0">
      <alignment horizontal="right" vertical="center"/>
    </xf>
    <xf numFmtId="4" fontId="105" fillId="93" borderId="11" applyNumberFormat="0" applyProtection="0">
      <alignment horizontal="right" vertical="center"/>
    </xf>
    <xf numFmtId="4" fontId="105" fillId="93" borderId="11" applyNumberFormat="0" applyProtection="0">
      <alignment horizontal="right" vertical="center"/>
    </xf>
    <xf numFmtId="4" fontId="105" fillId="93" borderId="11" applyNumberFormat="0" applyProtection="0">
      <alignment horizontal="right" vertical="center"/>
    </xf>
    <xf numFmtId="4" fontId="105" fillId="93" borderId="11" applyNumberFormat="0" applyProtection="0">
      <alignment horizontal="right" vertical="center"/>
    </xf>
    <xf numFmtId="0" fontId="4" fillId="0" borderId="0"/>
    <xf numFmtId="0" fontId="6" fillId="0" borderId="0"/>
    <xf numFmtId="4" fontId="105" fillId="93" borderId="11" applyNumberFormat="0" applyProtection="0">
      <alignment horizontal="right" vertical="center"/>
    </xf>
    <xf numFmtId="0" fontId="4" fillId="0" borderId="0"/>
    <xf numFmtId="4" fontId="106" fillId="93" borderId="11" applyNumberFormat="0" applyProtection="0">
      <alignment horizontal="right" vertical="center"/>
    </xf>
    <xf numFmtId="4" fontId="106" fillId="93" borderId="11" applyNumberFormat="0" applyProtection="0">
      <alignment horizontal="right" vertical="center"/>
    </xf>
    <xf numFmtId="4" fontId="106" fillId="93" borderId="11" applyNumberFormat="0" applyProtection="0">
      <alignment horizontal="right" vertical="center"/>
    </xf>
    <xf numFmtId="0" fontId="4" fillId="0" borderId="0"/>
    <xf numFmtId="0" fontId="6" fillId="0" borderId="0"/>
    <xf numFmtId="0" fontId="4" fillId="0" borderId="0"/>
    <xf numFmtId="0" fontId="6" fillId="80" borderId="11" applyNumberFormat="0" applyProtection="0">
      <alignment horizontal="left" vertical="center" indent="1"/>
    </xf>
    <xf numFmtId="0" fontId="6" fillId="80" borderId="11" applyNumberFormat="0" applyProtection="0">
      <alignment horizontal="left" vertical="center" indent="1"/>
    </xf>
    <xf numFmtId="0" fontId="6" fillId="80" borderId="11" applyNumberFormat="0" applyProtection="0">
      <alignment horizontal="left" vertical="center" indent="1"/>
    </xf>
    <xf numFmtId="0" fontId="6" fillId="80" borderId="11" applyNumberFormat="0" applyProtection="0">
      <alignment horizontal="left" vertical="center" indent="1"/>
    </xf>
    <xf numFmtId="0" fontId="6" fillId="80" borderId="11" applyNumberFormat="0" applyProtection="0">
      <alignment horizontal="left" vertical="center" indent="1"/>
    </xf>
    <xf numFmtId="0" fontId="6" fillId="80" borderId="11" applyNumberFormat="0" applyProtection="0">
      <alignment horizontal="left" vertical="center" indent="1"/>
    </xf>
    <xf numFmtId="0" fontId="6" fillId="80" borderId="11" applyNumberFormat="0" applyProtection="0">
      <alignment horizontal="left" vertical="center" indent="1"/>
    </xf>
    <xf numFmtId="0" fontId="6" fillId="80" borderId="11" applyNumberFormat="0" applyProtection="0">
      <alignment horizontal="left" vertical="center" indent="1"/>
    </xf>
    <xf numFmtId="0" fontId="6" fillId="80" borderId="11" applyNumberFormat="0" applyProtection="0">
      <alignment horizontal="left" vertical="center" indent="1"/>
    </xf>
    <xf numFmtId="0" fontId="6" fillId="80" borderId="11" applyNumberFormat="0" applyProtection="0">
      <alignment horizontal="left" vertical="center" indent="1"/>
    </xf>
    <xf numFmtId="0" fontId="6" fillId="80" borderId="11" applyNumberFormat="0" applyProtection="0">
      <alignment horizontal="left" vertical="center" indent="1"/>
    </xf>
    <xf numFmtId="0" fontId="6" fillId="80" borderId="11" applyNumberFormat="0" applyProtection="0">
      <alignment horizontal="left" vertical="center" indent="1"/>
    </xf>
    <xf numFmtId="0" fontId="6" fillId="80" borderId="11" applyNumberFormat="0" applyProtection="0">
      <alignment horizontal="left" vertical="center" indent="1"/>
    </xf>
    <xf numFmtId="0" fontId="6" fillId="80" borderId="11" applyNumberFormat="0" applyProtection="0">
      <alignment horizontal="left" vertical="center" indent="1"/>
    </xf>
    <xf numFmtId="0" fontId="6" fillId="80" borderId="11" applyNumberFormat="0" applyProtection="0">
      <alignment horizontal="left" vertical="center" indent="1"/>
    </xf>
    <xf numFmtId="0" fontId="6" fillId="80" borderId="11" applyNumberFormat="0" applyProtection="0">
      <alignment horizontal="left" vertical="center" indent="1"/>
    </xf>
    <xf numFmtId="0" fontId="6" fillId="80" borderId="11" applyNumberFormat="0" applyProtection="0">
      <alignment horizontal="left" vertical="center" indent="1"/>
    </xf>
    <xf numFmtId="0" fontId="6" fillId="80" borderId="11" applyNumberFormat="0" applyProtection="0">
      <alignment horizontal="left" vertical="center" indent="1"/>
    </xf>
    <xf numFmtId="0" fontId="6" fillId="80" borderId="11" applyNumberFormat="0" applyProtection="0">
      <alignment horizontal="left" vertical="center" indent="1"/>
    </xf>
    <xf numFmtId="0" fontId="6" fillId="80" borderId="11" applyNumberFormat="0" applyProtection="0">
      <alignment horizontal="left" vertical="center" indent="1"/>
    </xf>
    <xf numFmtId="0" fontId="6" fillId="80" borderId="11" applyNumberFormat="0" applyProtection="0">
      <alignment horizontal="left" vertical="center" indent="1"/>
    </xf>
    <xf numFmtId="0" fontId="6" fillId="80" borderId="11" applyNumberFormat="0" applyProtection="0">
      <alignment horizontal="left" vertical="center" indent="1"/>
    </xf>
    <xf numFmtId="0" fontId="6" fillId="80" borderId="11" applyNumberFormat="0" applyProtection="0">
      <alignment horizontal="left" vertical="center" indent="1"/>
    </xf>
    <xf numFmtId="0" fontId="6" fillId="80" borderId="11" applyNumberFormat="0" applyProtection="0">
      <alignment horizontal="left" vertical="center" indent="1"/>
    </xf>
    <xf numFmtId="0" fontId="6" fillId="80" borderId="11" applyNumberFormat="0" applyProtection="0">
      <alignment horizontal="left" vertical="center" indent="1"/>
    </xf>
    <xf numFmtId="0" fontId="6" fillId="80" borderId="11" applyNumberFormat="0" applyProtection="0">
      <alignment horizontal="left" vertical="center" indent="1"/>
    </xf>
    <xf numFmtId="0" fontId="6" fillId="80" borderId="11" applyNumberFormat="0" applyProtection="0">
      <alignment horizontal="left" vertical="center" indent="1"/>
    </xf>
    <xf numFmtId="0" fontId="6" fillId="80" borderId="11" applyNumberFormat="0" applyProtection="0">
      <alignment horizontal="left" vertical="center" indent="1"/>
    </xf>
    <xf numFmtId="0" fontId="6" fillId="80" borderId="11" applyNumberFormat="0" applyProtection="0">
      <alignment horizontal="left" vertical="center" indent="1"/>
    </xf>
    <xf numFmtId="0" fontId="6" fillId="80" borderId="11" applyNumberFormat="0" applyProtection="0">
      <alignment horizontal="left" vertical="center" indent="1"/>
    </xf>
    <xf numFmtId="0" fontId="6" fillId="80" borderId="11" applyNumberFormat="0" applyProtection="0">
      <alignment horizontal="left" vertical="center" indent="1"/>
    </xf>
    <xf numFmtId="0" fontId="6" fillId="80" borderId="11" applyNumberFormat="0" applyProtection="0">
      <alignment horizontal="left" vertical="center" indent="1"/>
    </xf>
    <xf numFmtId="0" fontId="6" fillId="80" borderId="11" applyNumberFormat="0" applyProtection="0">
      <alignment horizontal="left" vertical="center" indent="1"/>
    </xf>
    <xf numFmtId="0" fontId="6" fillId="80" borderId="11" applyNumberFormat="0" applyProtection="0">
      <alignment horizontal="left" vertical="center" indent="1"/>
    </xf>
    <xf numFmtId="0" fontId="6" fillId="80" borderId="11" applyNumberFormat="0" applyProtection="0">
      <alignment horizontal="left" vertical="center" indent="1"/>
    </xf>
    <xf numFmtId="0" fontId="6" fillId="80" borderId="11" applyNumberFormat="0" applyProtection="0">
      <alignment horizontal="left" vertical="center" indent="1"/>
    </xf>
    <xf numFmtId="0" fontId="6" fillId="80" borderId="11" applyNumberFormat="0" applyProtection="0">
      <alignment horizontal="left" vertical="center" indent="1"/>
    </xf>
    <xf numFmtId="0" fontId="6" fillId="80" borderId="11" applyNumberFormat="0" applyProtection="0">
      <alignment horizontal="left" vertical="center" indent="1"/>
    </xf>
    <xf numFmtId="0" fontId="6" fillId="80" borderId="11" applyNumberFormat="0" applyProtection="0">
      <alignment horizontal="left" vertical="center" indent="1"/>
    </xf>
    <xf numFmtId="0" fontId="6" fillId="80" borderId="11" applyNumberFormat="0" applyProtection="0">
      <alignment horizontal="left" vertical="center" indent="1"/>
    </xf>
    <xf numFmtId="0" fontId="6" fillId="80" borderId="11" applyNumberFormat="0" applyProtection="0">
      <alignment horizontal="left" vertical="center" indent="1"/>
    </xf>
    <xf numFmtId="0" fontId="6" fillId="80" borderId="11" applyNumberFormat="0" applyProtection="0">
      <alignment horizontal="left" vertical="center" indent="1"/>
    </xf>
    <xf numFmtId="0" fontId="6" fillId="80" borderId="11" applyNumberFormat="0" applyProtection="0">
      <alignment horizontal="left" vertical="center" indent="1"/>
    </xf>
    <xf numFmtId="0" fontId="6" fillId="80" borderId="11" applyNumberFormat="0" applyProtection="0">
      <alignment horizontal="left" vertical="center" indent="1"/>
    </xf>
    <xf numFmtId="0" fontId="6" fillId="80" borderId="11" applyNumberFormat="0" applyProtection="0">
      <alignment horizontal="left" vertical="center" indent="1"/>
    </xf>
    <xf numFmtId="0" fontId="6" fillId="80" borderId="11" applyNumberFormat="0" applyProtection="0">
      <alignment horizontal="left" vertical="center" indent="1"/>
    </xf>
    <xf numFmtId="0" fontId="6" fillId="80" borderId="11" applyNumberFormat="0" applyProtection="0">
      <alignment horizontal="left" vertical="center" indent="1"/>
    </xf>
    <xf numFmtId="0" fontId="6" fillId="80" borderId="11" applyNumberFormat="0" applyProtection="0">
      <alignment horizontal="left" vertical="center" indent="1"/>
    </xf>
    <xf numFmtId="0" fontId="6" fillId="80" borderId="11" applyNumberFormat="0" applyProtection="0">
      <alignment horizontal="left" vertical="center" indent="1"/>
    </xf>
    <xf numFmtId="0" fontId="6" fillId="80" borderId="11" applyNumberFormat="0" applyProtection="0">
      <alignment horizontal="left" vertical="center" indent="1"/>
    </xf>
    <xf numFmtId="0" fontId="6" fillId="80" borderId="11" applyNumberFormat="0" applyProtection="0">
      <alignment horizontal="left" vertical="center" indent="1"/>
    </xf>
    <xf numFmtId="0" fontId="6" fillId="80" borderId="11" applyNumberFormat="0" applyProtection="0">
      <alignment horizontal="left" vertical="center" indent="1"/>
    </xf>
    <xf numFmtId="0" fontId="6" fillId="80" borderId="11" applyNumberFormat="0" applyProtection="0">
      <alignment horizontal="left" vertical="center" indent="1"/>
    </xf>
    <xf numFmtId="0" fontId="6" fillId="80" borderId="11" applyNumberFormat="0" applyProtection="0">
      <alignment horizontal="left" vertical="center" indent="1"/>
    </xf>
    <xf numFmtId="0" fontId="6" fillId="80" borderId="11" applyNumberFormat="0" applyProtection="0">
      <alignment horizontal="left" vertical="center" indent="1"/>
    </xf>
    <xf numFmtId="0" fontId="6" fillId="80" borderId="11" applyNumberFormat="0" applyProtection="0">
      <alignment horizontal="left" vertical="center" indent="1"/>
    </xf>
    <xf numFmtId="0" fontId="111" fillId="0" borderId="0" applyNumberFormat="0" applyProtection="0">
      <alignment horizontal="left" indent="5"/>
    </xf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4" fontId="112" fillId="93" borderId="11" applyNumberFormat="0" applyProtection="0">
      <alignment horizontal="right" vertical="center"/>
    </xf>
    <xf numFmtId="4" fontId="112" fillId="93" borderId="11" applyNumberFormat="0" applyProtection="0">
      <alignment horizontal="right" vertical="center"/>
    </xf>
    <xf numFmtId="4" fontId="112" fillId="93" borderId="11" applyNumberFormat="0" applyProtection="0">
      <alignment horizontal="right" vertical="center"/>
    </xf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39" fontId="6" fillId="99" borderId="0"/>
    <xf numFmtId="0" fontId="4" fillId="0" borderId="0"/>
    <xf numFmtId="39" fontId="6" fillId="99" borderId="0"/>
    <xf numFmtId="0" fontId="4" fillId="0" borderId="0"/>
    <xf numFmtId="39" fontId="6" fillId="99" borderId="0"/>
    <xf numFmtId="39" fontId="6" fillId="99" borderId="0"/>
    <xf numFmtId="0" fontId="4" fillId="0" borderId="0"/>
    <xf numFmtId="0" fontId="6" fillId="0" borderId="0"/>
    <xf numFmtId="39" fontId="6" fillId="99" borderId="0"/>
    <xf numFmtId="0" fontId="4" fillId="0" borderId="0"/>
    <xf numFmtId="39" fontId="6" fillId="99" borderId="0"/>
    <xf numFmtId="0" fontId="4" fillId="0" borderId="0"/>
    <xf numFmtId="39" fontId="6" fillId="99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39" fontId="6" fillId="99" borderId="0"/>
    <xf numFmtId="0" fontId="4" fillId="0" borderId="0"/>
    <xf numFmtId="39" fontId="6" fillId="99" borderId="0"/>
    <xf numFmtId="39" fontId="6" fillId="99" borderId="0"/>
    <xf numFmtId="39" fontId="6" fillId="99" borderId="0"/>
    <xf numFmtId="39" fontId="6" fillId="99" borderId="0"/>
    <xf numFmtId="39" fontId="6" fillId="99" borderId="0"/>
    <xf numFmtId="39" fontId="6" fillId="99" borderId="0"/>
    <xf numFmtId="39" fontId="6" fillId="99" borderId="0"/>
    <xf numFmtId="39" fontId="6" fillId="99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39" fontId="6" fillId="99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39" fontId="6" fillId="99" borderId="0"/>
    <xf numFmtId="39" fontId="6" fillId="99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39" fontId="6" fillId="99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39" fontId="6" fillId="99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39" fontId="6" fillId="99" borderId="0"/>
    <xf numFmtId="0" fontId="6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113" fillId="0" borderId="0" applyNumberFormat="0" applyFill="0" applyBorder="0" applyAlignment="0" applyProtection="0"/>
    <xf numFmtId="38" fontId="8" fillId="0" borderId="12"/>
    <xf numFmtId="38" fontId="8" fillId="0" borderId="12"/>
    <xf numFmtId="38" fontId="8" fillId="0" borderId="12"/>
    <xf numFmtId="0" fontId="6" fillId="0" borderId="0"/>
    <xf numFmtId="0" fontId="4" fillId="0" borderId="0"/>
    <xf numFmtId="38" fontId="8" fillId="0" borderId="12"/>
    <xf numFmtId="38" fontId="8" fillId="0" borderId="12"/>
    <xf numFmtId="38" fontId="8" fillId="0" borderId="12"/>
    <xf numFmtId="0" fontId="6" fillId="0" borderId="0"/>
    <xf numFmtId="0" fontId="4" fillId="0" borderId="0"/>
    <xf numFmtId="38" fontId="8" fillId="0" borderId="12"/>
    <xf numFmtId="38" fontId="8" fillId="0" borderId="12"/>
    <xf numFmtId="38" fontId="8" fillId="0" borderId="12"/>
    <xf numFmtId="0" fontId="6" fillId="0" borderId="0"/>
    <xf numFmtId="0" fontId="4" fillId="0" borderId="0"/>
    <xf numFmtId="38" fontId="8" fillId="0" borderId="12"/>
    <xf numFmtId="0" fontId="4" fillId="0" borderId="0"/>
    <xf numFmtId="0" fontId="6" fillId="0" borderId="0"/>
    <xf numFmtId="38" fontId="8" fillId="0" borderId="12"/>
    <xf numFmtId="0" fontId="6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38" fontId="21" fillId="0" borderId="13"/>
    <xf numFmtId="38" fontId="21" fillId="0" borderId="13"/>
    <xf numFmtId="38" fontId="21" fillId="0" borderId="13"/>
    <xf numFmtId="38" fontId="21" fillId="0" borderId="13"/>
    <xf numFmtId="0" fontId="4" fillId="0" borderId="0"/>
    <xf numFmtId="0" fontId="6" fillId="0" borderId="0"/>
    <xf numFmtId="38" fontId="21" fillId="0" borderId="13"/>
    <xf numFmtId="38" fontId="21" fillId="0" borderId="13"/>
    <xf numFmtId="38" fontId="21" fillId="0" borderId="13"/>
    <xf numFmtId="0" fontId="4" fillId="0" borderId="0"/>
    <xf numFmtId="0" fontId="4" fillId="0" borderId="0"/>
    <xf numFmtId="39" fontId="49" fillId="100" borderId="0"/>
    <xf numFmtId="0" fontId="4" fillId="0" borderId="0"/>
    <xf numFmtId="39" fontId="6" fillId="100" borderId="0"/>
    <xf numFmtId="0" fontId="4" fillId="0" borderId="0"/>
    <xf numFmtId="0" fontId="6" fillId="0" borderId="0"/>
    <xf numFmtId="39" fontId="49" fillId="100" borderId="0"/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173" fontId="6" fillId="0" borderId="0">
      <alignment horizontal="left" wrapText="1"/>
    </xf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166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165" fontId="6" fillId="0" borderId="0">
      <alignment horizontal="left" wrapText="1"/>
    </xf>
    <xf numFmtId="200" fontId="6" fillId="0" borderId="0">
      <alignment horizontal="left" wrapText="1"/>
    </xf>
    <xf numFmtId="0" fontId="4" fillId="0" borderId="0"/>
    <xf numFmtId="165" fontId="6" fillId="0" borderId="0">
      <alignment horizontal="left" wrapText="1"/>
    </xf>
    <xf numFmtId="173" fontId="6" fillId="0" borderId="0">
      <alignment horizontal="left" wrapText="1"/>
    </xf>
    <xf numFmtId="0" fontId="4" fillId="0" borderId="0"/>
    <xf numFmtId="0" fontId="6" fillId="0" borderId="0"/>
    <xf numFmtId="0" fontId="6" fillId="0" borderId="0"/>
    <xf numFmtId="0" fontId="4" fillId="0" borderId="0"/>
    <xf numFmtId="165" fontId="6" fillId="0" borderId="0">
      <alignment horizontal="left" wrapText="1"/>
    </xf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200" fontId="6" fillId="0" borderId="0">
      <alignment horizontal="left" wrapText="1"/>
    </xf>
    <xf numFmtId="0" fontId="4" fillId="0" borderId="0"/>
    <xf numFmtId="166" fontId="6" fillId="0" borderId="0">
      <alignment horizontal="left" wrapText="1"/>
    </xf>
    <xf numFmtId="0" fontId="4" fillId="0" borderId="0"/>
    <xf numFmtId="0" fontId="6" fillId="0" borderId="0"/>
    <xf numFmtId="0" fontId="4" fillId="0" borderId="0"/>
    <xf numFmtId="165" fontId="6" fillId="0" borderId="0">
      <alignment horizontal="left" wrapText="1"/>
    </xf>
    <xf numFmtId="0" fontId="6" fillId="0" borderId="0">
      <alignment horizontal="left" wrapText="1"/>
    </xf>
    <xf numFmtId="166" fontId="6" fillId="0" borderId="0">
      <alignment horizontal="left" wrapText="1"/>
    </xf>
    <xf numFmtId="0" fontId="4" fillId="0" borderId="0"/>
    <xf numFmtId="0" fontId="4" fillId="0" borderId="0"/>
    <xf numFmtId="0" fontId="4" fillId="0" borderId="0"/>
    <xf numFmtId="0" fontId="6" fillId="0" borderId="0"/>
    <xf numFmtId="173" fontId="6" fillId="0" borderId="0">
      <alignment horizontal="left" wrapText="1"/>
    </xf>
    <xf numFmtId="166" fontId="6" fillId="0" borderId="0">
      <alignment horizontal="left" wrapText="1"/>
    </xf>
    <xf numFmtId="0" fontId="4" fillId="0" borderId="0"/>
    <xf numFmtId="0" fontId="6" fillId="0" borderId="0"/>
    <xf numFmtId="173" fontId="6" fillId="0" borderId="0">
      <alignment horizontal="left" wrapText="1"/>
    </xf>
    <xf numFmtId="0" fontId="4" fillId="0" borderId="0"/>
    <xf numFmtId="0" fontId="6" fillId="0" borderId="0"/>
    <xf numFmtId="0" fontId="4" fillId="0" borderId="0"/>
    <xf numFmtId="0" fontId="6" fillId="0" borderId="0"/>
    <xf numFmtId="165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0" fontId="4" fillId="0" borderId="0"/>
    <xf numFmtId="0" fontId="4" fillId="0" borderId="0"/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0" fontId="4" fillId="0" borderId="0"/>
    <xf numFmtId="0" fontId="6" fillId="0" borderId="0"/>
    <xf numFmtId="0" fontId="4" fillId="0" borderId="0"/>
    <xf numFmtId="165" fontId="6" fillId="0" borderId="0">
      <alignment horizontal="left" wrapText="1"/>
    </xf>
    <xf numFmtId="166" fontId="6" fillId="0" borderId="0">
      <alignment horizontal="left" wrapText="1"/>
    </xf>
    <xf numFmtId="165" fontId="6" fillId="0" borderId="0">
      <alignment horizontal="left" wrapText="1"/>
    </xf>
    <xf numFmtId="173" fontId="6" fillId="0" borderId="0">
      <alignment horizontal="left" wrapText="1"/>
    </xf>
    <xf numFmtId="165" fontId="6" fillId="0" borderId="0">
      <alignment horizontal="left" wrapText="1"/>
    </xf>
    <xf numFmtId="0" fontId="4" fillId="0" borderId="0"/>
    <xf numFmtId="165" fontId="6" fillId="0" borderId="0">
      <alignment horizontal="left" wrapText="1"/>
    </xf>
    <xf numFmtId="0" fontId="4" fillId="0" borderId="0"/>
    <xf numFmtId="0" fontId="6" fillId="0" borderId="0"/>
    <xf numFmtId="173" fontId="6" fillId="0" borderId="0">
      <alignment horizontal="left" wrapText="1"/>
    </xf>
    <xf numFmtId="0" fontId="4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94" fontId="6" fillId="0" borderId="0">
      <alignment horizontal="left" wrapText="1"/>
    </xf>
    <xf numFmtId="198" fontId="6" fillId="0" borderId="0">
      <alignment horizontal="left" wrapText="1"/>
    </xf>
    <xf numFmtId="0" fontId="4" fillId="0" borderId="0"/>
    <xf numFmtId="0" fontId="6" fillId="0" borderId="0"/>
    <xf numFmtId="166" fontId="6" fillId="0" borderId="0">
      <alignment horizontal="left" wrapText="1"/>
    </xf>
    <xf numFmtId="194" fontId="6" fillId="0" borderId="0">
      <alignment horizontal="left" wrapText="1"/>
    </xf>
    <xf numFmtId="0" fontId="4" fillId="0" borderId="0"/>
    <xf numFmtId="0" fontId="6" fillId="0" borderId="0"/>
    <xf numFmtId="0" fontId="4" fillId="0" borderId="0"/>
    <xf numFmtId="0" fontId="6" fillId="0" borderId="0"/>
    <xf numFmtId="166" fontId="6" fillId="0" borderId="0">
      <alignment horizontal="left" wrapText="1"/>
    </xf>
    <xf numFmtId="0" fontId="4" fillId="0" borderId="0"/>
    <xf numFmtId="0" fontId="6" fillId="0" borderId="0"/>
    <xf numFmtId="0" fontId="4" fillId="0" borderId="0"/>
    <xf numFmtId="167" fontId="6" fillId="0" borderId="0">
      <alignment horizontal="left" wrapText="1"/>
    </xf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167" fontId="6" fillId="0" borderId="0">
      <alignment horizontal="left" wrapText="1"/>
    </xf>
    <xf numFmtId="0" fontId="4" fillId="0" borderId="0"/>
    <xf numFmtId="0" fontId="6" fillId="0" borderId="0"/>
    <xf numFmtId="0" fontId="4" fillId="0" borderId="0"/>
    <xf numFmtId="166" fontId="6" fillId="0" borderId="0">
      <alignment horizontal="left" wrapText="1"/>
    </xf>
    <xf numFmtId="198" fontId="6" fillId="0" borderId="0">
      <alignment horizontal="left" wrapText="1"/>
    </xf>
    <xf numFmtId="0" fontId="4" fillId="0" borderId="0"/>
    <xf numFmtId="0" fontId="6" fillId="0" borderId="0"/>
    <xf numFmtId="198" fontId="6" fillId="0" borderId="0">
      <alignment horizontal="left" wrapText="1"/>
    </xf>
    <xf numFmtId="166" fontId="6" fillId="0" borderId="0">
      <alignment horizontal="left" wrapText="1"/>
    </xf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166" fontId="6" fillId="0" borderId="0">
      <alignment horizontal="left" wrapText="1"/>
    </xf>
    <xf numFmtId="0" fontId="4" fillId="0" borderId="0"/>
    <xf numFmtId="0" fontId="6" fillId="0" borderId="0"/>
    <xf numFmtId="166" fontId="6" fillId="0" borderId="0">
      <alignment horizontal="left" wrapText="1"/>
    </xf>
    <xf numFmtId="0" fontId="4" fillId="0" borderId="0"/>
    <xf numFmtId="0" fontId="6" fillId="0" borderId="0"/>
    <xf numFmtId="0" fontId="4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0" fontId="4" fillId="0" borderId="0"/>
    <xf numFmtId="0" fontId="4" fillId="0" borderId="0"/>
    <xf numFmtId="0" fontId="6" fillId="0" borderId="0"/>
    <xf numFmtId="166" fontId="6" fillId="0" borderId="0">
      <alignment horizontal="left" wrapText="1"/>
    </xf>
    <xf numFmtId="0" fontId="4" fillId="0" borderId="0"/>
    <xf numFmtId="0" fontId="6" fillId="0" borderId="0"/>
    <xf numFmtId="0" fontId="6" fillId="0" borderId="0"/>
    <xf numFmtId="0" fontId="4" fillId="0" borderId="0"/>
    <xf numFmtId="196" fontId="6" fillId="0" borderId="0">
      <alignment horizontal="left" wrapText="1"/>
    </xf>
    <xf numFmtId="0" fontId="4" fillId="0" borderId="0"/>
    <xf numFmtId="0" fontId="6" fillId="0" borderId="0"/>
    <xf numFmtId="196" fontId="6" fillId="0" borderId="0">
      <alignment horizontal="left" wrapText="1"/>
    </xf>
    <xf numFmtId="0" fontId="4" fillId="0" borderId="0"/>
    <xf numFmtId="0" fontId="6" fillId="0" borderId="0"/>
    <xf numFmtId="0" fontId="4" fillId="0" borderId="0"/>
    <xf numFmtId="173" fontId="6" fillId="0" borderId="0">
      <alignment horizontal="left" wrapText="1"/>
    </xf>
    <xf numFmtId="196" fontId="6" fillId="0" borderId="0">
      <alignment horizontal="left" wrapText="1"/>
    </xf>
    <xf numFmtId="0" fontId="6" fillId="0" borderId="0"/>
    <xf numFmtId="0" fontId="6" fillId="0" borderId="0"/>
    <xf numFmtId="196" fontId="6" fillId="0" borderId="0">
      <alignment horizontal="left" wrapText="1"/>
    </xf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165" fontId="6" fillId="0" borderId="0">
      <alignment horizontal="left" wrapText="1"/>
    </xf>
    <xf numFmtId="194" fontId="6" fillId="0" borderId="0">
      <alignment horizontal="left" wrapText="1"/>
    </xf>
    <xf numFmtId="200" fontId="6" fillId="0" borderId="0">
      <alignment horizontal="left" wrapText="1"/>
    </xf>
    <xf numFmtId="0" fontId="6" fillId="0" borderId="0"/>
    <xf numFmtId="0" fontId="4" fillId="0" borderId="0"/>
    <xf numFmtId="0" fontId="4" fillId="0" borderId="0"/>
    <xf numFmtId="0" fontId="6" fillId="0" borderId="0"/>
    <xf numFmtId="194" fontId="6" fillId="0" borderId="0">
      <alignment horizontal="left" wrapText="1"/>
    </xf>
    <xf numFmtId="0" fontId="4" fillId="0" borderId="0"/>
    <xf numFmtId="0" fontId="6" fillId="0" borderId="0"/>
    <xf numFmtId="0" fontId="4" fillId="0" borderId="0"/>
    <xf numFmtId="165" fontId="6" fillId="0" borderId="0">
      <alignment horizontal="left" wrapText="1"/>
    </xf>
    <xf numFmtId="194" fontId="6" fillId="0" borderId="0">
      <alignment horizontal="left" wrapText="1"/>
    </xf>
    <xf numFmtId="0" fontId="6" fillId="0" borderId="0"/>
    <xf numFmtId="194" fontId="6" fillId="0" borderId="0">
      <alignment horizontal="left" wrapText="1"/>
    </xf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166" fontId="6" fillId="0" borderId="0">
      <alignment horizontal="left" wrapText="1"/>
    </xf>
    <xf numFmtId="194" fontId="6" fillId="0" borderId="0">
      <alignment horizontal="left" wrapText="1"/>
    </xf>
    <xf numFmtId="0" fontId="6" fillId="0" borderId="0"/>
    <xf numFmtId="194" fontId="6" fillId="0" borderId="0">
      <alignment horizontal="left" wrapText="1"/>
    </xf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>
      <alignment horizontal="left" wrapText="1"/>
    </xf>
    <xf numFmtId="167" fontId="6" fillId="0" borderId="0">
      <alignment horizontal="left" wrapText="1"/>
    </xf>
    <xf numFmtId="0" fontId="6" fillId="0" borderId="0"/>
    <xf numFmtId="167" fontId="6" fillId="0" borderId="0">
      <alignment horizontal="left" wrapText="1"/>
    </xf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194" fontId="6" fillId="0" borderId="0">
      <alignment horizontal="left" wrapText="1"/>
    </xf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>
      <alignment horizontal="left" wrapText="1"/>
    </xf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165" fontId="6" fillId="0" borderId="0">
      <alignment horizontal="left" wrapText="1"/>
    </xf>
    <xf numFmtId="0" fontId="6" fillId="0" borderId="0"/>
    <xf numFmtId="0" fontId="4" fillId="0" borderId="0"/>
    <xf numFmtId="0" fontId="6" fillId="0" borderId="0"/>
    <xf numFmtId="200" fontId="6" fillId="0" borderId="0">
      <alignment horizontal="left" wrapText="1"/>
    </xf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165" fontId="6" fillId="0" borderId="0">
      <alignment horizontal="left" wrapText="1"/>
    </xf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165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165" fontId="6" fillId="0" borderId="0">
      <alignment horizontal="left" wrapText="1"/>
    </xf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173" fontId="6" fillId="0" borderId="0">
      <alignment horizontal="left" wrapText="1"/>
    </xf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166" fontId="6" fillId="0" borderId="0">
      <alignment horizontal="left" wrapText="1"/>
    </xf>
    <xf numFmtId="0" fontId="172" fillId="106" borderId="0" applyNumberFormat="0" applyBorder="0" applyAlignment="0" applyProtection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10" fillId="107" borderId="69" applyNumberFormat="0" applyProtection="0">
      <alignment horizontal="center" wrapText="1"/>
    </xf>
    <xf numFmtId="0" fontId="173" fillId="0" borderId="0" applyNumberFormat="0" applyFill="0" applyBorder="0" applyAlignment="0" applyProtection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10" fillId="107" borderId="70" applyNumberFormat="0" applyAlignment="0" applyProtection="0">
      <alignment wrapText="1"/>
    </xf>
    <xf numFmtId="0" fontId="174" fillId="106" borderId="0" applyNumberFormat="0" applyBorder="0" applyAlignment="0" applyProtection="0"/>
    <xf numFmtId="0" fontId="6" fillId="0" borderId="0"/>
    <xf numFmtId="0" fontId="4" fillId="0" borderId="0"/>
    <xf numFmtId="0" fontId="4" fillId="0" borderId="0"/>
    <xf numFmtId="0" fontId="6" fillId="0" borderId="0"/>
    <xf numFmtId="0" fontId="6" fillId="108" borderId="0" applyNumberFormat="0" applyBorder="0">
      <alignment horizontal="center" wrapText="1"/>
    </xf>
    <xf numFmtId="0" fontId="6" fillId="0" borderId="0"/>
    <xf numFmtId="0" fontId="4" fillId="0" borderId="0"/>
    <xf numFmtId="0" fontId="6" fillId="0" borderId="0"/>
    <xf numFmtId="0" fontId="4" fillId="0" borderId="0"/>
    <xf numFmtId="0" fontId="6" fillId="108" borderId="0" applyNumberFormat="0" applyBorder="0">
      <alignment horizontal="center" wrapText="1"/>
    </xf>
    <xf numFmtId="0" fontId="23" fillId="0" borderId="0" applyNumberFormat="0" applyFill="0" applyBorder="0" applyAlignment="0" applyProtection="0"/>
    <xf numFmtId="0" fontId="6" fillId="0" borderId="0"/>
    <xf numFmtId="0" fontId="4" fillId="0" borderId="0"/>
    <xf numFmtId="0" fontId="4" fillId="0" borderId="0"/>
    <xf numFmtId="0" fontId="6" fillId="0" borderId="0"/>
    <xf numFmtId="0" fontId="6" fillId="109" borderId="71" applyNumberFormat="0">
      <alignment wrapText="1"/>
    </xf>
    <xf numFmtId="0" fontId="6" fillId="0" borderId="0"/>
    <xf numFmtId="0" fontId="4" fillId="0" borderId="0"/>
    <xf numFmtId="0" fontId="6" fillId="0" borderId="0"/>
    <xf numFmtId="0" fontId="4" fillId="0" borderId="0"/>
    <xf numFmtId="0" fontId="6" fillId="109" borderId="71" applyNumberFormat="0">
      <alignment wrapText="1"/>
    </xf>
    <xf numFmtId="0" fontId="10" fillId="0" borderId="0" applyNumberFormat="0" applyFill="0" applyBorder="0" applyAlignment="0" applyProtection="0"/>
    <xf numFmtId="0" fontId="6" fillId="0" borderId="0"/>
    <xf numFmtId="0" fontId="4" fillId="0" borderId="0"/>
    <xf numFmtId="0" fontId="4" fillId="0" borderId="0"/>
    <xf numFmtId="0" fontId="6" fillId="0" borderId="0"/>
    <xf numFmtId="0" fontId="6" fillId="109" borderId="0" applyNumberFormat="0" applyBorder="0">
      <alignment wrapText="1"/>
    </xf>
    <xf numFmtId="0" fontId="6" fillId="0" borderId="0"/>
    <xf numFmtId="0" fontId="4" fillId="0" borderId="0"/>
    <xf numFmtId="0" fontId="6" fillId="0" borderId="0"/>
    <xf numFmtId="0" fontId="4" fillId="0" borderId="0"/>
    <xf numFmtId="0" fontId="6" fillId="109" borderId="0" applyNumberFormat="0" applyBorder="0">
      <alignment wrapText="1"/>
    </xf>
    <xf numFmtId="0" fontId="175" fillId="110" borderId="0" applyNumberFormat="0" applyBorder="0" applyAlignment="0" applyProtection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 applyNumberFormat="0" applyFill="0" applyBorder="0" applyProtection="0">
      <alignment horizontal="right" wrapText="1"/>
    </xf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 applyNumberFormat="0" applyFill="0" applyBorder="0" applyProtection="0">
      <alignment horizontal="right" wrapText="1"/>
    </xf>
    <xf numFmtId="0" fontId="175" fillId="110" borderId="0" applyNumberFormat="0" applyBorder="0" applyProtection="0">
      <alignment horizontal="center"/>
    </xf>
    <xf numFmtId="0" fontId="6" fillId="0" borderId="0"/>
    <xf numFmtId="0" fontId="4" fillId="0" borderId="0"/>
    <xf numFmtId="0" fontId="4" fillId="0" borderId="0"/>
    <xf numFmtId="0" fontId="6" fillId="0" borderId="0"/>
    <xf numFmtId="219" fontId="6" fillId="0" borderId="0" applyFill="0" applyBorder="0" applyAlignment="0" applyProtection="0">
      <alignment wrapText="1"/>
    </xf>
    <xf numFmtId="0" fontId="6" fillId="0" borderId="0"/>
    <xf numFmtId="0" fontId="4" fillId="0" borderId="0"/>
    <xf numFmtId="0" fontId="6" fillId="0" borderId="0"/>
    <xf numFmtId="0" fontId="4" fillId="0" borderId="0"/>
    <xf numFmtId="219" fontId="6" fillId="0" borderId="0" applyFill="0" applyBorder="0" applyAlignment="0" applyProtection="0">
      <alignment wrapText="1"/>
    </xf>
    <xf numFmtId="0" fontId="176" fillId="110" borderId="0" applyNumberFormat="0" applyBorder="0" applyAlignment="0" applyProtection="0"/>
    <xf numFmtId="0" fontId="6" fillId="0" borderId="0"/>
    <xf numFmtId="0" fontId="4" fillId="0" borderId="0"/>
    <xf numFmtId="0" fontId="4" fillId="0" borderId="0"/>
    <xf numFmtId="0" fontId="6" fillId="0" borderId="0"/>
    <xf numFmtId="220" fontId="6" fillId="0" borderId="0" applyFill="0" applyBorder="0" applyAlignment="0" applyProtection="0">
      <alignment wrapText="1"/>
    </xf>
    <xf numFmtId="0" fontId="6" fillId="0" borderId="0"/>
    <xf numFmtId="0" fontId="4" fillId="0" borderId="0"/>
    <xf numFmtId="0" fontId="6" fillId="0" borderId="0"/>
    <xf numFmtId="0" fontId="4" fillId="0" borderId="0"/>
    <xf numFmtId="220" fontId="6" fillId="0" borderId="0" applyFill="0" applyBorder="0" applyAlignment="0" applyProtection="0">
      <alignment wrapText="1"/>
    </xf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220" fontId="6" fillId="0" borderId="0" applyFill="0" applyBorder="0" applyAlignment="0" applyProtection="0">
      <alignment wrapText="1"/>
    </xf>
    <xf numFmtId="0" fontId="6" fillId="0" borderId="0" applyNumberFormat="0" applyFont="0" applyFill="0" applyBorder="0" applyProtection="0">
      <alignment horizontal="right"/>
    </xf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220" fontId="6" fillId="0" borderId="0" applyFill="0" applyBorder="0" applyAlignment="0" applyProtection="0">
      <alignment wrapText="1"/>
    </xf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 applyNumberFormat="0" applyFill="0" applyBorder="0" applyProtection="0">
      <alignment horizontal="right" wrapText="1"/>
    </xf>
    <xf numFmtId="0" fontId="6" fillId="0" borderId="0" applyNumberFormat="0" applyFont="0" applyFill="0" applyBorder="0" applyProtection="0">
      <alignment horizontal="left"/>
    </xf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 applyNumberFormat="0" applyFill="0" applyBorder="0" applyProtection="0">
      <alignment horizontal="right" wrapText="1"/>
    </xf>
    <xf numFmtId="0" fontId="8" fillId="0" borderId="0" applyNumberFormat="0" applyFill="0" applyBorder="0" applyAlignment="0" applyProtection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 applyNumberFormat="0" applyFill="0" applyBorder="0">
      <alignment horizontal="right" wrapText="1"/>
    </xf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 applyNumberFormat="0" applyFill="0" applyBorder="0">
      <alignment horizontal="right" wrapText="1"/>
    </xf>
    <xf numFmtId="0" fontId="21" fillId="0" borderId="0" applyNumberFormat="0" applyFill="0" applyBorder="0" applyAlignment="0" applyProtection="0"/>
    <xf numFmtId="0" fontId="6" fillId="0" borderId="0"/>
    <xf numFmtId="0" fontId="4" fillId="0" borderId="0"/>
    <xf numFmtId="0" fontId="4" fillId="0" borderId="0"/>
    <xf numFmtId="0" fontId="6" fillId="0" borderId="0"/>
    <xf numFmtId="17" fontId="6" fillId="0" borderId="0" applyFill="0" applyBorder="0">
      <alignment horizontal="right" wrapText="1"/>
    </xf>
    <xf numFmtId="0" fontId="6" fillId="0" borderId="0"/>
    <xf numFmtId="0" fontId="4" fillId="0" borderId="0"/>
    <xf numFmtId="0" fontId="6" fillId="0" borderId="0"/>
    <xf numFmtId="0" fontId="4" fillId="0" borderId="0"/>
    <xf numFmtId="17" fontId="6" fillId="0" borderId="0" applyFill="0" applyBorder="0">
      <alignment horizontal="right" wrapText="1"/>
    </xf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8" fontId="6" fillId="0" borderId="0" applyFill="0" applyBorder="0" applyAlignment="0" applyProtection="0">
      <alignment wrapText="1"/>
    </xf>
    <xf numFmtId="0" fontId="6" fillId="111" borderId="0" applyNumberFormat="0" applyFont="0" applyBorder="0" applyAlignment="0" applyProtection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8" fontId="6" fillId="0" borderId="0" applyFill="0" applyBorder="0" applyAlignment="0" applyProtection="0">
      <alignment wrapText="1"/>
    </xf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221" fontId="6" fillId="0" borderId="0" applyFont="0" applyFill="0" applyBorder="0" applyAlignment="0" applyProtection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10" fillId="0" borderId="0" applyNumberFormat="0" applyFill="0" applyBorder="0">
      <alignment horizontal="center" wrapText="1"/>
    </xf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2" fontId="6" fillId="0" borderId="0" applyFont="0" applyFill="0" applyBorder="0" applyAlignment="0" applyProtection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10" fillId="0" borderId="0" applyNumberFormat="0" applyFill="0" applyBorder="0">
      <alignment horizontal="center" wrapText="1"/>
    </xf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205" fontId="6" fillId="0" borderId="0" applyFont="0" applyFill="0" applyBorder="0" applyAlignment="0" applyProtection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10" fillId="0" borderId="0" applyNumberFormat="0" applyFill="0" applyBorder="0">
      <alignment horizontal="center" wrapText="1"/>
    </xf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34" applyNumberFormat="0" applyFont="0" applyFill="0" applyAlignment="0" applyProtection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105" fillId="0" borderId="0" applyNumberFormat="0" applyBorder="0" applyAlignment="0"/>
    <xf numFmtId="0" fontId="114" fillId="0" borderId="0" applyNumberFormat="0" applyBorder="0" applyAlignment="0"/>
    <xf numFmtId="0" fontId="107" fillId="0" borderId="0" applyNumberFormat="0" applyBorder="0" applyAlignment="0"/>
    <xf numFmtId="218" fontId="177" fillId="0" borderId="0"/>
    <xf numFmtId="172" fontId="2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0" fontId="116" fillId="0" borderId="0" applyBorder="0">
      <alignment horizontal="right"/>
    </xf>
    <xf numFmtId="41" fontId="19" fillId="23" borderId="0">
      <alignment horizontal="left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0" fontId="116" fillId="0" borderId="0" applyBorder="0">
      <alignment horizontal="right"/>
    </xf>
    <xf numFmtId="41" fontId="19" fillId="23" borderId="0">
      <alignment horizontal="left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0" fontId="116" fillId="0" borderId="0" applyBorder="0">
      <alignment horizontal="right"/>
    </xf>
    <xf numFmtId="41" fontId="19" fillId="23" borderId="0">
      <alignment horizontal="left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0" fontId="116" fillId="0" borderId="0" applyBorder="0">
      <alignment horizontal="right"/>
    </xf>
    <xf numFmtId="41" fontId="19" fillId="23" borderId="0">
      <alignment horizontal="left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0" fontId="116" fillId="0" borderId="0" applyBorder="0">
      <alignment horizontal="right"/>
    </xf>
    <xf numFmtId="41" fontId="19" fillId="23" borderId="0">
      <alignment horizontal="left"/>
    </xf>
    <xf numFmtId="40" fontId="116" fillId="0" borderId="0" applyBorder="0">
      <alignment horizontal="right"/>
    </xf>
    <xf numFmtId="41" fontId="19" fillId="23" borderId="0">
      <alignment horizontal="left"/>
    </xf>
    <xf numFmtId="40" fontId="116" fillId="0" borderId="0" applyBorder="0">
      <alignment horizontal="right"/>
    </xf>
    <xf numFmtId="41" fontId="19" fillId="23" borderId="0">
      <alignment horizontal="left"/>
    </xf>
    <xf numFmtId="40" fontId="116" fillId="0" borderId="0" applyBorder="0">
      <alignment horizontal="right"/>
    </xf>
    <xf numFmtId="41" fontId="19" fillId="23" borderId="0">
      <alignment horizontal="left"/>
    </xf>
    <xf numFmtId="40" fontId="116" fillId="0" borderId="0" applyBorder="0">
      <alignment horizontal="right"/>
    </xf>
    <xf numFmtId="41" fontId="19" fillId="23" borderId="0">
      <alignment horizontal="left"/>
    </xf>
    <xf numFmtId="40" fontId="116" fillId="0" borderId="0" applyBorder="0">
      <alignment horizontal="right"/>
    </xf>
    <xf numFmtId="41" fontId="19" fillId="23" borderId="0">
      <alignment horizontal="left"/>
    </xf>
    <xf numFmtId="40" fontId="116" fillId="0" borderId="0" applyBorder="0">
      <alignment horizontal="right"/>
    </xf>
    <xf numFmtId="41" fontId="19" fillId="23" borderId="0">
      <alignment horizontal="left"/>
    </xf>
    <xf numFmtId="40" fontId="116" fillId="0" borderId="0" applyBorder="0">
      <alignment horizontal="right"/>
    </xf>
    <xf numFmtId="41" fontId="19" fillId="23" borderId="0">
      <alignment horizontal="left"/>
    </xf>
    <xf numFmtId="40" fontId="116" fillId="0" borderId="0" applyBorder="0">
      <alignment horizontal="right"/>
    </xf>
    <xf numFmtId="41" fontId="19" fillId="23" borderId="0">
      <alignment horizontal="left"/>
    </xf>
    <xf numFmtId="40" fontId="116" fillId="0" borderId="0" applyBorder="0">
      <alignment horizontal="right"/>
    </xf>
    <xf numFmtId="41" fontId="19" fillId="23" borderId="0">
      <alignment horizontal="left"/>
    </xf>
    <xf numFmtId="40" fontId="116" fillId="0" borderId="0" applyBorder="0">
      <alignment horizontal="right"/>
    </xf>
    <xf numFmtId="41" fontId="19" fillId="23" borderId="0">
      <alignment horizontal="left"/>
    </xf>
    <xf numFmtId="40" fontId="116" fillId="0" borderId="0" applyBorder="0">
      <alignment horizontal="right"/>
    </xf>
    <xf numFmtId="41" fontId="19" fillId="23" borderId="0">
      <alignment horizontal="left"/>
    </xf>
    <xf numFmtId="40" fontId="116" fillId="0" borderId="0" applyBorder="0">
      <alignment horizontal="right"/>
    </xf>
    <xf numFmtId="41" fontId="19" fillId="23" borderId="0">
      <alignment horizontal="left"/>
    </xf>
    <xf numFmtId="40" fontId="116" fillId="0" borderId="0" applyBorder="0">
      <alignment horizontal="right"/>
    </xf>
    <xf numFmtId="41" fontId="19" fillId="23" borderId="0">
      <alignment horizontal="left"/>
    </xf>
    <xf numFmtId="40" fontId="116" fillId="0" borderId="0" applyBorder="0">
      <alignment horizontal="right"/>
    </xf>
    <xf numFmtId="41" fontId="19" fillId="23" borderId="0">
      <alignment horizontal="left"/>
    </xf>
    <xf numFmtId="40" fontId="116" fillId="0" borderId="0" applyBorder="0">
      <alignment horizontal="right"/>
    </xf>
    <xf numFmtId="41" fontId="19" fillId="23" borderId="0">
      <alignment horizontal="left"/>
    </xf>
    <xf numFmtId="40" fontId="116" fillId="0" borderId="0" applyBorder="0">
      <alignment horizontal="right"/>
    </xf>
    <xf numFmtId="41" fontId="19" fillId="23" borderId="0">
      <alignment horizontal="left"/>
    </xf>
    <xf numFmtId="40" fontId="116" fillId="0" borderId="0" applyBorder="0">
      <alignment horizontal="right"/>
    </xf>
    <xf numFmtId="41" fontId="19" fillId="23" borderId="0">
      <alignment horizontal="left"/>
    </xf>
    <xf numFmtId="40" fontId="116" fillId="0" borderId="0" applyBorder="0">
      <alignment horizontal="right"/>
    </xf>
    <xf numFmtId="41" fontId="19" fillId="23" borderId="0">
      <alignment horizontal="left"/>
    </xf>
    <xf numFmtId="40" fontId="116" fillId="0" borderId="0" applyBorder="0">
      <alignment horizontal="right"/>
    </xf>
    <xf numFmtId="41" fontId="19" fillId="23" borderId="0">
      <alignment horizontal="left"/>
    </xf>
    <xf numFmtId="40" fontId="116" fillId="0" borderId="0" applyBorder="0">
      <alignment horizontal="right"/>
    </xf>
    <xf numFmtId="41" fontId="19" fillId="23" borderId="0">
      <alignment horizontal="left"/>
    </xf>
    <xf numFmtId="40" fontId="116" fillId="0" borderId="0" applyBorder="0">
      <alignment horizontal="right"/>
    </xf>
    <xf numFmtId="41" fontId="19" fillId="23" borderId="0">
      <alignment horizontal="left"/>
    </xf>
    <xf numFmtId="40" fontId="116" fillId="0" borderId="0" applyBorder="0">
      <alignment horizontal="right"/>
    </xf>
    <xf numFmtId="41" fontId="19" fillId="23" borderId="0">
      <alignment horizontal="left"/>
    </xf>
    <xf numFmtId="40" fontId="116" fillId="0" borderId="0" applyBorder="0">
      <alignment horizontal="right"/>
    </xf>
    <xf numFmtId="41" fontId="19" fillId="23" borderId="0">
      <alignment horizontal="left"/>
    </xf>
    <xf numFmtId="40" fontId="116" fillId="0" borderId="0" applyBorder="0">
      <alignment horizontal="right"/>
    </xf>
    <xf numFmtId="41" fontId="19" fillId="23" borderId="0">
      <alignment horizontal="left"/>
    </xf>
    <xf numFmtId="40" fontId="116" fillId="0" borderId="0" applyBorder="0">
      <alignment horizontal="right"/>
    </xf>
    <xf numFmtId="41" fontId="19" fillId="23" borderId="0">
      <alignment horizontal="left"/>
    </xf>
    <xf numFmtId="40" fontId="116" fillId="0" borderId="0" applyBorder="0">
      <alignment horizontal="right"/>
    </xf>
    <xf numFmtId="41" fontId="19" fillId="23" borderId="0">
      <alignment horizontal="left"/>
    </xf>
    <xf numFmtId="40" fontId="116" fillId="0" borderId="0" applyBorder="0">
      <alignment horizontal="right"/>
    </xf>
    <xf numFmtId="41" fontId="19" fillId="23" borderId="0">
      <alignment horizontal="left"/>
    </xf>
    <xf numFmtId="40" fontId="116" fillId="0" borderId="0" applyBorder="0">
      <alignment horizontal="right"/>
    </xf>
    <xf numFmtId="41" fontId="19" fillId="23" borderId="0">
      <alignment horizontal="left"/>
    </xf>
    <xf numFmtId="40" fontId="116" fillId="0" borderId="0" applyBorder="0">
      <alignment horizontal="right"/>
    </xf>
    <xf numFmtId="41" fontId="19" fillId="23" borderId="0">
      <alignment horizontal="left"/>
    </xf>
    <xf numFmtId="40" fontId="116" fillId="0" borderId="0" applyBorder="0">
      <alignment horizontal="right"/>
    </xf>
    <xf numFmtId="41" fontId="19" fillId="23" borderId="0">
      <alignment horizontal="left"/>
    </xf>
    <xf numFmtId="40" fontId="116" fillId="0" borderId="0" applyBorder="0">
      <alignment horizontal="right"/>
    </xf>
    <xf numFmtId="41" fontId="19" fillId="23" borderId="0">
      <alignment horizontal="left"/>
    </xf>
    <xf numFmtId="40" fontId="116" fillId="0" borderId="0" applyBorder="0">
      <alignment horizontal="right"/>
    </xf>
    <xf numFmtId="41" fontId="19" fillId="23" borderId="0">
      <alignment horizontal="left"/>
    </xf>
    <xf numFmtId="40" fontId="116" fillId="0" borderId="0" applyBorder="0">
      <alignment horizontal="right"/>
    </xf>
    <xf numFmtId="41" fontId="19" fillId="23" borderId="0">
      <alignment horizontal="left"/>
    </xf>
    <xf numFmtId="40" fontId="116" fillId="0" borderId="0" applyBorder="0">
      <alignment horizontal="right"/>
    </xf>
    <xf numFmtId="41" fontId="19" fillId="23" borderId="0">
      <alignment horizontal="left"/>
    </xf>
    <xf numFmtId="40" fontId="116" fillId="0" borderId="0" applyBorder="0">
      <alignment horizontal="right"/>
    </xf>
    <xf numFmtId="41" fontId="19" fillId="23" borderId="0">
      <alignment horizontal="left"/>
    </xf>
    <xf numFmtId="40" fontId="116" fillId="0" borderId="0" applyBorder="0">
      <alignment horizontal="right"/>
    </xf>
    <xf numFmtId="41" fontId="19" fillId="23" borderId="0">
      <alignment horizontal="left"/>
    </xf>
    <xf numFmtId="40" fontId="116" fillId="0" borderId="0" applyBorder="0">
      <alignment horizontal="right"/>
    </xf>
    <xf numFmtId="41" fontId="19" fillId="23" borderId="0">
      <alignment horizontal="left"/>
    </xf>
    <xf numFmtId="40" fontId="116" fillId="0" borderId="0" applyBorder="0">
      <alignment horizontal="right"/>
    </xf>
    <xf numFmtId="41" fontId="19" fillId="23" borderId="0">
      <alignment horizontal="left"/>
    </xf>
    <xf numFmtId="40" fontId="116" fillId="0" borderId="0" applyBorder="0">
      <alignment horizontal="right"/>
    </xf>
    <xf numFmtId="41" fontId="19" fillId="23" borderId="0">
      <alignment horizontal="left"/>
    </xf>
    <xf numFmtId="40" fontId="116" fillId="0" borderId="0" applyBorder="0">
      <alignment horizontal="right"/>
    </xf>
    <xf numFmtId="41" fontId="19" fillId="23" borderId="0">
      <alignment horizontal="left"/>
    </xf>
    <xf numFmtId="40" fontId="116" fillId="0" borderId="0" applyBorder="0">
      <alignment horizontal="right"/>
    </xf>
    <xf numFmtId="41" fontId="19" fillId="23" borderId="0">
      <alignment horizontal="left"/>
    </xf>
    <xf numFmtId="40" fontId="116" fillId="0" borderId="0" applyBorder="0">
      <alignment horizontal="right"/>
    </xf>
    <xf numFmtId="41" fontId="19" fillId="23" borderId="0">
      <alignment horizontal="left"/>
    </xf>
    <xf numFmtId="40" fontId="116" fillId="0" borderId="0" applyBorder="0">
      <alignment horizontal="right"/>
    </xf>
    <xf numFmtId="41" fontId="19" fillId="23" borderId="0">
      <alignment horizontal="left"/>
    </xf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0" fontId="116" fillId="0" borderId="0" applyBorder="0">
      <alignment horizontal="right"/>
    </xf>
    <xf numFmtId="41" fontId="19" fillId="23" borderId="0">
      <alignment horizontal="left"/>
    </xf>
    <xf numFmtId="40" fontId="116" fillId="0" borderId="0" applyBorder="0">
      <alignment horizontal="right"/>
    </xf>
    <xf numFmtId="41" fontId="19" fillId="23" borderId="0">
      <alignment horizontal="left"/>
    </xf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0" fontId="116" fillId="0" borderId="0" applyBorder="0">
      <alignment horizontal="right"/>
    </xf>
    <xf numFmtId="41" fontId="19" fillId="23" borderId="0">
      <alignment horizontal="left"/>
    </xf>
    <xf numFmtId="40" fontId="116" fillId="0" borderId="0" applyBorder="0">
      <alignment horizontal="right"/>
    </xf>
    <xf numFmtId="41" fontId="19" fillId="23" borderId="0">
      <alignment horizontal="left"/>
    </xf>
    <xf numFmtId="40" fontId="116" fillId="0" borderId="0" applyBorder="0">
      <alignment horizontal="right"/>
    </xf>
    <xf numFmtId="41" fontId="19" fillId="23" borderId="0">
      <alignment horizontal="left"/>
    </xf>
    <xf numFmtId="40" fontId="116" fillId="0" borderId="0" applyBorder="0">
      <alignment horizontal="right"/>
    </xf>
    <xf numFmtId="41" fontId="19" fillId="23" borderId="0">
      <alignment horizontal="left"/>
    </xf>
    <xf numFmtId="40" fontId="116" fillId="0" borderId="0" applyBorder="0">
      <alignment horizontal="right"/>
    </xf>
    <xf numFmtId="41" fontId="19" fillId="23" borderId="0">
      <alignment horizontal="left"/>
    </xf>
    <xf numFmtId="40" fontId="116" fillId="0" borderId="0" applyBorder="0">
      <alignment horizontal="right"/>
    </xf>
    <xf numFmtId="41" fontId="19" fillId="23" borderId="0">
      <alignment horizontal="left"/>
    </xf>
    <xf numFmtId="40" fontId="116" fillId="0" borderId="0" applyBorder="0">
      <alignment horizontal="right"/>
    </xf>
    <xf numFmtId="41" fontId="19" fillId="23" borderId="0">
      <alignment horizontal="left"/>
    </xf>
    <xf numFmtId="40" fontId="116" fillId="0" borderId="0" applyBorder="0">
      <alignment horizontal="right"/>
    </xf>
    <xf numFmtId="41" fontId="19" fillId="23" borderId="0">
      <alignment horizontal="left"/>
    </xf>
    <xf numFmtId="40" fontId="116" fillId="0" borderId="0" applyBorder="0">
      <alignment horizontal="right"/>
    </xf>
    <xf numFmtId="41" fontId="19" fillId="23" borderId="0">
      <alignment horizontal="left"/>
    </xf>
    <xf numFmtId="40" fontId="116" fillId="0" borderId="0" applyBorder="0">
      <alignment horizontal="right"/>
    </xf>
    <xf numFmtId="41" fontId="19" fillId="23" borderId="0">
      <alignment horizontal="left"/>
    </xf>
    <xf numFmtId="40" fontId="116" fillId="0" borderId="0" applyBorder="0">
      <alignment horizontal="right"/>
    </xf>
    <xf numFmtId="41" fontId="19" fillId="23" borderId="0">
      <alignment horizontal="left"/>
    </xf>
    <xf numFmtId="40" fontId="116" fillId="0" borderId="0" applyBorder="0">
      <alignment horizontal="right"/>
    </xf>
    <xf numFmtId="41" fontId="19" fillId="23" borderId="0">
      <alignment horizontal="left"/>
    </xf>
    <xf numFmtId="40" fontId="116" fillId="0" borderId="0" applyBorder="0">
      <alignment horizontal="right"/>
    </xf>
    <xf numFmtId="41" fontId="19" fillId="23" borderId="0">
      <alignment horizontal="left"/>
    </xf>
    <xf numFmtId="40" fontId="116" fillId="0" borderId="0" applyBorder="0">
      <alignment horizontal="right"/>
    </xf>
    <xf numFmtId="41" fontId="19" fillId="23" borderId="0">
      <alignment horizontal="left"/>
    </xf>
    <xf numFmtId="40" fontId="116" fillId="0" borderId="0" applyBorder="0">
      <alignment horizontal="right"/>
    </xf>
    <xf numFmtId="41" fontId="19" fillId="23" borderId="0">
      <alignment horizontal="left"/>
    </xf>
    <xf numFmtId="40" fontId="116" fillId="0" borderId="0" applyBorder="0">
      <alignment horizontal="right"/>
    </xf>
    <xf numFmtId="41" fontId="19" fillId="23" borderId="0">
      <alignment horizontal="left"/>
    </xf>
    <xf numFmtId="40" fontId="116" fillId="0" borderId="0" applyBorder="0">
      <alignment horizontal="right"/>
    </xf>
    <xf numFmtId="41" fontId="19" fillId="23" borderId="0">
      <alignment horizontal="left"/>
    </xf>
    <xf numFmtId="40" fontId="116" fillId="0" borderId="0" applyBorder="0">
      <alignment horizontal="right"/>
    </xf>
    <xf numFmtId="41" fontId="19" fillId="23" borderId="0">
      <alignment horizontal="left"/>
    </xf>
    <xf numFmtId="40" fontId="116" fillId="0" borderId="0" applyBorder="0">
      <alignment horizontal="right"/>
    </xf>
    <xf numFmtId="41" fontId="19" fillId="23" borderId="0">
      <alignment horizontal="left"/>
    </xf>
    <xf numFmtId="40" fontId="116" fillId="0" borderId="0" applyBorder="0">
      <alignment horizontal="right"/>
    </xf>
    <xf numFmtId="41" fontId="19" fillId="23" borderId="0">
      <alignment horizontal="left"/>
    </xf>
    <xf numFmtId="40" fontId="116" fillId="0" borderId="0" applyBorder="0">
      <alignment horizontal="right"/>
    </xf>
    <xf numFmtId="41" fontId="19" fillId="23" borderId="0">
      <alignment horizontal="left"/>
    </xf>
    <xf numFmtId="40" fontId="116" fillId="0" borderId="0" applyBorder="0">
      <alignment horizontal="right"/>
    </xf>
    <xf numFmtId="41" fontId="19" fillId="23" borderId="0">
      <alignment horizontal="left"/>
    </xf>
    <xf numFmtId="40" fontId="116" fillId="0" borderId="0" applyBorder="0">
      <alignment horizontal="right"/>
    </xf>
    <xf numFmtId="41" fontId="19" fillId="23" borderId="0">
      <alignment horizontal="left"/>
    </xf>
    <xf numFmtId="40" fontId="116" fillId="0" borderId="0" applyBorder="0">
      <alignment horizontal="right"/>
    </xf>
    <xf numFmtId="41" fontId="19" fillId="23" borderId="0">
      <alignment horizontal="left"/>
    </xf>
    <xf numFmtId="40" fontId="116" fillId="0" borderId="0" applyBorder="0">
      <alignment horizontal="right"/>
    </xf>
    <xf numFmtId="41" fontId="19" fillId="23" borderId="0">
      <alignment horizontal="left"/>
    </xf>
    <xf numFmtId="40" fontId="116" fillId="0" borderId="0" applyBorder="0">
      <alignment horizontal="right"/>
    </xf>
    <xf numFmtId="41" fontId="19" fillId="23" borderId="0">
      <alignment horizontal="left"/>
    </xf>
    <xf numFmtId="40" fontId="116" fillId="0" borderId="0" applyBorder="0">
      <alignment horizontal="right"/>
    </xf>
    <xf numFmtId="41" fontId="19" fillId="23" borderId="0">
      <alignment horizontal="left"/>
    </xf>
    <xf numFmtId="40" fontId="116" fillId="0" borderId="0" applyBorder="0">
      <alignment horizontal="right"/>
    </xf>
    <xf numFmtId="41" fontId="19" fillId="23" borderId="0">
      <alignment horizontal="left"/>
    </xf>
    <xf numFmtId="40" fontId="116" fillId="0" borderId="0" applyBorder="0">
      <alignment horizontal="right"/>
    </xf>
    <xf numFmtId="41" fontId="19" fillId="23" borderId="0">
      <alignment horizontal="left"/>
    </xf>
    <xf numFmtId="40" fontId="116" fillId="0" borderId="0" applyBorder="0">
      <alignment horizontal="right"/>
    </xf>
    <xf numFmtId="41" fontId="19" fillId="23" borderId="0">
      <alignment horizontal="left"/>
    </xf>
    <xf numFmtId="40" fontId="116" fillId="0" borderId="0" applyBorder="0">
      <alignment horizontal="right"/>
    </xf>
    <xf numFmtId="41" fontId="19" fillId="23" borderId="0">
      <alignment horizontal="left"/>
    </xf>
    <xf numFmtId="40" fontId="116" fillId="0" borderId="0" applyBorder="0">
      <alignment horizontal="right"/>
    </xf>
    <xf numFmtId="41" fontId="19" fillId="23" borderId="0">
      <alignment horizontal="left"/>
    </xf>
    <xf numFmtId="40" fontId="116" fillId="0" borderId="0" applyBorder="0">
      <alignment horizontal="right"/>
    </xf>
    <xf numFmtId="41" fontId="19" fillId="23" borderId="0">
      <alignment horizontal="left"/>
    </xf>
    <xf numFmtId="40" fontId="116" fillId="0" borderId="0" applyBorder="0">
      <alignment horizontal="right"/>
    </xf>
    <xf numFmtId="41" fontId="19" fillId="23" borderId="0">
      <alignment horizontal="left"/>
    </xf>
    <xf numFmtId="40" fontId="116" fillId="0" borderId="0" applyBorder="0">
      <alignment horizontal="right"/>
    </xf>
    <xf numFmtId="41" fontId="19" fillId="23" borderId="0">
      <alignment horizontal="left"/>
    </xf>
    <xf numFmtId="40" fontId="116" fillId="0" borderId="0" applyBorder="0">
      <alignment horizontal="right"/>
    </xf>
    <xf numFmtId="41" fontId="19" fillId="23" borderId="0">
      <alignment horizontal="left"/>
    </xf>
    <xf numFmtId="40" fontId="116" fillId="0" borderId="0" applyBorder="0">
      <alignment horizontal="right"/>
    </xf>
    <xf numFmtId="41" fontId="19" fillId="23" borderId="0">
      <alignment horizontal="left"/>
    </xf>
    <xf numFmtId="40" fontId="116" fillId="0" borderId="0" applyBorder="0">
      <alignment horizontal="right"/>
    </xf>
    <xf numFmtId="41" fontId="19" fillId="23" borderId="0">
      <alignment horizontal="left"/>
    </xf>
    <xf numFmtId="40" fontId="116" fillId="0" borderId="0" applyBorder="0">
      <alignment horizontal="right"/>
    </xf>
    <xf numFmtId="41" fontId="19" fillId="23" borderId="0">
      <alignment horizontal="left"/>
    </xf>
    <xf numFmtId="40" fontId="116" fillId="0" borderId="0" applyBorder="0">
      <alignment horizontal="right"/>
    </xf>
    <xf numFmtId="41" fontId="19" fillId="23" borderId="0">
      <alignment horizontal="left"/>
    </xf>
    <xf numFmtId="40" fontId="116" fillId="0" borderId="0" applyBorder="0">
      <alignment horizontal="right"/>
    </xf>
    <xf numFmtId="41" fontId="19" fillId="23" borderId="0">
      <alignment horizontal="left"/>
    </xf>
    <xf numFmtId="40" fontId="116" fillId="0" borderId="0" applyBorder="0">
      <alignment horizontal="right"/>
    </xf>
    <xf numFmtId="41" fontId="19" fillId="23" borderId="0">
      <alignment horizontal="left"/>
    </xf>
    <xf numFmtId="40" fontId="116" fillId="0" borderId="0" applyBorder="0">
      <alignment horizontal="right"/>
    </xf>
    <xf numFmtId="41" fontId="19" fillId="23" borderId="0">
      <alignment horizontal="left"/>
    </xf>
    <xf numFmtId="40" fontId="116" fillId="0" borderId="0" applyBorder="0">
      <alignment horizontal="right"/>
    </xf>
    <xf numFmtId="41" fontId="19" fillId="23" borderId="0">
      <alignment horizontal="left"/>
    </xf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0" fontId="116" fillId="0" borderId="0" applyBorder="0">
      <alignment horizontal="right"/>
    </xf>
    <xf numFmtId="41" fontId="19" fillId="23" borderId="0">
      <alignment horizontal="left"/>
    </xf>
    <xf numFmtId="40" fontId="116" fillId="0" borderId="0" applyBorder="0">
      <alignment horizontal="right"/>
    </xf>
    <xf numFmtId="41" fontId="19" fillId="23" borderId="0">
      <alignment horizontal="left"/>
    </xf>
    <xf numFmtId="40" fontId="116" fillId="0" borderId="0" applyBorder="0">
      <alignment horizontal="right"/>
    </xf>
    <xf numFmtId="41" fontId="19" fillId="23" borderId="0">
      <alignment horizontal="left"/>
    </xf>
    <xf numFmtId="40" fontId="116" fillId="0" borderId="0" applyBorder="0">
      <alignment horizontal="right"/>
    </xf>
    <xf numFmtId="41" fontId="19" fillId="23" borderId="0">
      <alignment horizontal="left"/>
    </xf>
    <xf numFmtId="40" fontId="116" fillId="0" borderId="0" applyBorder="0">
      <alignment horizontal="right"/>
    </xf>
    <xf numFmtId="41" fontId="19" fillId="23" borderId="0">
      <alignment horizontal="left"/>
    </xf>
    <xf numFmtId="40" fontId="116" fillId="0" borderId="0" applyBorder="0">
      <alignment horizontal="right"/>
    </xf>
    <xf numFmtId="41" fontId="19" fillId="23" borderId="0">
      <alignment horizontal="left"/>
    </xf>
    <xf numFmtId="40" fontId="116" fillId="0" borderId="0" applyBorder="0">
      <alignment horizontal="right"/>
    </xf>
    <xf numFmtId="41" fontId="19" fillId="23" borderId="0">
      <alignment horizontal="left"/>
    </xf>
    <xf numFmtId="40" fontId="116" fillId="0" borderId="0" applyBorder="0">
      <alignment horizontal="right"/>
    </xf>
    <xf numFmtId="41" fontId="19" fillId="23" borderId="0">
      <alignment horizontal="left"/>
    </xf>
    <xf numFmtId="40" fontId="116" fillId="0" borderId="0" applyBorder="0">
      <alignment horizontal="right"/>
    </xf>
    <xf numFmtId="41" fontId="19" fillId="23" borderId="0">
      <alignment horizontal="left"/>
    </xf>
    <xf numFmtId="40" fontId="116" fillId="0" borderId="0" applyBorder="0">
      <alignment horizontal="right"/>
    </xf>
    <xf numFmtId="41" fontId="19" fillId="23" borderId="0">
      <alignment horizontal="left"/>
    </xf>
    <xf numFmtId="40" fontId="116" fillId="0" borderId="0" applyBorder="0">
      <alignment horizontal="right"/>
    </xf>
    <xf numFmtId="41" fontId="19" fillId="23" borderId="0">
      <alignment horizontal="left"/>
    </xf>
    <xf numFmtId="40" fontId="116" fillId="0" borderId="0" applyBorder="0">
      <alignment horizontal="right"/>
    </xf>
    <xf numFmtId="41" fontId="19" fillId="23" borderId="0">
      <alignment horizontal="left"/>
    </xf>
    <xf numFmtId="40" fontId="116" fillId="0" borderId="0" applyBorder="0">
      <alignment horizontal="right"/>
    </xf>
    <xf numFmtId="41" fontId="19" fillId="23" borderId="0">
      <alignment horizontal="left"/>
    </xf>
    <xf numFmtId="40" fontId="116" fillId="0" borderId="0" applyBorder="0">
      <alignment horizontal="right"/>
    </xf>
    <xf numFmtId="41" fontId="19" fillId="23" borderId="0">
      <alignment horizontal="left"/>
    </xf>
    <xf numFmtId="40" fontId="116" fillId="0" borderId="0" applyBorder="0">
      <alignment horizontal="right"/>
    </xf>
    <xf numFmtId="41" fontId="19" fillId="23" borderId="0">
      <alignment horizontal="left"/>
    </xf>
    <xf numFmtId="40" fontId="116" fillId="0" borderId="0" applyBorder="0">
      <alignment horizontal="right"/>
    </xf>
    <xf numFmtId="41" fontId="19" fillId="23" borderId="0">
      <alignment horizontal="left"/>
    </xf>
    <xf numFmtId="40" fontId="116" fillId="0" borderId="0" applyBorder="0">
      <alignment horizontal="right"/>
    </xf>
    <xf numFmtId="41" fontId="19" fillId="23" borderId="0">
      <alignment horizontal="left"/>
    </xf>
    <xf numFmtId="40" fontId="116" fillId="0" borderId="0" applyBorder="0">
      <alignment horizontal="right"/>
    </xf>
    <xf numFmtId="41" fontId="19" fillId="23" borderId="0">
      <alignment horizontal="left"/>
    </xf>
    <xf numFmtId="40" fontId="116" fillId="0" borderId="0" applyBorder="0">
      <alignment horizontal="right"/>
    </xf>
    <xf numFmtId="41" fontId="19" fillId="23" borderId="0">
      <alignment horizontal="left"/>
    </xf>
    <xf numFmtId="40" fontId="116" fillId="0" borderId="0" applyBorder="0">
      <alignment horizontal="right"/>
    </xf>
    <xf numFmtId="41" fontId="19" fillId="23" borderId="0">
      <alignment horizontal="left"/>
    </xf>
    <xf numFmtId="40" fontId="116" fillId="0" borderId="0" applyBorder="0">
      <alignment horizontal="right"/>
    </xf>
    <xf numFmtId="41" fontId="19" fillId="23" borderId="0">
      <alignment horizontal="left"/>
    </xf>
    <xf numFmtId="40" fontId="116" fillId="0" borderId="0" applyBorder="0">
      <alignment horizontal="right"/>
    </xf>
    <xf numFmtId="41" fontId="19" fillId="23" borderId="0">
      <alignment horizontal="left"/>
    </xf>
    <xf numFmtId="40" fontId="116" fillId="0" borderId="0" applyBorder="0">
      <alignment horizontal="right"/>
    </xf>
    <xf numFmtId="41" fontId="19" fillId="23" borderId="0">
      <alignment horizontal="left"/>
    </xf>
    <xf numFmtId="40" fontId="116" fillId="0" borderId="0" applyBorder="0">
      <alignment horizontal="right"/>
    </xf>
    <xf numFmtId="41" fontId="19" fillId="23" borderId="0">
      <alignment horizontal="left"/>
    </xf>
    <xf numFmtId="40" fontId="116" fillId="0" borderId="0" applyBorder="0">
      <alignment horizontal="right"/>
    </xf>
    <xf numFmtId="41" fontId="19" fillId="23" borderId="0">
      <alignment horizontal="left"/>
    </xf>
    <xf numFmtId="40" fontId="116" fillId="0" borderId="0" applyBorder="0">
      <alignment horizontal="right"/>
    </xf>
    <xf numFmtId="41" fontId="19" fillId="23" borderId="0">
      <alignment horizontal="left"/>
    </xf>
    <xf numFmtId="40" fontId="116" fillId="0" borderId="0" applyBorder="0">
      <alignment horizontal="right"/>
    </xf>
    <xf numFmtId="41" fontId="19" fillId="23" borderId="0">
      <alignment horizontal="left"/>
    </xf>
    <xf numFmtId="40" fontId="116" fillId="0" borderId="0" applyBorder="0">
      <alignment horizontal="right"/>
    </xf>
    <xf numFmtId="41" fontId="19" fillId="23" borderId="0">
      <alignment horizontal="left"/>
    </xf>
    <xf numFmtId="40" fontId="116" fillId="0" borderId="0" applyBorder="0">
      <alignment horizontal="right"/>
    </xf>
    <xf numFmtId="41" fontId="19" fillId="23" borderId="0">
      <alignment horizontal="left"/>
    </xf>
    <xf numFmtId="40" fontId="116" fillId="0" borderId="0" applyBorder="0">
      <alignment horizontal="right"/>
    </xf>
    <xf numFmtId="41" fontId="19" fillId="23" borderId="0">
      <alignment horizontal="left"/>
    </xf>
    <xf numFmtId="40" fontId="116" fillId="0" borderId="0" applyBorder="0">
      <alignment horizontal="right"/>
    </xf>
    <xf numFmtId="41" fontId="19" fillId="23" borderId="0">
      <alignment horizontal="left"/>
    </xf>
    <xf numFmtId="40" fontId="116" fillId="0" borderId="0" applyBorder="0">
      <alignment horizontal="right"/>
    </xf>
    <xf numFmtId="41" fontId="19" fillId="23" borderId="0">
      <alignment horizontal="left"/>
    </xf>
    <xf numFmtId="40" fontId="116" fillId="0" borderId="0" applyBorder="0">
      <alignment horizontal="right"/>
    </xf>
    <xf numFmtId="41" fontId="19" fillId="23" borderId="0">
      <alignment horizontal="left"/>
    </xf>
    <xf numFmtId="40" fontId="116" fillId="0" borderId="0" applyBorder="0">
      <alignment horizontal="right"/>
    </xf>
    <xf numFmtId="41" fontId="19" fillId="23" borderId="0">
      <alignment horizontal="left"/>
    </xf>
    <xf numFmtId="40" fontId="116" fillId="0" borderId="0" applyBorder="0">
      <alignment horizontal="right"/>
    </xf>
    <xf numFmtId="41" fontId="19" fillId="23" borderId="0">
      <alignment horizontal="left"/>
    </xf>
    <xf numFmtId="40" fontId="116" fillId="0" borderId="0" applyBorder="0">
      <alignment horizontal="right"/>
    </xf>
    <xf numFmtId="41" fontId="19" fillId="23" borderId="0">
      <alignment horizontal="left"/>
    </xf>
    <xf numFmtId="40" fontId="116" fillId="0" borderId="0" applyBorder="0">
      <alignment horizontal="right"/>
    </xf>
    <xf numFmtId="41" fontId="19" fillId="23" borderId="0">
      <alignment horizontal="left"/>
    </xf>
    <xf numFmtId="40" fontId="116" fillId="0" borderId="0" applyBorder="0">
      <alignment horizontal="right"/>
    </xf>
    <xf numFmtId="41" fontId="19" fillId="23" borderId="0">
      <alignment horizontal="left"/>
    </xf>
    <xf numFmtId="40" fontId="116" fillId="0" borderId="0" applyBorder="0">
      <alignment horizontal="right"/>
    </xf>
    <xf numFmtId="41" fontId="19" fillId="23" borderId="0">
      <alignment horizontal="left"/>
    </xf>
    <xf numFmtId="40" fontId="116" fillId="0" borderId="0" applyBorder="0">
      <alignment horizontal="right"/>
    </xf>
    <xf numFmtId="41" fontId="19" fillId="23" borderId="0">
      <alignment horizontal="left"/>
    </xf>
    <xf numFmtId="40" fontId="116" fillId="0" borderId="0" applyBorder="0">
      <alignment horizontal="right"/>
    </xf>
    <xf numFmtId="41" fontId="19" fillId="23" borderId="0">
      <alignment horizontal="left"/>
    </xf>
    <xf numFmtId="40" fontId="116" fillId="0" borderId="0" applyBorder="0">
      <alignment horizontal="right"/>
    </xf>
    <xf numFmtId="41" fontId="19" fillId="23" borderId="0">
      <alignment horizontal="left"/>
    </xf>
    <xf numFmtId="40" fontId="116" fillId="0" borderId="0" applyBorder="0">
      <alignment horizontal="right"/>
    </xf>
    <xf numFmtId="41" fontId="19" fillId="23" borderId="0">
      <alignment horizontal="left"/>
    </xf>
    <xf numFmtId="40" fontId="116" fillId="0" borderId="0" applyBorder="0">
      <alignment horizontal="right"/>
    </xf>
    <xf numFmtId="41" fontId="19" fillId="23" borderId="0">
      <alignment horizontal="left"/>
    </xf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0" fontId="116" fillId="0" borderId="0" applyBorder="0">
      <alignment horizontal="right"/>
    </xf>
    <xf numFmtId="41" fontId="19" fillId="23" borderId="0">
      <alignment horizontal="left"/>
    </xf>
    <xf numFmtId="40" fontId="116" fillId="0" borderId="0" applyBorder="0">
      <alignment horizontal="right"/>
    </xf>
    <xf numFmtId="41" fontId="19" fillId="23" borderId="0">
      <alignment horizontal="left"/>
    </xf>
    <xf numFmtId="40" fontId="116" fillId="0" borderId="0" applyBorder="0">
      <alignment horizontal="right"/>
    </xf>
    <xf numFmtId="41" fontId="19" fillId="23" borderId="0">
      <alignment horizontal="left"/>
    </xf>
    <xf numFmtId="40" fontId="116" fillId="0" borderId="0" applyBorder="0">
      <alignment horizontal="right"/>
    </xf>
    <xf numFmtId="41" fontId="19" fillId="23" borderId="0">
      <alignment horizontal="left"/>
    </xf>
    <xf numFmtId="40" fontId="116" fillId="0" borderId="0" applyBorder="0">
      <alignment horizontal="right"/>
    </xf>
    <xf numFmtId="41" fontId="19" fillId="23" borderId="0">
      <alignment horizontal="left"/>
    </xf>
    <xf numFmtId="40" fontId="116" fillId="0" borderId="0" applyBorder="0">
      <alignment horizontal="right"/>
    </xf>
    <xf numFmtId="41" fontId="19" fillId="23" borderId="0">
      <alignment horizontal="left"/>
    </xf>
    <xf numFmtId="40" fontId="116" fillId="0" borderId="0" applyBorder="0">
      <alignment horizontal="right"/>
    </xf>
    <xf numFmtId="41" fontId="19" fillId="23" borderId="0">
      <alignment horizontal="left"/>
    </xf>
    <xf numFmtId="40" fontId="116" fillId="0" borderId="0" applyBorder="0">
      <alignment horizontal="right"/>
    </xf>
    <xf numFmtId="41" fontId="19" fillId="23" borderId="0">
      <alignment horizontal="left"/>
    </xf>
    <xf numFmtId="40" fontId="116" fillId="0" borderId="0" applyBorder="0">
      <alignment horizontal="right"/>
    </xf>
    <xf numFmtId="41" fontId="19" fillId="23" borderId="0">
      <alignment horizontal="left"/>
    </xf>
    <xf numFmtId="40" fontId="116" fillId="0" borderId="0" applyBorder="0">
      <alignment horizontal="right"/>
    </xf>
    <xf numFmtId="41" fontId="19" fillId="23" borderId="0">
      <alignment horizontal="left"/>
    </xf>
    <xf numFmtId="40" fontId="116" fillId="0" borderId="0" applyBorder="0">
      <alignment horizontal="right"/>
    </xf>
    <xf numFmtId="41" fontId="19" fillId="23" borderId="0">
      <alignment horizontal="left"/>
    </xf>
    <xf numFmtId="40" fontId="116" fillId="0" borderId="0" applyBorder="0">
      <alignment horizontal="right"/>
    </xf>
    <xf numFmtId="41" fontId="19" fillId="23" borderId="0">
      <alignment horizontal="left"/>
    </xf>
    <xf numFmtId="40" fontId="116" fillId="0" borderId="0" applyBorder="0">
      <alignment horizontal="right"/>
    </xf>
    <xf numFmtId="41" fontId="19" fillId="23" borderId="0">
      <alignment horizontal="left"/>
    </xf>
    <xf numFmtId="40" fontId="116" fillId="0" borderId="0" applyBorder="0">
      <alignment horizontal="right"/>
    </xf>
    <xf numFmtId="41" fontId="19" fillId="23" borderId="0">
      <alignment horizontal="left"/>
    </xf>
    <xf numFmtId="40" fontId="116" fillId="0" borderId="0" applyBorder="0">
      <alignment horizontal="right"/>
    </xf>
    <xf numFmtId="41" fontId="19" fillId="23" borderId="0">
      <alignment horizontal="left"/>
    </xf>
    <xf numFmtId="40" fontId="116" fillId="0" borderId="0" applyBorder="0">
      <alignment horizontal="right"/>
    </xf>
    <xf numFmtId="41" fontId="19" fillId="23" borderId="0">
      <alignment horizontal="left"/>
    </xf>
    <xf numFmtId="40" fontId="116" fillId="0" borderId="0" applyBorder="0">
      <alignment horizontal="right"/>
    </xf>
    <xf numFmtId="41" fontId="19" fillId="23" borderId="0">
      <alignment horizontal="left"/>
    </xf>
    <xf numFmtId="40" fontId="116" fillId="0" borderId="0" applyBorder="0">
      <alignment horizontal="right"/>
    </xf>
    <xf numFmtId="41" fontId="19" fillId="23" borderId="0">
      <alignment horizontal="left"/>
    </xf>
    <xf numFmtId="40" fontId="116" fillId="0" borderId="0" applyBorder="0">
      <alignment horizontal="right"/>
    </xf>
    <xf numFmtId="41" fontId="19" fillId="23" borderId="0">
      <alignment horizontal="left"/>
    </xf>
    <xf numFmtId="40" fontId="116" fillId="0" borderId="0" applyBorder="0">
      <alignment horizontal="right"/>
    </xf>
    <xf numFmtId="41" fontId="19" fillId="23" borderId="0">
      <alignment horizontal="left"/>
    </xf>
    <xf numFmtId="40" fontId="116" fillId="0" borderId="0" applyBorder="0">
      <alignment horizontal="right"/>
    </xf>
    <xf numFmtId="41" fontId="19" fillId="23" borderId="0">
      <alignment horizontal="left"/>
    </xf>
    <xf numFmtId="40" fontId="116" fillId="0" borderId="0" applyBorder="0">
      <alignment horizontal="right"/>
    </xf>
    <xf numFmtId="41" fontId="19" fillId="23" borderId="0">
      <alignment horizontal="left"/>
    </xf>
    <xf numFmtId="40" fontId="116" fillId="0" borderId="0" applyBorder="0">
      <alignment horizontal="right"/>
    </xf>
    <xf numFmtId="41" fontId="19" fillId="23" borderId="0">
      <alignment horizontal="left"/>
    </xf>
    <xf numFmtId="40" fontId="116" fillId="0" borderId="0" applyBorder="0">
      <alignment horizontal="right"/>
    </xf>
    <xf numFmtId="41" fontId="19" fillId="23" borderId="0">
      <alignment horizontal="left"/>
    </xf>
    <xf numFmtId="40" fontId="116" fillId="0" borderId="0" applyBorder="0">
      <alignment horizontal="right"/>
    </xf>
    <xf numFmtId="41" fontId="19" fillId="23" borderId="0">
      <alignment horizontal="left"/>
    </xf>
    <xf numFmtId="40" fontId="116" fillId="0" borderId="0" applyBorder="0">
      <alignment horizontal="right"/>
    </xf>
    <xf numFmtId="41" fontId="19" fillId="23" borderId="0">
      <alignment horizontal="left"/>
    </xf>
    <xf numFmtId="40" fontId="116" fillId="0" borderId="0" applyBorder="0">
      <alignment horizontal="right"/>
    </xf>
    <xf numFmtId="41" fontId="19" fillId="23" borderId="0">
      <alignment horizontal="left"/>
    </xf>
    <xf numFmtId="40" fontId="116" fillId="0" borderId="0" applyBorder="0">
      <alignment horizontal="right"/>
    </xf>
    <xf numFmtId="41" fontId="19" fillId="23" borderId="0">
      <alignment horizontal="left"/>
    </xf>
    <xf numFmtId="40" fontId="116" fillId="0" borderId="0" applyBorder="0">
      <alignment horizontal="right"/>
    </xf>
    <xf numFmtId="41" fontId="19" fillId="23" borderId="0">
      <alignment horizontal="left"/>
    </xf>
    <xf numFmtId="40" fontId="116" fillId="0" borderId="0" applyBorder="0">
      <alignment horizontal="right"/>
    </xf>
    <xf numFmtId="41" fontId="19" fillId="23" borderId="0">
      <alignment horizontal="left"/>
    </xf>
    <xf numFmtId="40" fontId="116" fillId="0" borderId="0" applyBorder="0">
      <alignment horizontal="right"/>
    </xf>
    <xf numFmtId="41" fontId="19" fillId="23" borderId="0">
      <alignment horizontal="left"/>
    </xf>
    <xf numFmtId="40" fontId="116" fillId="0" borderId="0" applyBorder="0">
      <alignment horizontal="right"/>
    </xf>
    <xf numFmtId="41" fontId="19" fillId="23" borderId="0">
      <alignment horizontal="left"/>
    </xf>
    <xf numFmtId="40" fontId="116" fillId="0" borderId="0" applyBorder="0">
      <alignment horizontal="right"/>
    </xf>
    <xf numFmtId="41" fontId="19" fillId="23" borderId="0">
      <alignment horizontal="left"/>
    </xf>
    <xf numFmtId="40" fontId="116" fillId="0" borderId="0" applyBorder="0">
      <alignment horizontal="right"/>
    </xf>
    <xf numFmtId="41" fontId="19" fillId="23" borderId="0">
      <alignment horizontal="left"/>
    </xf>
    <xf numFmtId="40" fontId="116" fillId="0" borderId="0" applyBorder="0">
      <alignment horizontal="right"/>
    </xf>
    <xf numFmtId="41" fontId="19" fillId="23" borderId="0">
      <alignment horizontal="left"/>
    </xf>
    <xf numFmtId="40" fontId="116" fillId="0" borderId="0" applyBorder="0">
      <alignment horizontal="right"/>
    </xf>
    <xf numFmtId="41" fontId="19" fillId="23" borderId="0">
      <alignment horizontal="left"/>
    </xf>
    <xf numFmtId="40" fontId="116" fillId="0" borderId="0" applyBorder="0">
      <alignment horizontal="right"/>
    </xf>
    <xf numFmtId="41" fontId="19" fillId="23" borderId="0">
      <alignment horizontal="left"/>
    </xf>
    <xf numFmtId="40" fontId="116" fillId="0" borderId="0" applyBorder="0">
      <alignment horizontal="right"/>
    </xf>
    <xf numFmtId="41" fontId="19" fillId="23" borderId="0">
      <alignment horizontal="left"/>
    </xf>
    <xf numFmtId="40" fontId="116" fillId="0" borderId="0" applyBorder="0">
      <alignment horizontal="right"/>
    </xf>
    <xf numFmtId="41" fontId="19" fillId="23" borderId="0">
      <alignment horizontal="left"/>
    </xf>
    <xf numFmtId="40" fontId="116" fillId="0" borderId="0" applyBorder="0">
      <alignment horizontal="right"/>
    </xf>
    <xf numFmtId="41" fontId="19" fillId="23" borderId="0">
      <alignment horizontal="left"/>
    </xf>
    <xf numFmtId="40" fontId="116" fillId="0" borderId="0" applyBorder="0">
      <alignment horizontal="right"/>
    </xf>
    <xf numFmtId="41" fontId="19" fillId="23" borderId="0">
      <alignment horizontal="left"/>
    </xf>
    <xf numFmtId="40" fontId="116" fillId="0" borderId="0" applyBorder="0">
      <alignment horizontal="right"/>
    </xf>
    <xf numFmtId="41" fontId="19" fillId="23" borderId="0">
      <alignment horizontal="left"/>
    </xf>
    <xf numFmtId="40" fontId="116" fillId="0" borderId="0" applyBorder="0">
      <alignment horizontal="right"/>
    </xf>
    <xf numFmtId="41" fontId="19" fillId="23" borderId="0">
      <alignment horizontal="left"/>
    </xf>
    <xf numFmtId="40" fontId="116" fillId="0" borderId="0" applyBorder="0">
      <alignment horizontal="right"/>
    </xf>
    <xf numFmtId="41" fontId="19" fillId="23" borderId="0">
      <alignment horizontal="left"/>
    </xf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0" fontId="116" fillId="0" borderId="0" applyBorder="0">
      <alignment horizontal="right"/>
    </xf>
    <xf numFmtId="41" fontId="19" fillId="23" borderId="0">
      <alignment horizontal="left"/>
    </xf>
    <xf numFmtId="40" fontId="116" fillId="0" borderId="0" applyBorder="0">
      <alignment horizontal="right"/>
    </xf>
    <xf numFmtId="41" fontId="19" fillId="23" borderId="0">
      <alignment horizontal="left"/>
    </xf>
    <xf numFmtId="40" fontId="116" fillId="0" borderId="0" applyBorder="0">
      <alignment horizontal="right"/>
    </xf>
    <xf numFmtId="41" fontId="19" fillId="23" borderId="0">
      <alignment horizontal="left"/>
    </xf>
    <xf numFmtId="40" fontId="116" fillId="0" borderId="0" applyBorder="0">
      <alignment horizontal="right"/>
    </xf>
    <xf numFmtId="41" fontId="19" fillId="23" borderId="0">
      <alignment horizontal="left"/>
    </xf>
    <xf numFmtId="40" fontId="116" fillId="0" borderId="0" applyBorder="0">
      <alignment horizontal="right"/>
    </xf>
    <xf numFmtId="41" fontId="19" fillId="23" borderId="0">
      <alignment horizontal="left"/>
    </xf>
    <xf numFmtId="40" fontId="116" fillId="0" borderId="0" applyBorder="0">
      <alignment horizontal="right"/>
    </xf>
    <xf numFmtId="41" fontId="19" fillId="23" borderId="0">
      <alignment horizontal="left"/>
    </xf>
    <xf numFmtId="40" fontId="116" fillId="0" borderId="0" applyBorder="0">
      <alignment horizontal="right"/>
    </xf>
    <xf numFmtId="41" fontId="19" fillId="23" borderId="0">
      <alignment horizontal="left"/>
    </xf>
    <xf numFmtId="40" fontId="116" fillId="0" borderId="0" applyBorder="0">
      <alignment horizontal="right"/>
    </xf>
    <xf numFmtId="41" fontId="19" fillId="23" borderId="0">
      <alignment horizontal="left"/>
    </xf>
    <xf numFmtId="40" fontId="116" fillId="0" borderId="0" applyBorder="0">
      <alignment horizontal="right"/>
    </xf>
    <xf numFmtId="41" fontId="19" fillId="23" borderId="0">
      <alignment horizontal="left"/>
    </xf>
    <xf numFmtId="40" fontId="116" fillId="0" borderId="0" applyBorder="0">
      <alignment horizontal="right"/>
    </xf>
    <xf numFmtId="41" fontId="19" fillId="23" borderId="0">
      <alignment horizontal="left"/>
    </xf>
    <xf numFmtId="40" fontId="116" fillId="0" borderId="0" applyBorder="0">
      <alignment horizontal="right"/>
    </xf>
    <xf numFmtId="41" fontId="19" fillId="23" borderId="0">
      <alignment horizontal="left"/>
    </xf>
    <xf numFmtId="40" fontId="116" fillId="0" borderId="0" applyBorder="0">
      <alignment horizontal="right"/>
    </xf>
    <xf numFmtId="41" fontId="19" fillId="23" borderId="0">
      <alignment horizontal="left"/>
    </xf>
    <xf numFmtId="40" fontId="116" fillId="0" borderId="0" applyBorder="0">
      <alignment horizontal="right"/>
    </xf>
    <xf numFmtId="41" fontId="19" fillId="23" borderId="0">
      <alignment horizontal="left"/>
    </xf>
    <xf numFmtId="40" fontId="116" fillId="0" borderId="0" applyBorder="0">
      <alignment horizontal="right"/>
    </xf>
    <xf numFmtId="41" fontId="19" fillId="23" borderId="0">
      <alignment horizontal="left"/>
    </xf>
    <xf numFmtId="40" fontId="116" fillId="0" borderId="0" applyBorder="0">
      <alignment horizontal="right"/>
    </xf>
    <xf numFmtId="41" fontId="19" fillId="23" borderId="0">
      <alignment horizontal="left"/>
    </xf>
    <xf numFmtId="40" fontId="116" fillId="0" borderId="0" applyBorder="0">
      <alignment horizontal="right"/>
    </xf>
    <xf numFmtId="41" fontId="19" fillId="23" borderId="0">
      <alignment horizontal="left"/>
    </xf>
    <xf numFmtId="40" fontId="116" fillId="0" borderId="0" applyBorder="0">
      <alignment horizontal="right"/>
    </xf>
    <xf numFmtId="41" fontId="19" fillId="23" borderId="0">
      <alignment horizontal="left"/>
    </xf>
    <xf numFmtId="40" fontId="116" fillId="0" borderId="0" applyBorder="0">
      <alignment horizontal="right"/>
    </xf>
    <xf numFmtId="41" fontId="19" fillId="23" borderId="0">
      <alignment horizontal="left"/>
    </xf>
    <xf numFmtId="40" fontId="116" fillId="0" borderId="0" applyBorder="0">
      <alignment horizontal="right"/>
    </xf>
    <xf numFmtId="41" fontId="19" fillId="23" borderId="0">
      <alignment horizontal="left"/>
    </xf>
    <xf numFmtId="40" fontId="116" fillId="0" borderId="0" applyBorder="0">
      <alignment horizontal="right"/>
    </xf>
    <xf numFmtId="41" fontId="19" fillId="23" borderId="0">
      <alignment horizontal="left"/>
    </xf>
    <xf numFmtId="40" fontId="116" fillId="0" borderId="0" applyBorder="0">
      <alignment horizontal="right"/>
    </xf>
    <xf numFmtId="41" fontId="19" fillId="23" borderId="0">
      <alignment horizontal="left"/>
    </xf>
    <xf numFmtId="40" fontId="116" fillId="0" borderId="0" applyBorder="0">
      <alignment horizontal="right"/>
    </xf>
    <xf numFmtId="41" fontId="19" fillId="23" borderId="0">
      <alignment horizontal="left"/>
    </xf>
    <xf numFmtId="40" fontId="116" fillId="0" borderId="0" applyBorder="0">
      <alignment horizontal="right"/>
    </xf>
    <xf numFmtId="41" fontId="19" fillId="23" borderId="0">
      <alignment horizontal="left"/>
    </xf>
    <xf numFmtId="40" fontId="116" fillId="0" borderId="0" applyBorder="0">
      <alignment horizontal="right"/>
    </xf>
    <xf numFmtId="41" fontId="19" fillId="23" borderId="0">
      <alignment horizontal="left"/>
    </xf>
    <xf numFmtId="40" fontId="116" fillId="0" borderId="0" applyBorder="0">
      <alignment horizontal="right"/>
    </xf>
    <xf numFmtId="41" fontId="19" fillId="23" borderId="0">
      <alignment horizontal="left"/>
    </xf>
    <xf numFmtId="40" fontId="116" fillId="0" borderId="0" applyBorder="0">
      <alignment horizontal="right"/>
    </xf>
    <xf numFmtId="41" fontId="19" fillId="23" borderId="0">
      <alignment horizontal="left"/>
    </xf>
    <xf numFmtId="40" fontId="116" fillId="0" borderId="0" applyBorder="0">
      <alignment horizontal="right"/>
    </xf>
    <xf numFmtId="41" fontId="19" fillId="23" borderId="0">
      <alignment horizontal="left"/>
    </xf>
    <xf numFmtId="40" fontId="116" fillId="0" borderId="0" applyBorder="0">
      <alignment horizontal="right"/>
    </xf>
    <xf numFmtId="41" fontId="19" fillId="23" borderId="0">
      <alignment horizontal="left"/>
    </xf>
    <xf numFmtId="40" fontId="116" fillId="0" borderId="0" applyBorder="0">
      <alignment horizontal="right"/>
    </xf>
    <xf numFmtId="41" fontId="19" fillId="23" borderId="0">
      <alignment horizontal="left"/>
    </xf>
    <xf numFmtId="40" fontId="116" fillId="0" borderId="0" applyBorder="0">
      <alignment horizontal="right"/>
    </xf>
    <xf numFmtId="41" fontId="19" fillId="23" borderId="0">
      <alignment horizontal="left"/>
    </xf>
    <xf numFmtId="40" fontId="116" fillId="0" borderId="0" applyBorder="0">
      <alignment horizontal="right"/>
    </xf>
    <xf numFmtId="41" fontId="19" fillId="23" borderId="0">
      <alignment horizontal="left"/>
    </xf>
    <xf numFmtId="40" fontId="116" fillId="0" borderId="0" applyBorder="0">
      <alignment horizontal="right"/>
    </xf>
    <xf numFmtId="41" fontId="19" fillId="23" borderId="0">
      <alignment horizontal="left"/>
    </xf>
    <xf numFmtId="40" fontId="116" fillId="0" borderId="0" applyBorder="0">
      <alignment horizontal="right"/>
    </xf>
    <xf numFmtId="41" fontId="19" fillId="23" borderId="0">
      <alignment horizontal="left"/>
    </xf>
    <xf numFmtId="40" fontId="116" fillId="0" borderId="0" applyBorder="0">
      <alignment horizontal="right"/>
    </xf>
    <xf numFmtId="41" fontId="19" fillId="23" borderId="0">
      <alignment horizontal="left"/>
    </xf>
    <xf numFmtId="40" fontId="116" fillId="0" borderId="0" applyBorder="0">
      <alignment horizontal="right"/>
    </xf>
    <xf numFmtId="41" fontId="19" fillId="23" borderId="0">
      <alignment horizontal="left"/>
    </xf>
    <xf numFmtId="40" fontId="116" fillId="0" borderId="0" applyBorder="0">
      <alignment horizontal="right"/>
    </xf>
    <xf numFmtId="41" fontId="19" fillId="23" borderId="0">
      <alignment horizontal="left"/>
    </xf>
    <xf numFmtId="40" fontId="116" fillId="0" borderId="0" applyBorder="0">
      <alignment horizontal="right"/>
    </xf>
    <xf numFmtId="41" fontId="19" fillId="23" borderId="0">
      <alignment horizontal="left"/>
    </xf>
    <xf numFmtId="40" fontId="116" fillId="0" borderId="0" applyBorder="0">
      <alignment horizontal="right"/>
    </xf>
    <xf numFmtId="41" fontId="19" fillId="23" borderId="0">
      <alignment horizontal="left"/>
    </xf>
    <xf numFmtId="40" fontId="116" fillId="0" borderId="0" applyBorder="0">
      <alignment horizontal="right"/>
    </xf>
    <xf numFmtId="41" fontId="19" fillId="23" borderId="0">
      <alignment horizontal="left"/>
    </xf>
    <xf numFmtId="40" fontId="116" fillId="0" borderId="0" applyBorder="0">
      <alignment horizontal="right"/>
    </xf>
    <xf numFmtId="41" fontId="19" fillId="23" borderId="0">
      <alignment horizontal="left"/>
    </xf>
    <xf numFmtId="40" fontId="116" fillId="0" borderId="0" applyBorder="0">
      <alignment horizontal="right"/>
    </xf>
    <xf numFmtId="41" fontId="19" fillId="23" borderId="0">
      <alignment horizontal="left"/>
    </xf>
    <xf numFmtId="40" fontId="116" fillId="0" borderId="0" applyBorder="0">
      <alignment horizontal="right"/>
    </xf>
    <xf numFmtId="41" fontId="19" fillId="23" borderId="0">
      <alignment horizontal="left"/>
    </xf>
    <xf numFmtId="40" fontId="116" fillId="0" borderId="0" applyBorder="0">
      <alignment horizontal="right"/>
    </xf>
    <xf numFmtId="41" fontId="19" fillId="23" borderId="0">
      <alignment horizontal="left"/>
    </xf>
    <xf numFmtId="40" fontId="116" fillId="0" borderId="0" applyBorder="0">
      <alignment horizontal="right"/>
    </xf>
    <xf numFmtId="41" fontId="19" fillId="23" borderId="0">
      <alignment horizontal="left"/>
    </xf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0" fontId="116" fillId="0" borderId="0" applyBorder="0">
      <alignment horizontal="right"/>
    </xf>
    <xf numFmtId="41" fontId="19" fillId="23" borderId="0">
      <alignment horizontal="left"/>
    </xf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0" fontId="116" fillId="0" borderId="0" applyBorder="0">
      <alignment horizontal="right"/>
    </xf>
    <xf numFmtId="41" fontId="19" fillId="23" borderId="0">
      <alignment horizontal="left"/>
    </xf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18" fontId="178" fillId="112" borderId="0" applyFont="0" applyBorder="0" applyAlignment="0">
      <alignment vertical="top" wrapText="1"/>
    </xf>
    <xf numFmtId="218" fontId="179" fillId="112" borderId="72" applyBorder="0">
      <alignment horizontal="right" vertical="top" wrapText="1"/>
    </xf>
    <xf numFmtId="0" fontId="117" fillId="0" borderId="0"/>
    <xf numFmtId="0" fontId="117" fillId="0" borderId="0"/>
    <xf numFmtId="0" fontId="6" fillId="0" borderId="0" applyNumberFormat="0" applyBorder="0" applyAlignment="0"/>
    <xf numFmtId="0" fontId="4" fillId="0" borderId="0"/>
    <xf numFmtId="0" fontId="4" fillId="0" borderId="0"/>
    <xf numFmtId="0" fontId="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6" fillId="0" borderId="0"/>
    <xf numFmtId="0" fontId="4" fillId="0" borderId="0"/>
    <xf numFmtId="0" fontId="4" fillId="0" borderId="0"/>
    <xf numFmtId="0" fontId="38" fillId="0" borderId="0" applyNumberFormat="0" applyFill="0" applyBorder="0" applyAlignment="0" applyProtection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113" fillId="0" borderId="0" applyNumberFormat="0" applyFill="0" applyBorder="0" applyAlignment="0" applyProtection="0"/>
    <xf numFmtId="0" fontId="4" fillId="0" borderId="0"/>
    <xf numFmtId="0" fontId="6" fillId="0" borderId="0"/>
    <xf numFmtId="0" fontId="6" fillId="0" borderId="0"/>
    <xf numFmtId="0" fontId="4" fillId="0" borderId="0"/>
    <xf numFmtId="0" fontId="38" fillId="0" borderId="0" applyNumberFormat="0" applyFill="0" applyBorder="0" applyAlignment="0" applyProtection="0"/>
    <xf numFmtId="0" fontId="4" fillId="0" borderId="0"/>
    <xf numFmtId="0" fontId="113" fillId="0" borderId="0" applyNumberFormat="0" applyFill="0" applyBorder="0" applyAlignment="0" applyProtection="0"/>
    <xf numFmtId="0" fontId="4" fillId="0" borderId="0"/>
    <xf numFmtId="0" fontId="6" fillId="0" borderId="0"/>
    <xf numFmtId="0" fontId="180" fillId="0" borderId="0" applyNumberFormat="0" applyFill="0" applyBorder="0" applyAlignment="0" applyProtection="0"/>
    <xf numFmtId="0" fontId="4" fillId="0" borderId="0"/>
    <xf numFmtId="0" fontId="6" fillId="0" borderId="0"/>
    <xf numFmtId="0" fontId="113" fillId="0" borderId="0" applyNumberFormat="0" applyFill="0" applyBorder="0" applyAlignment="0" applyProtection="0"/>
    <xf numFmtId="0" fontId="4" fillId="0" borderId="0"/>
    <xf numFmtId="0" fontId="4" fillId="0" borderId="0"/>
    <xf numFmtId="0" fontId="6" fillId="0" borderId="0"/>
    <xf numFmtId="0" fontId="38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80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6" fillId="0" borderId="0"/>
    <xf numFmtId="0" fontId="4" fillId="0" borderId="0"/>
    <xf numFmtId="0" fontId="4" fillId="0" borderId="0"/>
    <xf numFmtId="0" fontId="6" fillId="0" borderId="0"/>
    <xf numFmtId="0" fontId="181" fillId="0" borderId="0" applyNumberFormat="0" applyFill="0" applyBorder="0" applyAlignment="0" applyProtection="0"/>
    <xf numFmtId="0" fontId="4" fillId="0" borderId="0"/>
    <xf numFmtId="0" fontId="6" fillId="0" borderId="0"/>
    <xf numFmtId="0" fontId="6" fillId="0" borderId="0"/>
    <xf numFmtId="0" fontId="4" fillId="0" borderId="0"/>
    <xf numFmtId="0" fontId="119" fillId="0" borderId="0" applyNumberFormat="0" applyFill="0" applyBorder="0" applyAlignment="0" applyProtection="0"/>
    <xf numFmtId="0" fontId="4" fillId="0" borderId="0"/>
    <xf numFmtId="0" fontId="6" fillId="0" borderId="0"/>
    <xf numFmtId="0" fontId="38" fillId="0" borderId="0" applyNumberFormat="0" applyFill="0" applyBorder="0" applyAlignment="0" applyProtection="0"/>
    <xf numFmtId="0" fontId="6" fillId="0" borderId="0"/>
    <xf numFmtId="0" fontId="6" fillId="0" borderId="0"/>
    <xf numFmtId="0" fontId="38" fillId="0" borderId="0" applyNumberFormat="0" applyFill="0" applyBorder="0" applyAlignment="0" applyProtection="0"/>
    <xf numFmtId="0" fontId="4" fillId="0" borderId="0"/>
    <xf numFmtId="0" fontId="4" fillId="0" borderId="0"/>
    <xf numFmtId="0" fontId="119" fillId="0" borderId="0" applyNumberFormat="0" applyFill="0" applyBorder="0" applyAlignment="0" applyProtection="0"/>
    <xf numFmtId="0" fontId="65" fillId="0" borderId="0"/>
    <xf numFmtId="0" fontId="102" fillId="78" borderId="0"/>
    <xf numFmtId="0" fontId="120" fillId="23" borderId="0">
      <alignment horizontal="left" vertical="center"/>
    </xf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201" fontId="120" fillId="23" borderId="0">
      <alignment horizontal="left" vertical="center"/>
    </xf>
    <xf numFmtId="0" fontId="4" fillId="0" borderId="0"/>
    <xf numFmtId="0" fontId="4" fillId="0" borderId="0"/>
    <xf numFmtId="0" fontId="6" fillId="0" borderId="0"/>
    <xf numFmtId="201" fontId="120" fillId="23" borderId="0">
      <alignment horizontal="left" vertical="center"/>
    </xf>
    <xf numFmtId="0" fontId="4" fillId="0" borderId="0"/>
    <xf numFmtId="0" fontId="10" fillId="23" borderId="0">
      <alignment horizontal="left" wrapText="1"/>
    </xf>
    <xf numFmtId="0" fontId="4" fillId="0" borderId="0"/>
    <xf numFmtId="0" fontId="4" fillId="0" borderId="0"/>
    <xf numFmtId="0" fontId="6" fillId="0" borderId="0"/>
    <xf numFmtId="0" fontId="10" fillId="23" borderId="0">
      <alignment horizontal="left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10" fillId="23" borderId="0">
      <alignment horizontal="left" wrapText="1"/>
    </xf>
    <xf numFmtId="0" fontId="4" fillId="0" borderId="0"/>
    <xf numFmtId="0" fontId="6" fillId="0" borderId="0"/>
    <xf numFmtId="0" fontId="4" fillId="0" borderId="0"/>
    <xf numFmtId="0" fontId="122" fillId="0" borderId="0">
      <alignment horizontal="left" vertical="center"/>
    </xf>
    <xf numFmtId="0" fontId="4" fillId="0" borderId="0"/>
    <xf numFmtId="0" fontId="6" fillId="0" borderId="0"/>
    <xf numFmtId="0" fontId="4" fillId="0" borderId="0"/>
    <xf numFmtId="0" fontId="6" fillId="0" borderId="0"/>
    <xf numFmtId="0" fontId="122" fillId="0" borderId="0">
      <alignment horizontal="left" vertical="center"/>
    </xf>
    <xf numFmtId="0" fontId="4" fillId="0" borderId="0"/>
    <xf numFmtId="205" fontId="13" fillId="0" borderId="0"/>
    <xf numFmtId="0" fontId="4" fillId="0" borderId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6" fillId="0" borderId="0"/>
    <xf numFmtId="0" fontId="4" fillId="0" borderId="0"/>
    <xf numFmtId="0" fontId="4" fillId="0" borderId="0"/>
    <xf numFmtId="0" fontId="39" fillId="0" borderId="14" applyNumberFormat="0" applyFill="0" applyAlignment="0" applyProtection="0"/>
    <xf numFmtId="0" fontId="123" fillId="0" borderId="59" applyNumberFormat="0" applyFill="0" applyAlignment="0" applyProtection="0"/>
    <xf numFmtId="0" fontId="4" fillId="0" borderId="0"/>
    <xf numFmtId="0" fontId="4" fillId="0" borderId="0"/>
    <xf numFmtId="0" fontId="123" fillId="0" borderId="59" applyNumberFormat="0" applyFill="0" applyAlignment="0" applyProtection="0"/>
    <xf numFmtId="0" fontId="123" fillId="0" borderId="59" applyNumberFormat="0" applyFill="0" applyAlignment="0" applyProtection="0"/>
    <xf numFmtId="0" fontId="4" fillId="0" borderId="0"/>
    <xf numFmtId="0" fontId="123" fillId="0" borderId="59" applyNumberFormat="0" applyFill="0" applyAlignment="0" applyProtection="0"/>
    <xf numFmtId="0" fontId="123" fillId="0" borderId="59" applyNumberFormat="0" applyFill="0" applyAlignment="0" applyProtection="0"/>
    <xf numFmtId="0" fontId="123" fillId="0" borderId="59" applyNumberFormat="0" applyFill="0" applyAlignment="0" applyProtection="0"/>
    <xf numFmtId="0" fontId="123" fillId="0" borderId="59" applyNumberFormat="0" applyFill="0" applyAlignment="0" applyProtection="0"/>
    <xf numFmtId="0" fontId="4" fillId="0" borderId="0"/>
    <xf numFmtId="0" fontId="123" fillId="0" borderId="59" applyNumberFormat="0" applyFill="0" applyAlignment="0" applyProtection="0"/>
    <xf numFmtId="0" fontId="68" fillId="0" borderId="58" applyNumberFormat="0" applyFont="0" applyFill="0" applyAlignment="0" applyProtection="0"/>
    <xf numFmtId="0" fontId="6" fillId="0" borderId="0"/>
    <xf numFmtId="0" fontId="4" fillId="0" borderId="0"/>
    <xf numFmtId="0" fontId="39" fillId="0" borderId="59" applyNumberFormat="0" applyFill="0" applyAlignment="0" applyProtection="0"/>
    <xf numFmtId="0" fontId="4" fillId="0" borderId="0"/>
    <xf numFmtId="0" fontId="4" fillId="0" borderId="0"/>
    <xf numFmtId="0" fontId="4" fillId="0" borderId="0"/>
    <xf numFmtId="0" fontId="6" fillId="0" borderId="0"/>
    <xf numFmtId="0" fontId="123" fillId="0" borderId="57" applyNumberFormat="0" applyFill="0" applyAlignment="0" applyProtection="0"/>
    <xf numFmtId="0" fontId="4" fillId="0" borderId="0"/>
    <xf numFmtId="0" fontId="123" fillId="0" borderId="57" applyNumberFormat="0" applyFill="0" applyAlignment="0" applyProtection="0"/>
    <xf numFmtId="0" fontId="68" fillId="0" borderId="58" applyNumberFormat="0" applyFont="0" applyFill="0" applyAlignment="0" applyProtection="0"/>
    <xf numFmtId="0" fontId="4" fillId="0" borderId="0"/>
    <xf numFmtId="0" fontId="123" fillId="0" borderId="59" applyNumberFormat="0" applyFill="0" applyAlignment="0" applyProtection="0"/>
    <xf numFmtId="0" fontId="123" fillId="0" borderId="59" applyNumberFormat="0" applyFill="0" applyAlignment="0" applyProtection="0"/>
    <xf numFmtId="0" fontId="4" fillId="0" borderId="0"/>
    <xf numFmtId="0" fontId="123" fillId="0" borderId="59" applyNumberFormat="0" applyFill="0" applyAlignment="0" applyProtection="0"/>
    <xf numFmtId="0" fontId="123" fillId="0" borderId="59" applyNumberFormat="0" applyFill="0" applyAlignment="0" applyProtection="0"/>
    <xf numFmtId="0" fontId="123" fillId="0" borderId="59" applyNumberFormat="0" applyFill="0" applyAlignment="0" applyProtection="0"/>
    <xf numFmtId="0" fontId="123" fillId="0" borderId="59" applyNumberFormat="0" applyFill="0" applyAlignment="0" applyProtection="0"/>
    <xf numFmtId="0" fontId="123" fillId="0" borderId="57" applyNumberFormat="0" applyFill="0" applyAlignment="0" applyProtection="0"/>
    <xf numFmtId="0" fontId="6" fillId="0" borderId="0"/>
    <xf numFmtId="0" fontId="68" fillId="0" borderId="58" applyNumberFormat="0" applyFont="0" applyFill="0" applyAlignment="0" applyProtection="0"/>
    <xf numFmtId="0" fontId="68" fillId="0" borderId="58" applyNumberFormat="0" applyFont="0" applyFill="0" applyAlignment="0" applyProtection="0"/>
    <xf numFmtId="0" fontId="4" fillId="0" borderId="0"/>
    <xf numFmtId="0" fontId="6" fillId="0" borderId="0"/>
    <xf numFmtId="0" fontId="68" fillId="0" borderId="58" applyNumberFormat="0" applyFont="0" applyFill="0" applyAlignment="0" applyProtection="0"/>
    <xf numFmtId="0" fontId="68" fillId="0" borderId="58" applyNumberFormat="0" applyFont="0" applyFill="0" applyAlignment="0" applyProtection="0"/>
    <xf numFmtId="0" fontId="6" fillId="0" borderId="0"/>
    <xf numFmtId="0" fontId="4" fillId="0" borderId="0"/>
    <xf numFmtId="0" fontId="68" fillId="0" borderId="58" applyNumberFormat="0" applyFont="0" applyFill="0" applyAlignment="0" applyProtection="0"/>
    <xf numFmtId="0" fontId="68" fillId="0" borderId="58" applyNumberFormat="0" applyFont="0" applyFill="0" applyAlignment="0" applyProtection="0"/>
    <xf numFmtId="0" fontId="4" fillId="0" borderId="0"/>
    <xf numFmtId="0" fontId="123" fillId="0" borderId="57" applyNumberFormat="0" applyFill="0" applyAlignment="0" applyProtection="0"/>
    <xf numFmtId="0" fontId="66" fillId="0" borderId="60"/>
    <xf numFmtId="0" fontId="67" fillId="0" borderId="60"/>
    <xf numFmtId="0" fontId="67" fillId="0" borderId="60"/>
    <xf numFmtId="0" fontId="4" fillId="0" borderId="0"/>
    <xf numFmtId="0" fontId="4" fillId="0" borderId="0"/>
    <xf numFmtId="0" fontId="4" fillId="0" borderId="0"/>
    <xf numFmtId="0" fontId="6" fillId="0" borderId="0"/>
    <xf numFmtId="0" fontId="67" fillId="0" borderId="60"/>
    <xf numFmtId="0" fontId="4" fillId="0" borderId="0"/>
    <xf numFmtId="0" fontId="67" fillId="0" borderId="60"/>
    <xf numFmtId="205" fontId="21" fillId="0" borderId="73"/>
    <xf numFmtId="212" fontId="136" fillId="0" borderId="73" applyAlignment="0"/>
    <xf numFmtId="213" fontId="136" fillId="0" borderId="73" applyAlignment="0"/>
    <xf numFmtId="218" fontId="136" fillId="0" borderId="73" applyAlignment="0">
      <alignment horizontal="right"/>
    </xf>
    <xf numFmtId="222" fontId="170" fillId="22" borderId="17" applyBorder="0">
      <alignment horizontal="right" vertical="center"/>
      <protection locked="0"/>
    </xf>
    <xf numFmtId="0" fontId="4" fillId="0" borderId="0"/>
    <xf numFmtId="0" fontId="4" fillId="0" borderId="0"/>
    <xf numFmtId="0" fontId="4" fillId="0" borderId="0"/>
    <xf numFmtId="0" fontId="6" fillId="0" borderId="0"/>
    <xf numFmtId="0" fontId="40" fillId="0" borderId="0" applyNumberFormat="0" applyFill="0" applyBorder="0" applyAlignment="0" applyProtection="0"/>
    <xf numFmtId="0" fontId="6" fillId="0" borderId="0"/>
    <xf numFmtId="0" fontId="4" fillId="0" borderId="0"/>
    <xf numFmtId="0" fontId="4" fillId="0" borderId="0"/>
    <xf numFmtId="0" fontId="40" fillId="0" borderId="0" applyNumberFormat="0" applyFill="0" applyBorder="0" applyAlignment="0" applyProtection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124" fillId="0" borderId="0" applyNumberFormat="0" applyFill="0" applyBorder="0" applyAlignment="0" applyProtection="0"/>
    <xf numFmtId="0" fontId="4" fillId="0" borderId="0"/>
    <xf numFmtId="0" fontId="6" fillId="0" borderId="0"/>
    <xf numFmtId="0" fontId="4" fillId="0" borderId="0"/>
    <xf numFmtId="0" fontId="40" fillId="0" borderId="0" applyNumberFormat="0" applyFill="0" applyBorder="0" applyAlignment="0" applyProtection="0"/>
    <xf numFmtId="0" fontId="4" fillId="0" borderId="0"/>
    <xf numFmtId="0" fontId="6" fillId="0" borderId="0"/>
    <xf numFmtId="0" fontId="4" fillId="0" borderId="0"/>
    <xf numFmtId="0" fontId="6" fillId="0" borderId="0"/>
    <xf numFmtId="0" fontId="40" fillId="0" borderId="0" applyNumberForma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0" fillId="0" borderId="0" applyNumberFormat="0" applyFill="0" applyBorder="0" applyAlignment="0" applyProtection="0"/>
    <xf numFmtId="0" fontId="6" fillId="0" borderId="0"/>
    <xf numFmtId="0" fontId="4" fillId="0" borderId="0"/>
    <xf numFmtId="0" fontId="40" fillId="0" borderId="0" applyNumberFormat="0" applyFill="0" applyBorder="0" applyAlignment="0" applyProtection="0"/>
    <xf numFmtId="0" fontId="6" fillId="0" borderId="0"/>
    <xf numFmtId="0" fontId="4" fillId="0" borderId="0"/>
    <xf numFmtId="0" fontId="4" fillId="0" borderId="0"/>
    <xf numFmtId="0" fontId="6" fillId="0" borderId="0"/>
    <xf numFmtId="0" fontId="182" fillId="0" borderId="0" applyNumberFormat="0" applyFill="0" applyBorder="0" applyAlignment="0" applyProtection="0"/>
    <xf numFmtId="0" fontId="4" fillId="0" borderId="0"/>
    <xf numFmtId="0" fontId="6" fillId="0" borderId="0"/>
    <xf numFmtId="0" fontId="6" fillId="0" borderId="0"/>
    <xf numFmtId="0" fontId="4" fillId="0" borderId="0"/>
    <xf numFmtId="0" fontId="40" fillId="0" borderId="0" applyNumberFormat="0" applyFill="0" applyBorder="0" applyAlignment="0" applyProtection="0"/>
    <xf numFmtId="0" fontId="4" fillId="0" borderId="0"/>
    <xf numFmtId="0" fontId="6" fillId="0" borderId="0"/>
    <xf numFmtId="0" fontId="6" fillId="0" borderId="0"/>
    <xf numFmtId="0" fontId="40" fillId="0" borderId="0" applyNumberFormat="0" applyFill="0" applyBorder="0" applyAlignment="0" applyProtection="0"/>
    <xf numFmtId="0" fontId="4" fillId="0" borderId="0"/>
    <xf numFmtId="0" fontId="183" fillId="0" borderId="0" applyNumberFormat="0" applyFill="0" applyBorder="0" applyAlignment="0" applyProtection="0"/>
    <xf numFmtId="0" fontId="4" fillId="0" borderId="0"/>
    <xf numFmtId="1" fontId="6" fillId="0" borderId="0">
      <alignment horizontal="center"/>
    </xf>
    <xf numFmtId="1" fontId="6" fillId="0" borderId="0">
      <alignment horizontal="center"/>
    </xf>
    <xf numFmtId="43" fontId="3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294">
    <xf numFmtId="0" fontId="0" fillId="0" borderId="0" xfId="0"/>
    <xf numFmtId="0" fontId="14" fillId="0" borderId="0" xfId="0" applyFont="1" applyFill="1" applyBorder="1" applyAlignment="1">
      <alignment horizontal="center"/>
    </xf>
    <xf numFmtId="3" fontId="11" fillId="0" borderId="0" xfId="29" applyNumberFormat="1" applyFont="1" applyFill="1"/>
    <xf numFmtId="0" fontId="11" fillId="0" borderId="0" xfId="0" applyFont="1" applyFill="1"/>
    <xf numFmtId="0" fontId="16" fillId="0" borderId="0" xfId="0" applyFont="1" applyFill="1" applyAlignment="1">
      <alignment horizontal="left"/>
    </xf>
    <xf numFmtId="42" fontId="10" fillId="0" borderId="0" xfId="0" applyNumberFormat="1" applyFont="1" applyFill="1"/>
    <xf numFmtId="42" fontId="10" fillId="0" borderId="0" xfId="29" applyNumberFormat="1" applyFont="1" applyFill="1" applyBorder="1" applyAlignment="1">
      <alignment horizontal="right"/>
    </xf>
    <xf numFmtId="0" fontId="6" fillId="0" borderId="0" xfId="0" applyFont="1" applyFill="1" applyAlignment="1">
      <alignment horizontal="left" indent="2"/>
    </xf>
    <xf numFmtId="0" fontId="6" fillId="0" borderId="0" xfId="0" applyFont="1" applyFill="1" applyAlignment="1">
      <alignment horizontal="left" indent="1"/>
    </xf>
    <xf numFmtId="0" fontId="10" fillId="0" borderId="0" xfId="0" applyFont="1" applyFill="1"/>
    <xf numFmtId="164" fontId="10" fillId="0" borderId="0" xfId="29" applyNumberFormat="1" applyFont="1" applyFill="1" applyBorder="1"/>
    <xf numFmtId="0" fontId="10" fillId="0" borderId="24" xfId="49" applyFont="1" applyFill="1" applyBorder="1"/>
    <xf numFmtId="0" fontId="10" fillId="0" borderId="22" xfId="49" applyFont="1" applyFill="1" applyBorder="1"/>
    <xf numFmtId="0" fontId="10" fillId="0" borderId="0" xfId="49" applyFont="1" applyFill="1"/>
    <xf numFmtId="0" fontId="6" fillId="0" borderId="26" xfId="0" applyFont="1" applyFill="1" applyBorder="1" applyAlignment="1">
      <alignment horizontal="left" indent="2"/>
    </xf>
    <xf numFmtId="37" fontId="10" fillId="0" borderId="13" xfId="0" applyNumberFormat="1" applyFont="1" applyFill="1" applyBorder="1"/>
    <xf numFmtId="0" fontId="10" fillId="0" borderId="0" xfId="0" applyFont="1" applyFill="1" applyBorder="1" applyAlignment="1">
      <alignment horizontal="center"/>
    </xf>
    <xf numFmtId="3" fontId="10" fillId="0" borderId="0" xfId="29" applyNumberFormat="1" applyFont="1" applyFill="1" applyBorder="1"/>
    <xf numFmtId="3" fontId="10" fillId="0" borderId="0" xfId="49" applyNumberFormat="1" applyFont="1" applyFill="1" applyBorder="1"/>
    <xf numFmtId="0" fontId="10" fillId="0" borderId="25" xfId="49" applyFont="1" applyFill="1" applyBorder="1"/>
    <xf numFmtId="3" fontId="10" fillId="0" borderId="22" xfId="49" applyNumberFormat="1" applyFont="1" applyFill="1" applyBorder="1"/>
    <xf numFmtId="37" fontId="10" fillId="0" borderId="22" xfId="49" applyNumberFormat="1" applyFont="1" applyFill="1" applyBorder="1"/>
    <xf numFmtId="37" fontId="10" fillId="0" borderId="25" xfId="49" applyNumberFormat="1" applyFont="1" applyFill="1" applyBorder="1"/>
    <xf numFmtId="37" fontId="10" fillId="0" borderId="21" xfId="49" applyNumberFormat="1" applyFont="1" applyFill="1" applyBorder="1"/>
    <xf numFmtId="37" fontId="10" fillId="0" borderId="6" xfId="49" applyNumberFormat="1" applyFont="1" applyFill="1" applyBorder="1"/>
    <xf numFmtId="37" fontId="6" fillId="0" borderId="21" xfId="49" applyNumberFormat="1" applyFont="1" applyFill="1" applyBorder="1"/>
    <xf numFmtId="164" fontId="10" fillId="0" borderId="0" xfId="0" applyNumberFormat="1" applyFont="1" applyFill="1" applyBorder="1"/>
    <xf numFmtId="164" fontId="6" fillId="0" borderId="20" xfId="29" applyNumberFormat="1" applyFont="1" applyFill="1" applyBorder="1"/>
    <xf numFmtId="164" fontId="10" fillId="0" borderId="20" xfId="0" applyNumberFormat="1" applyFont="1" applyFill="1" applyBorder="1"/>
    <xf numFmtId="0" fontId="6" fillId="0" borderId="0" xfId="0" applyFont="1" applyFill="1" applyBorder="1" applyAlignment="1">
      <alignment horizontal="left" indent="2"/>
    </xf>
    <xf numFmtId="0" fontId="6" fillId="0" borderId="0" xfId="0" applyFont="1" applyFill="1"/>
    <xf numFmtId="0" fontId="6" fillId="0" borderId="0" xfId="0" applyFont="1" applyFill="1" applyAlignment="1">
      <alignment horizontal="center"/>
    </xf>
    <xf numFmtId="167" fontId="18" fillId="0" borderId="18" xfId="53" applyNumberFormat="1" applyFont="1" applyFill="1" applyBorder="1"/>
    <xf numFmtId="1" fontId="42" fillId="0" borderId="0" xfId="49" applyNumberFormat="1" applyFont="1" applyFill="1" applyBorder="1"/>
    <xf numFmtId="0" fontId="6" fillId="0" borderId="0" xfId="0" applyFont="1" applyFill="1" applyBorder="1" applyAlignment="1">
      <alignment horizontal="left" indent="1"/>
    </xf>
    <xf numFmtId="37" fontId="10" fillId="0" borderId="0" xfId="0" applyNumberFormat="1" applyFont="1" applyFill="1" applyBorder="1"/>
    <xf numFmtId="164" fontId="10" fillId="0" borderId="0" xfId="29" applyNumberFormat="1" applyFont="1" applyFill="1" applyBorder="1" applyAlignment="1">
      <alignment horizontal="left"/>
    </xf>
    <xf numFmtId="0" fontId="6" fillId="0" borderId="30" xfId="0" applyFont="1" applyFill="1" applyBorder="1" applyAlignment="1">
      <alignment horizontal="left" indent="2"/>
    </xf>
    <xf numFmtId="0" fontId="6" fillId="0" borderId="30" xfId="0" quotePrefix="1" applyFont="1" applyFill="1" applyBorder="1" applyAlignment="1">
      <alignment horizontal="left" wrapText="1"/>
    </xf>
    <xf numFmtId="0" fontId="10" fillId="0" borderId="0" xfId="0" quotePrefix="1" applyFont="1" applyFill="1" applyBorder="1" applyAlignment="1">
      <alignment horizontal="center" vertical="center" wrapText="1"/>
    </xf>
    <xf numFmtId="0" fontId="10" fillId="0" borderId="31" xfId="0" quotePrefix="1" applyFont="1" applyFill="1" applyBorder="1" applyAlignment="1">
      <alignment horizontal="center" vertical="center" wrapText="1"/>
    </xf>
    <xf numFmtId="0" fontId="10" fillId="0" borderId="24" xfId="49" quotePrefix="1" applyFont="1" applyFill="1" applyBorder="1" applyAlignment="1">
      <alignment horizontal="center"/>
    </xf>
    <xf numFmtId="0" fontId="10" fillId="0" borderId="25" xfId="49" quotePrefix="1" applyFont="1" applyFill="1" applyBorder="1" applyAlignment="1">
      <alignment horizontal="center"/>
    </xf>
    <xf numFmtId="0" fontId="10" fillId="0" borderId="0" xfId="0" applyFont="1" applyFill="1" applyAlignment="1" applyProtection="1">
      <alignment horizontal="centerContinuous"/>
      <protection locked="0"/>
    </xf>
    <xf numFmtId="0" fontId="10" fillId="0" borderId="0" xfId="0" applyFont="1" applyFill="1" applyAlignment="1">
      <alignment horizontal="centerContinuous"/>
    </xf>
    <xf numFmtId="0" fontId="23" fillId="0" borderId="0" xfId="0" applyFont="1" applyFill="1" applyAlignment="1">
      <alignment horizontal="center"/>
    </xf>
    <xf numFmtId="0" fontId="10" fillId="0" borderId="0" xfId="0" applyFont="1" applyFill="1" applyAlignment="1" applyProtection="1">
      <alignment horizontal="center"/>
      <protection locked="0"/>
    </xf>
    <xf numFmtId="0" fontId="10" fillId="0" borderId="0" xfId="0" applyFont="1" applyFill="1" applyProtection="1">
      <protection locked="0"/>
    </xf>
    <xf numFmtId="0" fontId="10" fillId="0" borderId="20" xfId="0" applyFont="1" applyFill="1" applyBorder="1" applyAlignment="1" applyProtection="1">
      <alignment horizontal="center"/>
      <protection locked="0"/>
    </xf>
    <xf numFmtId="0" fontId="10" fillId="0" borderId="20" xfId="0" applyFont="1" applyFill="1" applyBorder="1"/>
    <xf numFmtId="0" fontId="10" fillId="0" borderId="0" xfId="0" applyFont="1" applyFill="1" applyAlignment="1">
      <alignment horizontal="centerContinuous" vertical="top"/>
    </xf>
    <xf numFmtId="0" fontId="12" fillId="0" borderId="0" xfId="0" applyFont="1" applyFill="1" applyBorder="1"/>
    <xf numFmtId="0" fontId="11" fillId="0" borderId="0" xfId="0" applyFont="1" applyFill="1" applyBorder="1"/>
    <xf numFmtId="0" fontId="10" fillId="0" borderId="20" xfId="0" applyFont="1" applyFill="1" applyBorder="1" applyAlignment="1">
      <alignment horizontal="centerContinuous" vertical="top"/>
    </xf>
    <xf numFmtId="0" fontId="13" fillId="0" borderId="0" xfId="0" quotePrefix="1" applyFont="1" applyFill="1" applyAlignment="1">
      <alignment horizontal="center"/>
    </xf>
    <xf numFmtId="0" fontId="13" fillId="0" borderId="0" xfId="0" applyFont="1" applyFill="1" applyBorder="1" applyAlignment="1">
      <alignment horizontal="center"/>
    </xf>
    <xf numFmtId="37" fontId="13" fillId="0" borderId="0" xfId="0" applyNumberFormat="1" applyFont="1" applyFill="1" applyBorder="1" applyAlignment="1">
      <alignment horizontal="center"/>
    </xf>
    <xf numFmtId="0" fontId="13" fillId="0" borderId="0" xfId="0" applyFont="1" applyFill="1" applyAlignment="1">
      <alignment horizontal="center"/>
    </xf>
    <xf numFmtId="0" fontId="16" fillId="0" borderId="0" xfId="0" applyFont="1" applyFill="1" applyAlignment="1">
      <alignment horizontal="center"/>
    </xf>
    <xf numFmtId="0" fontId="14" fillId="0" borderId="0" xfId="0" quotePrefix="1" applyFont="1" applyFill="1" applyBorder="1" applyAlignment="1">
      <alignment horizontal="center"/>
    </xf>
    <xf numFmtId="37" fontId="14" fillId="0" borderId="0" xfId="0" applyNumberFormat="1" applyFont="1" applyFill="1" applyBorder="1" applyAlignment="1">
      <alignment horizontal="center"/>
    </xf>
    <xf numFmtId="167" fontId="15" fillId="0" borderId="0" xfId="0" applyNumberFormat="1" applyFont="1" applyFill="1" applyAlignment="1">
      <alignment horizontal="right"/>
    </xf>
    <xf numFmtId="167" fontId="15" fillId="0" borderId="0" xfId="0" applyNumberFormat="1" applyFont="1" applyFill="1" applyAlignment="1">
      <alignment horizontal="center"/>
    </xf>
    <xf numFmtId="0" fontId="42" fillId="0" borderId="0" xfId="48" applyFont="1" applyFill="1" applyAlignment="1">
      <alignment horizontal="center"/>
    </xf>
    <xf numFmtId="0" fontId="43" fillId="0" borderId="0" xfId="48" applyFont="1" applyFill="1" applyBorder="1"/>
    <xf numFmtId="0" fontId="43" fillId="0" borderId="0" xfId="48" applyFont="1" applyFill="1" applyBorder="1" applyAlignment="1">
      <alignment horizontal="right" wrapText="1"/>
    </xf>
    <xf numFmtId="0" fontId="47" fillId="0" borderId="18" xfId="48" applyFont="1" applyFill="1" applyBorder="1" applyAlignment="1">
      <alignment horizontal="center" wrapText="1"/>
    </xf>
    <xf numFmtId="3" fontId="18" fillId="0" borderId="0" xfId="48" applyNumberFormat="1" applyFont="1" applyFill="1" applyBorder="1"/>
    <xf numFmtId="1" fontId="18" fillId="0" borderId="0" xfId="48" applyNumberFormat="1" applyFont="1" applyFill="1" applyBorder="1"/>
    <xf numFmtId="0" fontId="42" fillId="0" borderId="0" xfId="48" applyFont="1" applyFill="1" applyBorder="1"/>
    <xf numFmtId="0" fontId="18" fillId="0" borderId="0" xfId="48" applyFont="1" applyFill="1" applyBorder="1"/>
    <xf numFmtId="3" fontId="42" fillId="0" borderId="0" xfId="48" applyNumberFormat="1" applyFont="1" applyFill="1" applyBorder="1"/>
    <xf numFmtId="0" fontId="44" fillId="0" borderId="17" xfId="48" applyFont="1" applyFill="1" applyBorder="1" applyAlignment="1">
      <alignment horizontal="left" wrapText="1"/>
    </xf>
    <xf numFmtId="3" fontId="45" fillId="0" borderId="0" xfId="48" applyNumberFormat="1" applyFont="1" applyFill="1" applyBorder="1"/>
    <xf numFmtId="3" fontId="45" fillId="0" borderId="18" xfId="48" applyNumberFormat="1" applyFont="1" applyFill="1" applyBorder="1"/>
    <xf numFmtId="0" fontId="44" fillId="0" borderId="19" xfId="48" applyFont="1" applyFill="1" applyBorder="1" applyAlignment="1">
      <alignment horizontal="left" wrapText="1"/>
    </xf>
    <xf numFmtId="0" fontId="44" fillId="0" borderId="0" xfId="48" applyFont="1" applyFill="1" applyBorder="1" applyAlignment="1">
      <alignment horizontal="left"/>
    </xf>
    <xf numFmtId="0" fontId="44" fillId="0" borderId="0" xfId="48" applyFont="1" applyFill="1" applyBorder="1" applyAlignment="1">
      <alignment horizontal="left" wrapText="1"/>
    </xf>
    <xf numFmtId="0" fontId="44" fillId="0" borderId="0" xfId="48" applyFont="1" applyFill="1" applyBorder="1" applyAlignment="1">
      <alignment wrapText="1"/>
    </xf>
    <xf numFmtId="167" fontId="42" fillId="0" borderId="0" xfId="53" applyNumberFormat="1" applyFont="1" applyFill="1" applyBorder="1"/>
    <xf numFmtId="0" fontId="10" fillId="0" borderId="15" xfId="49" applyFont="1" applyFill="1" applyBorder="1" applyAlignment="1">
      <alignment horizontal="center" vertical="justify" wrapText="1"/>
    </xf>
    <xf numFmtId="0" fontId="10" fillId="0" borderId="16" xfId="49" applyFont="1" applyFill="1" applyBorder="1" applyAlignment="1">
      <alignment horizontal="center" vertical="justify" wrapText="1"/>
    </xf>
    <xf numFmtId="0" fontId="10" fillId="0" borderId="22" xfId="49" applyFont="1" applyFill="1" applyBorder="1" applyAlignment="1">
      <alignment horizontal="center" vertical="justify" wrapText="1"/>
    </xf>
    <xf numFmtId="0" fontId="10" fillId="0" borderId="22" xfId="49" applyFont="1" applyFill="1" applyBorder="1" applyAlignment="1">
      <alignment horizontal="left"/>
    </xf>
    <xf numFmtId="0" fontId="10" fillId="0" borderId="15" xfId="49" applyFont="1" applyFill="1" applyBorder="1" applyAlignment="1">
      <alignment horizontal="left"/>
    </xf>
    <xf numFmtId="0" fontId="10" fillId="0" borderId="6" xfId="49" applyFont="1" applyFill="1" applyBorder="1" applyAlignment="1">
      <alignment horizontal="center" vertical="justify" wrapText="1"/>
    </xf>
    <xf numFmtId="0" fontId="10" fillId="0" borderId="19" xfId="49" applyFont="1" applyFill="1" applyBorder="1" applyAlignment="1">
      <alignment horizontal="center" vertical="center" wrapText="1"/>
    </xf>
    <xf numFmtId="0" fontId="10" fillId="0" borderId="21" xfId="49" applyFont="1" applyFill="1" applyBorder="1" applyAlignment="1">
      <alignment horizontal="center" vertical="center" wrapText="1"/>
    </xf>
    <xf numFmtId="0" fontId="10" fillId="0" borderId="20" xfId="49" applyFont="1" applyFill="1" applyBorder="1" applyAlignment="1">
      <alignment horizontal="center" vertical="center" wrapText="1"/>
    </xf>
    <xf numFmtId="0" fontId="10" fillId="0" borderId="20" xfId="49" applyNumberFormat="1" applyFont="1" applyFill="1" applyBorder="1" applyAlignment="1">
      <alignment horizontal="center" vertical="center" wrapText="1"/>
    </xf>
    <xf numFmtId="0" fontId="10" fillId="0" borderId="24" xfId="49" applyFont="1" applyFill="1" applyBorder="1" applyAlignment="1">
      <alignment horizontal="center" vertical="center" wrapText="1"/>
    </xf>
    <xf numFmtId="0" fontId="10" fillId="0" borderId="25" xfId="49" applyFont="1" applyFill="1" applyBorder="1" applyAlignment="1">
      <alignment horizontal="center" vertical="center" wrapText="1"/>
    </xf>
    <xf numFmtId="0" fontId="10" fillId="0" borderId="6" xfId="49" applyFont="1" applyFill="1" applyBorder="1" applyAlignment="1">
      <alignment horizontal="center" vertical="center" wrapText="1"/>
    </xf>
    <xf numFmtId="0" fontId="15" fillId="0" borderId="0" xfId="50" applyNumberFormat="1" applyFont="1" applyFill="1" applyAlignment="1">
      <alignment horizontal="center"/>
    </xf>
    <xf numFmtId="37" fontId="10" fillId="0" borderId="15" xfId="29" applyNumberFormat="1" applyFont="1" applyFill="1" applyBorder="1"/>
    <xf numFmtId="37" fontId="10" fillId="0" borderId="28" xfId="49" applyNumberFormat="1" applyFont="1" applyFill="1" applyBorder="1"/>
    <xf numFmtId="37" fontId="10" fillId="0" borderId="17" xfId="29" applyNumberFormat="1" applyFont="1" applyFill="1" applyBorder="1"/>
    <xf numFmtId="37" fontId="10" fillId="0" borderId="26" xfId="49" applyNumberFormat="1" applyFont="1" applyFill="1" applyBorder="1"/>
    <xf numFmtId="37" fontId="10" fillId="0" borderId="17" xfId="49" applyNumberFormat="1" applyFont="1" applyFill="1" applyBorder="1"/>
    <xf numFmtId="37" fontId="10" fillId="0" borderId="0" xfId="29" applyNumberFormat="1" applyFont="1" applyFill="1" applyBorder="1"/>
    <xf numFmtId="37" fontId="10" fillId="0" borderId="19" xfId="29" applyNumberFormat="1" applyFont="1" applyFill="1" applyBorder="1"/>
    <xf numFmtId="37" fontId="6" fillId="0" borderId="20" xfId="29" applyNumberFormat="1" applyFont="1" applyFill="1" applyBorder="1"/>
    <xf numFmtId="49" fontId="23" fillId="0" borderId="0" xfId="49" applyNumberFormat="1" applyFont="1" applyFill="1" applyAlignment="1">
      <alignment horizontal="left" vertical="center"/>
    </xf>
    <xf numFmtId="0" fontId="10" fillId="0" borderId="22" xfId="49" applyFont="1" applyFill="1" applyBorder="1" applyAlignment="1">
      <alignment horizontal="center" vertical="center" wrapText="1"/>
    </xf>
    <xf numFmtId="0" fontId="10" fillId="0" borderId="6" xfId="49" applyFont="1" applyFill="1" applyBorder="1" applyAlignment="1">
      <alignment vertical="center" wrapText="1"/>
    </xf>
    <xf numFmtId="0" fontId="10" fillId="0" borderId="22" xfId="49" applyFont="1" applyFill="1" applyBorder="1" applyAlignment="1">
      <alignment vertical="center" wrapText="1"/>
    </xf>
    <xf numFmtId="0" fontId="10" fillId="0" borderId="25" xfId="49" applyFont="1" applyFill="1" applyBorder="1" applyAlignment="1">
      <alignment vertical="center" wrapText="1"/>
    </xf>
    <xf numFmtId="0" fontId="23" fillId="0" borderId="0" xfId="49" applyFont="1" applyFill="1"/>
    <xf numFmtId="0" fontId="20" fillId="0" borderId="0" xfId="0" applyFont="1" applyFill="1"/>
    <xf numFmtId="0" fontId="19" fillId="0" borderId="0" xfId="0" applyFont="1" applyFill="1"/>
    <xf numFmtId="0" fontId="10" fillId="0" borderId="0" xfId="0" applyFont="1" applyFill="1" applyBorder="1"/>
    <xf numFmtId="17" fontId="10" fillId="0" borderId="0" xfId="0" applyNumberFormat="1" applyFont="1" applyFill="1" applyBorder="1" applyAlignment="1">
      <alignment horizontal="center"/>
    </xf>
    <xf numFmtId="164" fontId="17" fillId="0" borderId="0" xfId="0" applyNumberFormat="1" applyFont="1" applyFill="1"/>
    <xf numFmtId="164" fontId="17" fillId="0" borderId="0" xfId="0" applyNumberFormat="1" applyFont="1" applyFill="1" applyBorder="1"/>
    <xf numFmtId="17" fontId="10" fillId="0" borderId="0" xfId="0" applyNumberFormat="1" applyFont="1" applyFill="1" applyAlignment="1">
      <alignment horizontal="center"/>
    </xf>
    <xf numFmtId="0" fontId="10" fillId="0" borderId="0" xfId="0" applyFont="1" applyFill="1" applyAlignment="1">
      <alignment horizontal="center"/>
    </xf>
    <xf numFmtId="164" fontId="6" fillId="0" borderId="0" xfId="29" applyNumberFormat="1" applyFont="1" applyFill="1"/>
    <xf numFmtId="164" fontId="6" fillId="0" borderId="22" xfId="29" applyNumberFormat="1" applyFont="1" applyFill="1" applyBorder="1"/>
    <xf numFmtId="164" fontId="6" fillId="0" borderId="0" xfId="29" applyNumberFormat="1" applyFont="1" applyFill="1" applyBorder="1"/>
    <xf numFmtId="9" fontId="10" fillId="0" borderId="0" xfId="53" applyFont="1" applyFill="1" applyAlignment="1">
      <alignment horizontal="center"/>
    </xf>
    <xf numFmtId="9" fontId="6" fillId="0" borderId="22" xfId="53" applyFont="1" applyFill="1" applyBorder="1"/>
    <xf numFmtId="9" fontId="6" fillId="0" borderId="0" xfId="53" applyFont="1" applyFill="1"/>
    <xf numFmtId="43" fontId="6" fillId="0" borderId="0" xfId="29" applyNumberFormat="1" applyFont="1" applyFill="1"/>
    <xf numFmtId="164" fontId="6" fillId="0" borderId="13" xfId="29" applyNumberFormat="1" applyFont="1" applyFill="1" applyBorder="1"/>
    <xf numFmtId="9" fontId="6" fillId="0" borderId="13" xfId="53" applyFont="1" applyFill="1" applyBorder="1"/>
    <xf numFmtId="0" fontId="23" fillId="0" borderId="0" xfId="0" applyFont="1" applyFill="1"/>
    <xf numFmtId="0" fontId="6" fillId="0" borderId="20" xfId="0" applyFont="1" applyFill="1" applyBorder="1"/>
    <xf numFmtId="0" fontId="6" fillId="0" borderId="27" xfId="0" applyFont="1" applyFill="1" applyBorder="1" applyAlignment="1">
      <alignment horizontal="left" indent="2"/>
    </xf>
    <xf numFmtId="0" fontId="15" fillId="0" borderId="0" xfId="49" applyFont="1" applyFill="1" applyBorder="1" applyAlignment="1">
      <alignment horizontal="center" vertical="center" wrapText="1"/>
    </xf>
    <xf numFmtId="17" fontId="15" fillId="0" borderId="0" xfId="0" applyNumberFormat="1" applyFont="1" applyFill="1" applyAlignment="1">
      <alignment horizontal="center"/>
    </xf>
    <xf numFmtId="0" fontId="6" fillId="0" borderId="18" xfId="0" applyFont="1" applyFill="1" applyBorder="1" applyAlignment="1">
      <alignment horizontal="left" indent="2"/>
    </xf>
    <xf numFmtId="0" fontId="6" fillId="0" borderId="0" xfId="0" applyFont="1" applyFill="1" applyBorder="1"/>
    <xf numFmtId="0" fontId="6" fillId="0" borderId="0" xfId="0" applyFont="1" applyFill="1" applyAlignment="1">
      <alignment horizontal="centerContinuous" vertical="top"/>
    </xf>
    <xf numFmtId="0" fontId="6" fillId="0" borderId="0" xfId="0" applyFont="1" applyFill="1" applyAlignment="1">
      <alignment vertical="top"/>
    </xf>
    <xf numFmtId="0" fontId="6" fillId="0" borderId="20" xfId="0" applyFont="1" applyFill="1" applyBorder="1" applyAlignment="1">
      <alignment horizontal="centerContinuous" vertical="top"/>
    </xf>
    <xf numFmtId="0" fontId="8" fillId="0" borderId="0" xfId="0" applyFont="1" applyFill="1" applyAlignment="1" applyProtection="1">
      <alignment horizontal="center"/>
      <protection locked="0"/>
    </xf>
    <xf numFmtId="0" fontId="8" fillId="0" borderId="0" xfId="0" applyFont="1" applyFill="1"/>
    <xf numFmtId="0" fontId="8" fillId="0" borderId="0" xfId="0" quotePrefix="1" applyFont="1" applyFill="1" applyAlignment="1">
      <alignment horizontal="center"/>
    </xf>
    <xf numFmtId="0" fontId="8" fillId="0" borderId="0" xfId="0" applyFont="1" applyFill="1" applyAlignment="1">
      <alignment horizontal="center"/>
    </xf>
    <xf numFmtId="17" fontId="6" fillId="0" borderId="0" xfId="0" applyNumberFormat="1" applyFont="1" applyFill="1" applyAlignment="1">
      <alignment horizontal="center"/>
    </xf>
    <xf numFmtId="17" fontId="6" fillId="0" borderId="0" xfId="0" applyNumberFormat="1" applyFont="1" applyFill="1"/>
    <xf numFmtId="164" fontId="6" fillId="0" borderId="0" xfId="0" applyNumberFormat="1" applyFont="1" applyFill="1"/>
    <xf numFmtId="164" fontId="6" fillId="0" borderId="0" xfId="0" applyNumberFormat="1" applyFont="1" applyFill="1" applyAlignment="1">
      <alignment horizontal="right"/>
    </xf>
    <xf numFmtId="17" fontId="6" fillId="0" borderId="0" xfId="0" applyNumberFormat="1" applyFont="1" applyFill="1" applyBorder="1" applyAlignment="1">
      <alignment horizontal="center"/>
    </xf>
    <xf numFmtId="164" fontId="6" fillId="0" borderId="0" xfId="0" applyNumberFormat="1" applyFont="1" applyFill="1" applyBorder="1"/>
    <xf numFmtId="17" fontId="6" fillId="0" borderId="20" xfId="0" applyNumberFormat="1" applyFont="1" applyFill="1" applyBorder="1" applyAlignment="1">
      <alignment horizontal="center"/>
    </xf>
    <xf numFmtId="17" fontId="6" fillId="0" borderId="0" xfId="0" applyNumberFormat="1" applyFont="1" applyFill="1" applyBorder="1"/>
    <xf numFmtId="164" fontId="6" fillId="0" borderId="20" xfId="0" applyNumberFormat="1" applyFont="1" applyFill="1" applyBorder="1"/>
    <xf numFmtId="37" fontId="6" fillId="0" borderId="0" xfId="0" applyNumberFormat="1" applyFont="1" applyFill="1"/>
    <xf numFmtId="37" fontId="6" fillId="0" borderId="0" xfId="0" applyNumberFormat="1" applyFont="1" applyFill="1" applyBorder="1"/>
    <xf numFmtId="164" fontId="6" fillId="0" borderId="0" xfId="0" applyNumberFormat="1" applyFont="1" applyFill="1" applyAlignment="1">
      <alignment horizontal="center"/>
    </xf>
    <xf numFmtId="37" fontId="6" fillId="0" borderId="0" xfId="53" applyNumberFormat="1" applyFont="1" applyFill="1"/>
    <xf numFmtId="37" fontId="6" fillId="0" borderId="0" xfId="29" applyNumberFormat="1" applyFont="1" applyFill="1"/>
    <xf numFmtId="42" fontId="6" fillId="0" borderId="0" xfId="30" applyNumberFormat="1" applyFont="1" applyFill="1"/>
    <xf numFmtId="9" fontId="6" fillId="0" borderId="0" xfId="0" applyNumberFormat="1" applyFont="1" applyFill="1"/>
    <xf numFmtId="42" fontId="6" fillId="0" borderId="0" xfId="0" applyNumberFormat="1" applyFont="1" applyFill="1"/>
    <xf numFmtId="0" fontId="6" fillId="0" borderId="0" xfId="0" applyFont="1" applyFill="1" applyAlignment="1">
      <alignment horizontal="left"/>
    </xf>
    <xf numFmtId="0" fontId="6" fillId="0" borderId="0" xfId="0" applyFont="1" applyFill="1" applyAlignment="1">
      <alignment vertical="center"/>
    </xf>
    <xf numFmtId="0" fontId="6" fillId="0" borderId="0" xfId="0" quotePrefix="1" applyFont="1" applyFill="1" applyAlignment="1">
      <alignment horizontal="left"/>
    </xf>
    <xf numFmtId="164" fontId="6" fillId="0" borderId="20" xfId="0" applyNumberFormat="1" applyFont="1" applyFill="1" applyBorder="1" applyAlignment="1">
      <alignment horizontal="right"/>
    </xf>
    <xf numFmtId="42" fontId="6" fillId="0" borderId="20" xfId="30" applyNumberFormat="1" applyFont="1" applyFill="1" applyBorder="1"/>
    <xf numFmtId="42" fontId="6" fillId="0" borderId="0" xfId="30" applyNumberFormat="1" applyFont="1" applyFill="1" applyBorder="1"/>
    <xf numFmtId="0" fontId="8" fillId="0" borderId="0" xfId="0" applyFont="1" applyFill="1" applyBorder="1" applyAlignment="1" applyProtection="1">
      <alignment horizontal="center"/>
      <protection locked="0"/>
    </xf>
    <xf numFmtId="0" fontId="6" fillId="0" borderId="0" xfId="0" applyFont="1" applyFill="1" applyBorder="1" applyAlignment="1">
      <alignment horizontal="left"/>
    </xf>
    <xf numFmtId="165" fontId="6" fillId="0" borderId="0" xfId="0" applyNumberFormat="1" applyFont="1" applyFill="1" applyBorder="1"/>
    <xf numFmtId="42" fontId="6" fillId="0" borderId="0" xfId="30" applyNumberFormat="1" applyFont="1" applyFill="1" applyBorder="1" applyAlignment="1">
      <alignment horizontal="right"/>
    </xf>
    <xf numFmtId="0" fontId="10" fillId="0" borderId="0" xfId="0" applyFont="1" applyFill="1" applyBorder="1" applyAlignment="1" applyProtection="1">
      <alignment horizontal="left"/>
      <protection locked="0"/>
    </xf>
    <xf numFmtId="41" fontId="6" fillId="0" borderId="0" xfId="0" applyNumberFormat="1" applyFont="1" applyFill="1" applyBorder="1" applyAlignment="1">
      <alignment horizontal="right"/>
    </xf>
    <xf numFmtId="37" fontId="6" fillId="0" borderId="0" xfId="0" applyNumberFormat="1" applyFont="1" applyFill="1" applyBorder="1" applyAlignment="1">
      <alignment horizontal="right"/>
    </xf>
    <xf numFmtId="0" fontId="6" fillId="0" borderId="0" xfId="0" applyFont="1" applyFill="1" applyBorder="1" applyAlignment="1">
      <alignment horizontal="right"/>
    </xf>
    <xf numFmtId="9" fontId="6" fillId="0" borderId="0" xfId="0" applyNumberFormat="1" applyFont="1" applyFill="1" applyBorder="1" applyAlignment="1">
      <alignment horizontal="right"/>
    </xf>
    <xf numFmtId="0" fontId="6" fillId="0" borderId="0" xfId="0" applyFont="1" applyFill="1" applyAlignment="1" applyProtection="1">
      <alignment horizontal="center"/>
      <protection locked="0"/>
    </xf>
    <xf numFmtId="0" fontId="18" fillId="0" borderId="0" xfId="48" applyFont="1" applyFill="1" applyBorder="1" applyAlignment="1">
      <alignment horizontal="right"/>
    </xf>
    <xf numFmtId="0" fontId="18" fillId="0" borderId="0" xfId="48" applyFont="1" applyFill="1"/>
    <xf numFmtId="0" fontId="18" fillId="0" borderId="15" xfId="48" applyFont="1" applyFill="1" applyBorder="1"/>
    <xf numFmtId="0" fontId="18" fillId="0" borderId="13" xfId="48" applyFont="1" applyFill="1" applyBorder="1" applyAlignment="1">
      <alignment horizontal="center"/>
    </xf>
    <xf numFmtId="0" fontId="18" fillId="0" borderId="13" xfId="48" applyFont="1" applyFill="1" applyBorder="1" applyAlignment="1">
      <alignment horizontal="center"/>
    </xf>
    <xf numFmtId="0" fontId="18" fillId="0" borderId="13" xfId="48" applyFont="1" applyFill="1" applyBorder="1"/>
    <xf numFmtId="0" fontId="18" fillId="0" borderId="16" xfId="48" applyFont="1" applyFill="1" applyBorder="1"/>
    <xf numFmtId="0" fontId="18" fillId="0" borderId="17" xfId="48" applyFont="1" applyFill="1" applyBorder="1"/>
    <xf numFmtId="1" fontId="6" fillId="0" borderId="0" xfId="49" applyNumberFormat="1" applyFont="1" applyFill="1" applyBorder="1"/>
    <xf numFmtId="1" fontId="18" fillId="0" borderId="0" xfId="48" applyNumberFormat="1" applyFont="1" applyFill="1"/>
    <xf numFmtId="1" fontId="6" fillId="0" borderId="0" xfId="49" applyNumberFormat="1" applyFont="1" applyFill="1" applyBorder="1" applyAlignment="1">
      <alignment horizontal="right"/>
    </xf>
    <xf numFmtId="167" fontId="6" fillId="0" borderId="18" xfId="53" applyNumberFormat="1" applyFont="1" applyFill="1" applyBorder="1"/>
    <xf numFmtId="167" fontId="18" fillId="0" borderId="20" xfId="53" applyNumberFormat="1" applyFont="1" applyFill="1" applyBorder="1"/>
    <xf numFmtId="0" fontId="18" fillId="0" borderId="20" xfId="48" applyFont="1" applyFill="1" applyBorder="1"/>
    <xf numFmtId="0" fontId="18" fillId="0" borderId="21" xfId="48" applyFont="1" applyFill="1" applyBorder="1"/>
    <xf numFmtId="0" fontId="44" fillId="0" borderId="0" xfId="48" quotePrefix="1" applyFont="1" applyFill="1" applyBorder="1" applyAlignment="1"/>
    <xf numFmtId="167" fontId="18" fillId="0" borderId="0" xfId="53" applyNumberFormat="1" applyFont="1" applyFill="1" applyBorder="1"/>
    <xf numFmtId="3" fontId="18" fillId="0" borderId="0" xfId="48" applyNumberFormat="1" applyFont="1" applyFill="1"/>
    <xf numFmtId="167" fontId="18" fillId="0" borderId="0" xfId="48" applyNumberFormat="1" applyFont="1" applyFill="1"/>
    <xf numFmtId="0" fontId="173" fillId="0" borderId="0" xfId="49" applyFont="1" applyFill="1"/>
    <xf numFmtId="0" fontId="6" fillId="0" borderId="0" xfId="49" applyFont="1" applyFill="1"/>
    <xf numFmtId="0" fontId="6" fillId="0" borderId="0" xfId="50" applyNumberFormat="1" applyFont="1" applyFill="1" applyAlignment="1"/>
    <xf numFmtId="0" fontId="6" fillId="0" borderId="15" xfId="49" applyFont="1" applyFill="1" applyBorder="1"/>
    <xf numFmtId="0" fontId="6" fillId="0" borderId="18" xfId="49" applyFont="1" applyFill="1" applyBorder="1"/>
    <xf numFmtId="1" fontId="6" fillId="0" borderId="13" xfId="49" applyNumberFormat="1" applyFont="1" applyFill="1" applyBorder="1"/>
    <xf numFmtId="3" fontId="6" fillId="0" borderId="13" xfId="49" applyNumberFormat="1" applyFont="1" applyFill="1" applyBorder="1"/>
    <xf numFmtId="37" fontId="6" fillId="0" borderId="16" xfId="49" applyNumberFormat="1" applyFont="1" applyFill="1" applyBorder="1"/>
    <xf numFmtId="37" fontId="6" fillId="0" borderId="0" xfId="29" applyNumberFormat="1" applyFont="1" applyFill="1" applyBorder="1"/>
    <xf numFmtId="164" fontId="6" fillId="0" borderId="28" xfId="49" applyNumberFormat="1" applyFont="1" applyFill="1" applyBorder="1"/>
    <xf numFmtId="167" fontId="6" fillId="0" borderId="0" xfId="53" applyNumberFormat="1" applyFont="1" applyFill="1"/>
    <xf numFmtId="3" fontId="6" fillId="0" borderId="0" xfId="50" applyNumberFormat="1" applyFont="1" applyFill="1" applyAlignment="1"/>
    <xf numFmtId="0" fontId="6" fillId="0" borderId="0" xfId="49" applyFont="1" applyFill="1" applyBorder="1"/>
    <xf numFmtId="3" fontId="6" fillId="0" borderId="0" xfId="49" applyNumberFormat="1" applyFont="1" applyFill="1" applyBorder="1"/>
    <xf numFmtId="1" fontId="6" fillId="0" borderId="0" xfId="50" quotePrefix="1" applyNumberFormat="1" applyFont="1" applyFill="1" applyBorder="1" applyAlignment="1"/>
    <xf numFmtId="3" fontId="6" fillId="0" borderId="0" xfId="50" quotePrefix="1" applyNumberFormat="1" applyFont="1" applyFill="1" applyBorder="1" applyAlignment="1"/>
    <xf numFmtId="37" fontId="6" fillId="0" borderId="18" xfId="49" applyNumberFormat="1" applyFont="1" applyFill="1" applyBorder="1"/>
    <xf numFmtId="164" fontId="6" fillId="0" borderId="26" xfId="49" applyNumberFormat="1" applyFont="1" applyFill="1" applyBorder="1"/>
    <xf numFmtId="0" fontId="6" fillId="0" borderId="17" xfId="49" applyFont="1" applyFill="1" applyBorder="1"/>
    <xf numFmtId="37" fontId="6" fillId="0" borderId="18" xfId="29" applyNumberFormat="1" applyFont="1" applyFill="1" applyBorder="1"/>
    <xf numFmtId="3" fontId="6" fillId="0" borderId="0" xfId="50" quotePrefix="1" applyNumberFormat="1" applyFont="1" applyFill="1" applyBorder="1" applyAlignment="1">
      <alignment wrapText="1"/>
    </xf>
    <xf numFmtId="3" fontId="6" fillId="0" borderId="18" xfId="49" applyNumberFormat="1" applyFont="1" applyFill="1" applyBorder="1"/>
    <xf numFmtId="3" fontId="6" fillId="0" borderId="0" xfId="29" applyNumberFormat="1" applyFont="1" applyFill="1" applyBorder="1"/>
    <xf numFmtId="164" fontId="6" fillId="0" borderId="0" xfId="49" applyNumberFormat="1" applyFont="1" applyFill="1" applyBorder="1"/>
    <xf numFmtId="0" fontId="6" fillId="0" borderId="19" xfId="49" applyFont="1" applyFill="1" applyBorder="1"/>
    <xf numFmtId="1" fontId="6" fillId="0" borderId="20" xfId="49" applyNumberFormat="1" applyFont="1" applyFill="1" applyBorder="1"/>
    <xf numFmtId="3" fontId="6" fillId="0" borderId="20" xfId="49" applyNumberFormat="1" applyFont="1" applyFill="1" applyBorder="1"/>
    <xf numFmtId="164" fontId="6" fillId="0" borderId="27" xfId="49" applyNumberFormat="1" applyFont="1" applyFill="1" applyBorder="1"/>
    <xf numFmtId="3" fontId="6" fillId="0" borderId="0" xfId="50" applyNumberFormat="1" applyFont="1" applyFill="1" applyBorder="1" applyAlignment="1"/>
    <xf numFmtId="37" fontId="6" fillId="0" borderId="0" xfId="49" applyNumberFormat="1" applyFont="1" applyFill="1"/>
    <xf numFmtId="0" fontId="19" fillId="0" borderId="0" xfId="49" applyFont="1" applyFill="1"/>
    <xf numFmtId="43" fontId="6" fillId="0" borderId="0" xfId="49" applyNumberFormat="1" applyFont="1" applyFill="1" applyBorder="1"/>
    <xf numFmtId="0" fontId="20" fillId="0" borderId="0" xfId="49" applyFont="1" applyFill="1"/>
    <xf numFmtId="0" fontId="6" fillId="0" borderId="0" xfId="49" applyFont="1" applyFill="1" applyAlignment="1">
      <alignment vertical="justify" wrapText="1"/>
    </xf>
    <xf numFmtId="38" fontId="6" fillId="0" borderId="0" xfId="50" applyNumberFormat="1" applyFont="1" applyFill="1" applyBorder="1" applyAlignment="1"/>
    <xf numFmtId="37" fontId="6" fillId="0" borderId="0" xfId="50" applyNumberFormat="1" applyFont="1" applyFill="1" applyAlignment="1"/>
    <xf numFmtId="39" fontId="6" fillId="0" borderId="0" xfId="50" applyNumberFormat="1" applyFont="1" applyFill="1" applyAlignment="1">
      <alignment horizontal="right"/>
    </xf>
    <xf numFmtId="0" fontId="6" fillId="0" borderId="13" xfId="49" applyFont="1" applyFill="1" applyBorder="1" applyAlignment="1">
      <alignment horizontal="center"/>
    </xf>
    <xf numFmtId="0" fontId="6" fillId="0" borderId="28" xfId="49" applyFont="1" applyFill="1" applyBorder="1"/>
    <xf numFmtId="0" fontId="6" fillId="0" borderId="0" xfId="49" applyFont="1" applyFill="1" applyBorder="1" applyAlignment="1">
      <alignment horizontal="center"/>
    </xf>
    <xf numFmtId="0" fontId="6" fillId="0" borderId="26" xfId="49" applyFont="1" applyFill="1" applyBorder="1"/>
    <xf numFmtId="0" fontId="6" fillId="0" borderId="26" xfId="50" applyNumberFormat="1" applyFont="1" applyFill="1" applyBorder="1" applyAlignment="1"/>
    <xf numFmtId="0" fontId="6" fillId="0" borderId="20" xfId="49" applyFont="1" applyFill="1" applyBorder="1" applyAlignment="1">
      <alignment horizontal="center"/>
    </xf>
    <xf numFmtId="0" fontId="6" fillId="0" borderId="27" xfId="49" applyFont="1" applyFill="1" applyBorder="1"/>
    <xf numFmtId="0" fontId="6" fillId="0" borderId="0" xfId="0" applyFont="1" applyFill="1" applyBorder="1" applyAlignment="1">
      <alignment horizontal="center"/>
    </xf>
    <xf numFmtId="3" fontId="6" fillId="0" borderId="0" xfId="0" applyNumberFormat="1" applyFont="1" applyFill="1"/>
    <xf numFmtId="164" fontId="6" fillId="0" borderId="0" xfId="29" applyNumberFormat="1" applyFont="1" applyFill="1" applyAlignment="1">
      <alignment horizontal="center"/>
    </xf>
    <xf numFmtId="0" fontId="16" fillId="0" borderId="0" xfId="0" applyFont="1" applyFill="1"/>
    <xf numFmtId="3" fontId="16" fillId="0" borderId="0" xfId="0" applyNumberFormat="1" applyFont="1" applyFill="1"/>
    <xf numFmtId="164" fontId="6" fillId="0" borderId="23" xfId="29" applyNumberFormat="1" applyFont="1" applyFill="1" applyBorder="1"/>
    <xf numFmtId="1" fontId="6" fillId="0" borderId="0" xfId="0" applyNumberFormat="1" applyFont="1" applyFill="1"/>
    <xf numFmtId="10" fontId="6" fillId="0" borderId="0" xfId="53" applyNumberFormat="1" applyFont="1" applyFill="1" applyBorder="1"/>
    <xf numFmtId="9" fontId="6" fillId="0" borderId="0" xfId="53" applyFont="1" applyFill="1" applyBorder="1"/>
    <xf numFmtId="10" fontId="6" fillId="0" borderId="0" xfId="53" applyNumberFormat="1" applyFont="1" applyFill="1"/>
    <xf numFmtId="223" fontId="6" fillId="0" borderId="26" xfId="49" applyNumberFormat="1" applyFont="1" applyFill="1" applyBorder="1" applyAlignment="1">
      <alignment vertical="center" wrapText="1"/>
    </xf>
    <xf numFmtId="223" fontId="6" fillId="0" borderId="28" xfId="0" applyNumberFormat="1" applyFont="1" applyFill="1" applyBorder="1"/>
    <xf numFmtId="223" fontId="6" fillId="0" borderId="0" xfId="0" applyNumberFormat="1" applyFont="1" applyFill="1"/>
    <xf numFmtId="223" fontId="6" fillId="0" borderId="26" xfId="0" applyNumberFormat="1" applyFont="1" applyFill="1" applyBorder="1"/>
    <xf numFmtId="172" fontId="6" fillId="0" borderId="0" xfId="0" applyNumberFormat="1" applyFont="1" applyFill="1"/>
    <xf numFmtId="172" fontId="6" fillId="0" borderId="20" xfId="0" applyNumberFormat="1" applyFont="1" applyFill="1" applyBorder="1"/>
    <xf numFmtId="172" fontId="6" fillId="0" borderId="20" xfId="53" applyNumberFormat="1" applyFont="1" applyFill="1" applyBorder="1"/>
    <xf numFmtId="3" fontId="6" fillId="0" borderId="0" xfId="53" applyNumberFormat="1" applyFont="1" applyFill="1"/>
    <xf numFmtId="172" fontId="6" fillId="0" borderId="0" xfId="53" applyNumberFormat="1" applyFont="1" applyFill="1"/>
    <xf numFmtId="223" fontId="6" fillId="0" borderId="27" xfId="0" applyNumberFormat="1" applyFont="1" applyFill="1" applyBorder="1"/>
    <xf numFmtId="223" fontId="6" fillId="0" borderId="0" xfId="0" applyNumberFormat="1" applyFont="1" applyFill="1" applyBorder="1"/>
    <xf numFmtId="0" fontId="6" fillId="0" borderId="0" xfId="0" applyFont="1" applyFill="1" applyAlignment="1">
      <alignment horizontal="centerContinuous"/>
    </xf>
    <xf numFmtId="164" fontId="6" fillId="0" borderId="0" xfId="29" applyNumberFormat="1" applyFont="1" applyFill="1" applyAlignment="1">
      <alignment horizontal="centerContinuous"/>
    </xf>
    <xf numFmtId="0" fontId="6" fillId="0" borderId="0" xfId="0" applyFont="1" applyFill="1" applyAlignment="1">
      <alignment horizontal="right"/>
    </xf>
    <xf numFmtId="0" fontId="6" fillId="0" borderId="0" xfId="0" applyFont="1" applyFill="1" applyBorder="1" applyAlignment="1">
      <alignment horizontal="center" wrapText="1"/>
    </xf>
    <xf numFmtId="17" fontId="6" fillId="0" borderId="0" xfId="0" applyNumberFormat="1" applyFont="1" applyFill="1" applyBorder="1" applyAlignment="1">
      <alignment horizontal="center" wrapText="1"/>
    </xf>
    <xf numFmtId="0" fontId="6" fillId="0" borderId="0" xfId="0" applyFont="1" applyFill="1" applyAlignment="1">
      <alignment horizontal="center" wrapText="1"/>
    </xf>
    <xf numFmtId="0" fontId="6" fillId="0" borderId="35" xfId="0" applyFont="1" applyFill="1" applyBorder="1"/>
    <xf numFmtId="0" fontId="6" fillId="0" borderId="37" xfId="0" applyFont="1" applyFill="1" applyBorder="1"/>
    <xf numFmtId="0" fontId="6" fillId="0" borderId="36" xfId="0" applyFont="1" applyFill="1" applyBorder="1"/>
    <xf numFmtId="0" fontId="6" fillId="0" borderId="30" xfId="0" applyFont="1" applyFill="1" applyBorder="1"/>
    <xf numFmtId="164" fontId="6" fillId="0" borderId="31" xfId="0" applyNumberFormat="1" applyFont="1" applyFill="1" applyBorder="1"/>
    <xf numFmtId="0" fontId="6" fillId="0" borderId="30" xfId="0" quotePrefix="1" applyFont="1" applyFill="1" applyBorder="1" applyAlignment="1">
      <alignment horizontal="left" indent="2"/>
    </xf>
    <xf numFmtId="168" fontId="6" fillId="0" borderId="0" xfId="30" applyNumberFormat="1" applyFont="1" applyFill="1" applyBorder="1"/>
    <xf numFmtId="168" fontId="6" fillId="0" borderId="31" xfId="30" applyNumberFormat="1" applyFont="1" applyFill="1" applyBorder="1"/>
    <xf numFmtId="0" fontId="6" fillId="0" borderId="32" xfId="0" applyFont="1" applyFill="1" applyBorder="1"/>
    <xf numFmtId="168" fontId="6" fillId="0" borderId="34" xfId="30" applyNumberFormat="1" applyFont="1" applyFill="1" applyBorder="1"/>
    <xf numFmtId="168" fontId="6" fillId="0" borderId="33" xfId="30" applyNumberFormat="1" applyFont="1" applyFill="1" applyBorder="1"/>
    <xf numFmtId="0" fontId="6" fillId="0" borderId="35" xfId="0" applyFont="1" applyFill="1" applyBorder="1" applyAlignment="1">
      <alignment horizontal="center" wrapText="1"/>
    </xf>
    <xf numFmtId="0" fontId="6" fillId="0" borderId="37" xfId="0" quotePrefix="1" applyFont="1" applyFill="1" applyBorder="1" applyAlignment="1">
      <alignment horizontal="center" wrapText="1"/>
    </xf>
    <xf numFmtId="17" fontId="6" fillId="0" borderId="37" xfId="0" applyNumberFormat="1" applyFont="1" applyFill="1" applyBorder="1" applyAlignment="1">
      <alignment horizontal="center" wrapText="1"/>
    </xf>
    <xf numFmtId="17" fontId="6" fillId="0" borderId="36" xfId="0" applyNumberFormat="1" applyFont="1" applyFill="1" applyBorder="1" applyAlignment="1">
      <alignment horizontal="center" wrapText="1"/>
    </xf>
    <xf numFmtId="0" fontId="6" fillId="0" borderId="30" xfId="0" quotePrefix="1" applyFont="1" applyFill="1" applyBorder="1" applyAlignment="1">
      <alignment horizontal="left"/>
    </xf>
    <xf numFmtId="164" fontId="6" fillId="0" borderId="31" xfId="29" applyNumberFormat="1" applyFont="1" applyFill="1" applyBorder="1"/>
    <xf numFmtId="0" fontId="6" fillId="0" borderId="31" xfId="0" applyFont="1" applyFill="1" applyBorder="1"/>
    <xf numFmtId="0" fontId="6" fillId="0" borderId="30" xfId="0" applyFont="1" applyFill="1" applyBorder="1" applyAlignment="1">
      <alignment horizontal="center" wrapText="1"/>
    </xf>
    <xf numFmtId="0" fontId="6" fillId="0" borderId="0" xfId="0" quotePrefix="1" applyFont="1" applyFill="1" applyBorder="1" applyAlignment="1">
      <alignment horizontal="center" wrapText="1"/>
    </xf>
    <xf numFmtId="17" fontId="6" fillId="0" borderId="31" xfId="0" applyNumberFormat="1" applyFont="1" applyFill="1" applyBorder="1" applyAlignment="1">
      <alignment horizontal="center" wrapText="1"/>
    </xf>
    <xf numFmtId="0" fontId="6" fillId="0" borderId="35" xfId="0" quotePrefix="1" applyFont="1" applyFill="1" applyBorder="1" applyAlignment="1">
      <alignment horizontal="left"/>
    </xf>
    <xf numFmtId="0" fontId="6" fillId="0" borderId="37" xfId="0" quotePrefix="1" applyFont="1" applyFill="1" applyBorder="1" applyAlignment="1">
      <alignment horizontal="left"/>
    </xf>
    <xf numFmtId="0" fontId="6" fillId="0" borderId="36" xfId="0" quotePrefix="1" applyFont="1" applyFill="1" applyBorder="1" applyAlignment="1">
      <alignment horizontal="left"/>
    </xf>
    <xf numFmtId="169" fontId="6" fillId="0" borderId="0" xfId="30" applyNumberFormat="1" applyFont="1" applyFill="1" applyBorder="1"/>
    <xf numFmtId="169" fontId="6" fillId="0" borderId="31" xfId="30" applyNumberFormat="1" applyFont="1" applyFill="1" applyBorder="1"/>
    <xf numFmtId="0" fontId="6" fillId="0" borderId="34" xfId="0" applyFont="1" applyFill="1" applyBorder="1"/>
    <xf numFmtId="0" fontId="6" fillId="0" borderId="33" xfId="0" applyFont="1" applyFill="1" applyBorder="1"/>
    <xf numFmtId="0" fontId="10" fillId="0" borderId="0" xfId="0" quotePrefix="1" applyFont="1" applyFill="1" applyAlignment="1">
      <alignment horizontal="left"/>
    </xf>
    <xf numFmtId="0" fontId="10" fillId="0" borderId="0" xfId="0" quotePrefix="1" applyFont="1" applyFill="1" applyBorder="1" applyAlignment="1">
      <alignment horizontal="left" indent="2"/>
    </xf>
    <xf numFmtId="0" fontId="6" fillId="0" borderId="0" xfId="0" quotePrefix="1" applyFont="1" applyFill="1" applyBorder="1" applyAlignment="1">
      <alignment horizontal="left" indent="2"/>
    </xf>
    <xf numFmtId="169" fontId="6" fillId="0" borderId="0" xfId="0" applyNumberFormat="1" applyFont="1" applyFill="1"/>
  </cellXfs>
  <cellStyles count="42571">
    <cellStyle name="_x0013_" xfId="69"/>
    <cellStyle name=" 1" xfId="70"/>
    <cellStyle name=" 1 2" xfId="71"/>
    <cellStyle name=" 1 2 2" xfId="72"/>
    <cellStyle name=" 1 2 2 2" xfId="14268"/>
    <cellStyle name=" 1 2 3" xfId="14269"/>
    <cellStyle name=" 1 2 4" xfId="14270"/>
    <cellStyle name=" 1 3" xfId="73"/>
    <cellStyle name=" 1 3 2" xfId="14271"/>
    <cellStyle name=" 1 3 3" xfId="14272"/>
    <cellStyle name=" 1 4" xfId="74"/>
    <cellStyle name=" 1 4 2" xfId="14273"/>
    <cellStyle name=" 1 5" xfId="14274"/>
    <cellStyle name=" 1 6" xfId="14275"/>
    <cellStyle name=" 1 6 2" xfId="14276"/>
    <cellStyle name=" 1 7" xfId="14277"/>
    <cellStyle name=" 1 7 2" xfId="14278"/>
    <cellStyle name=" 1 8" xfId="14279"/>
    <cellStyle name="_x0013_ 10" xfId="75"/>
    <cellStyle name="_x0013_ 10 2" xfId="14280"/>
    <cellStyle name="_x0013_ 11" xfId="76"/>
    <cellStyle name="_x0013_ 11 2" xfId="14281"/>
    <cellStyle name="_x0013_ 12" xfId="14282"/>
    <cellStyle name="_x0013_ 12 2" xfId="14283"/>
    <cellStyle name="_x0013_ 13" xfId="14284"/>
    <cellStyle name="_x0013_ 13 2" xfId="14285"/>
    <cellStyle name="_x0013_ 14" xfId="14286"/>
    <cellStyle name="_x0013_ 14 2" xfId="14287"/>
    <cellStyle name="_x0013_ 15" xfId="14288"/>
    <cellStyle name="_x0013_ 15 2" xfId="14289"/>
    <cellStyle name="_x0013_ 16" xfId="14290"/>
    <cellStyle name="_x0013_ 17" xfId="14291"/>
    <cellStyle name="_x0013_ 18" xfId="14292"/>
    <cellStyle name="_x0013_ 19" xfId="14293"/>
    <cellStyle name="_x0013_ 2" xfId="77"/>
    <cellStyle name="_x0013_ 2 2" xfId="78"/>
    <cellStyle name="_x0013_ 2 2 2" xfId="14294"/>
    <cellStyle name="_x0013_ 2 3" xfId="14295"/>
    <cellStyle name="_x0013_ 20" xfId="14296"/>
    <cellStyle name="_x0013_ 21" xfId="14297"/>
    <cellStyle name="_x0013_ 22" xfId="14298"/>
    <cellStyle name="_x0013_ 23" xfId="14299"/>
    <cellStyle name="_x0013_ 24" xfId="14300"/>
    <cellStyle name="_x0013_ 25" xfId="14301"/>
    <cellStyle name="_x0013_ 26" xfId="14302"/>
    <cellStyle name="_x0013_ 27" xfId="14303"/>
    <cellStyle name="_x0013_ 28" xfId="14304"/>
    <cellStyle name="_x0013_ 29" xfId="14305"/>
    <cellStyle name="_x0013_ 3" xfId="79"/>
    <cellStyle name="_x0013_ 3 2" xfId="80"/>
    <cellStyle name="_x0013_ 3 2 2" xfId="14306"/>
    <cellStyle name="_x0013_ 3 3" xfId="14307"/>
    <cellStyle name="_x0013_ 30" xfId="14308"/>
    <cellStyle name="_x0013_ 31" xfId="14309"/>
    <cellStyle name="_x0013_ 32" xfId="14310"/>
    <cellStyle name="_x0013_ 33" xfId="14311"/>
    <cellStyle name="_x0013_ 34" xfId="14312"/>
    <cellStyle name="_x0013_ 35" xfId="14313"/>
    <cellStyle name="_x0013_ 36" xfId="14314"/>
    <cellStyle name="_x0013_ 37" xfId="14315"/>
    <cellStyle name="_x0013_ 38" xfId="14316"/>
    <cellStyle name="_x0013_ 39" xfId="14317"/>
    <cellStyle name="_x0013_ 4" xfId="81"/>
    <cellStyle name="_x0013_ 4 2" xfId="82"/>
    <cellStyle name="_x0013_ 4 2 2" xfId="14318"/>
    <cellStyle name="_x0013_ 4 3" xfId="14319"/>
    <cellStyle name="_x0013_ 40" xfId="14320"/>
    <cellStyle name="_x0013_ 41" xfId="14321"/>
    <cellStyle name="_x0013_ 42" xfId="14322"/>
    <cellStyle name="_x0013_ 43" xfId="14323"/>
    <cellStyle name="_x0013_ 44" xfId="14324"/>
    <cellStyle name="_x0013_ 45" xfId="14325"/>
    <cellStyle name="_x0013_ 46" xfId="14326"/>
    <cellStyle name="_x0013_ 47" xfId="14327"/>
    <cellStyle name="_x0013_ 48" xfId="14328"/>
    <cellStyle name="_x0013_ 49" xfId="14329"/>
    <cellStyle name="_x0013_ 5" xfId="83"/>
    <cellStyle name="_x0013_ 5 2" xfId="14330"/>
    <cellStyle name="_x0013_ 50" xfId="14331"/>
    <cellStyle name="_x0013_ 51" xfId="14332"/>
    <cellStyle name="_x0013_ 6" xfId="84"/>
    <cellStyle name="_x0013_ 6 2" xfId="14333"/>
    <cellStyle name="_x0013_ 7" xfId="85"/>
    <cellStyle name="_x0013_ 7 2" xfId="14334"/>
    <cellStyle name="_x0013_ 8" xfId="86"/>
    <cellStyle name="_x0013_ 8 2" xfId="14335"/>
    <cellStyle name="_x0013_ 9" xfId="87"/>
    <cellStyle name="_x0013_ 9 2" xfId="14336"/>
    <cellStyle name="_(C) 2007 CB Weather Adjust" xfId="88"/>
    <cellStyle name="_(C) 2007 CB Weather Adjust (2)" xfId="89"/>
    <cellStyle name="_09GRC Gas Transport For Review" xfId="90"/>
    <cellStyle name="_09GRC Gas Transport For Review 2" xfId="91"/>
    <cellStyle name="_09GRC Gas Transport For Review 2 2" xfId="92"/>
    <cellStyle name="_09GRC Gas Transport For Review 2 2 2" xfId="14337"/>
    <cellStyle name="_09GRC Gas Transport For Review 2 3" xfId="14338"/>
    <cellStyle name="_09GRC Gas Transport For Review 3" xfId="93"/>
    <cellStyle name="_09GRC Gas Transport For Review 3 2" xfId="14339"/>
    <cellStyle name="_09GRC Gas Transport For Review 4" xfId="14340"/>
    <cellStyle name="_09GRC Gas Transport For Review_Book4" xfId="94"/>
    <cellStyle name="_09GRC Gas Transport For Review_Book4 2" xfId="95"/>
    <cellStyle name="_09GRC Gas Transport For Review_Book4 2 2" xfId="96"/>
    <cellStyle name="_09GRC Gas Transport For Review_Book4 2 2 2" xfId="14341"/>
    <cellStyle name="_09GRC Gas Transport For Review_Book4 2 3" xfId="14342"/>
    <cellStyle name="_09GRC Gas Transport For Review_Book4 3" xfId="97"/>
    <cellStyle name="_09GRC Gas Transport For Review_Book4 3 2" xfId="14343"/>
    <cellStyle name="_09GRC Gas Transport For Review_Book4 4" xfId="14344"/>
    <cellStyle name="_09GRC Gas Transport For Review_Book4_DEM-WP(C) ENERG10C--ctn Mid-C_042010 2010GRC" xfId="98"/>
    <cellStyle name="_09GRC Gas Transport For Review_DEM-WP(C) ENERG10C--ctn Mid-C_042010 2010GRC" xfId="99"/>
    <cellStyle name="_x0013__16.07E Wild Horse Wind Expansionwrkingfile" xfId="100"/>
    <cellStyle name="_x0013__16.07E Wild Horse Wind Expansionwrkingfile 2" xfId="101"/>
    <cellStyle name="_x0013__16.07E Wild Horse Wind Expansionwrkingfile 2 2" xfId="102"/>
    <cellStyle name="_x0013__16.07E Wild Horse Wind Expansionwrkingfile 2 2 2" xfId="14345"/>
    <cellStyle name="_x0013__16.07E Wild Horse Wind Expansionwrkingfile 2 3" xfId="14346"/>
    <cellStyle name="_x0013__16.07E Wild Horse Wind Expansionwrkingfile 3" xfId="103"/>
    <cellStyle name="_x0013__16.07E Wild Horse Wind Expansionwrkingfile 3 2" xfId="14347"/>
    <cellStyle name="_x0013__16.07E Wild Horse Wind Expansionwrkingfile 4" xfId="14348"/>
    <cellStyle name="_x0013__16.07E Wild Horse Wind Expansionwrkingfile SF" xfId="104"/>
    <cellStyle name="_x0013__16.07E Wild Horse Wind Expansionwrkingfile SF 2" xfId="105"/>
    <cellStyle name="_x0013__16.07E Wild Horse Wind Expansionwrkingfile SF 2 2" xfId="106"/>
    <cellStyle name="_x0013__16.07E Wild Horse Wind Expansionwrkingfile SF 2 2 2" xfId="14349"/>
    <cellStyle name="_x0013__16.07E Wild Horse Wind Expansionwrkingfile SF 2 3" xfId="14350"/>
    <cellStyle name="_x0013__16.07E Wild Horse Wind Expansionwrkingfile SF 3" xfId="107"/>
    <cellStyle name="_x0013__16.07E Wild Horse Wind Expansionwrkingfile SF 3 2" xfId="14351"/>
    <cellStyle name="_x0013__16.07E Wild Horse Wind Expansionwrkingfile SF 4" xfId="14352"/>
    <cellStyle name="_x0013__16.07E Wild Horse Wind Expansionwrkingfile SF_DEM-WP(C) ENERG10C--ctn Mid-C_042010 2010GRC" xfId="108"/>
    <cellStyle name="_x0013__16.07E Wild Horse Wind Expansionwrkingfile_DEM-WP(C) ENERG10C--ctn Mid-C_042010 2010GRC" xfId="109"/>
    <cellStyle name="_x0013__16.37E Wild Horse Expansion DeferralRevwrkingfile SF" xfId="110"/>
    <cellStyle name="_x0013__16.37E Wild Horse Expansion DeferralRevwrkingfile SF 2" xfId="111"/>
    <cellStyle name="_x0013__16.37E Wild Horse Expansion DeferralRevwrkingfile SF 2 2" xfId="112"/>
    <cellStyle name="_x0013__16.37E Wild Horse Expansion DeferralRevwrkingfile SF 2 2 2" xfId="14353"/>
    <cellStyle name="_x0013__16.37E Wild Horse Expansion DeferralRevwrkingfile SF 2 3" xfId="14354"/>
    <cellStyle name="_x0013__16.37E Wild Horse Expansion DeferralRevwrkingfile SF 3" xfId="113"/>
    <cellStyle name="_x0013__16.37E Wild Horse Expansion DeferralRevwrkingfile SF 3 2" xfId="14355"/>
    <cellStyle name="_x0013__16.37E Wild Horse Expansion DeferralRevwrkingfile SF 4" xfId="14356"/>
    <cellStyle name="_x0013__16.37E Wild Horse Expansion DeferralRevwrkingfile SF_DEM-WP(C) ENERG10C--ctn Mid-C_042010 2010GRC" xfId="114"/>
    <cellStyle name="_2.01G Temp Normalization(C)" xfId="115"/>
    <cellStyle name="_2.05G Pass-Through Revenue and Expenses" xfId="116"/>
    <cellStyle name="_2.11G Interest on Customer Deposits" xfId="117"/>
    <cellStyle name="_2008 Strat Plan Power Costs Forecast V2 (2009 Update)" xfId="118"/>
    <cellStyle name="_2008 Strat Plan Power Costs Forecast V2 (2009 Update) 2" xfId="119"/>
    <cellStyle name="_2008 Strat Plan Power Costs Forecast V2 (2009 Update) 2 2" xfId="14357"/>
    <cellStyle name="_2008 Strat Plan Power Costs Forecast V2 (2009 Update) 3" xfId="14358"/>
    <cellStyle name="_2008 Strat Plan Power Costs Forecast V2 (2009 Update)_DEM-WP(C) ENERG10C--ctn Mid-C_042010 2010GRC" xfId="120"/>
    <cellStyle name="_2008 Strat Plan Power Costs Forecast V2 (2009 Update)_NIM Summary" xfId="121"/>
    <cellStyle name="_2008 Strat Plan Power Costs Forecast V2 (2009 Update)_NIM Summary 2" xfId="122"/>
    <cellStyle name="_2008 Strat Plan Power Costs Forecast V2 (2009 Update)_NIM Summary 2 2" xfId="14359"/>
    <cellStyle name="_2008 Strat Plan Power Costs Forecast V2 (2009 Update)_NIM Summary 3" xfId="14360"/>
    <cellStyle name="_2008 Strat Plan Power Costs Forecast V2 (2009 Update)_NIM Summary_DEM-WP(C) ENERG10C--ctn Mid-C_042010 2010GRC" xfId="123"/>
    <cellStyle name="_4.01E Temp Normalization" xfId="124"/>
    <cellStyle name="_4.03G Lease Everett Delta" xfId="125"/>
    <cellStyle name="_4.04G Pass-Through Revenue and ExpensesWFMI" xfId="126"/>
    <cellStyle name="_4.06E Pass Throughs" xfId="127"/>
    <cellStyle name="_4.06E Pass Throughs 10" xfId="14361"/>
    <cellStyle name="_4.06E Pass Throughs 10 2" xfId="14362"/>
    <cellStyle name="_4.06E Pass Throughs 2" xfId="128"/>
    <cellStyle name="_4.06E Pass Throughs 2 2" xfId="129"/>
    <cellStyle name="_4.06E Pass Throughs 2 2 2" xfId="130"/>
    <cellStyle name="_4.06E Pass Throughs 2 2 2 2" xfId="14363"/>
    <cellStyle name="_4.06E Pass Throughs 2 2 3" xfId="14364"/>
    <cellStyle name="_4.06E Pass Throughs 2 3" xfId="131"/>
    <cellStyle name="_4.06E Pass Throughs 2 3 2" xfId="14365"/>
    <cellStyle name="_4.06E Pass Throughs 2 4" xfId="14366"/>
    <cellStyle name="_4.06E Pass Throughs 3" xfId="132"/>
    <cellStyle name="_4.06E Pass Throughs 3 2" xfId="133"/>
    <cellStyle name="_4.06E Pass Throughs 3 2 2" xfId="134"/>
    <cellStyle name="_4.06E Pass Throughs 3 2 2 2" xfId="14367"/>
    <cellStyle name="_4.06E Pass Throughs 3 2 3" xfId="14368"/>
    <cellStyle name="_4.06E Pass Throughs 3 3" xfId="135"/>
    <cellStyle name="_4.06E Pass Throughs 3 3 2" xfId="136"/>
    <cellStyle name="_4.06E Pass Throughs 3 3 2 2" xfId="14369"/>
    <cellStyle name="_4.06E Pass Throughs 3 3 3" xfId="14370"/>
    <cellStyle name="_4.06E Pass Throughs 3 4" xfId="137"/>
    <cellStyle name="_4.06E Pass Throughs 3 4 2" xfId="138"/>
    <cellStyle name="_4.06E Pass Throughs 3 4 2 2" xfId="14371"/>
    <cellStyle name="_4.06E Pass Throughs 3 4 3" xfId="14372"/>
    <cellStyle name="_4.06E Pass Throughs 3 5" xfId="14373"/>
    <cellStyle name="_4.06E Pass Throughs 4" xfId="139"/>
    <cellStyle name="_4.06E Pass Throughs 4 2" xfId="140"/>
    <cellStyle name="_4.06E Pass Throughs 4 2 2" xfId="14374"/>
    <cellStyle name="_4.06E Pass Throughs 4 3" xfId="14375"/>
    <cellStyle name="_4.06E Pass Throughs 5" xfId="141"/>
    <cellStyle name="_4.06E Pass Throughs 5 2" xfId="142"/>
    <cellStyle name="_4.06E Pass Throughs 5 2 2" xfId="14376"/>
    <cellStyle name="_4.06E Pass Throughs 5 2 3" xfId="14377"/>
    <cellStyle name="_4.06E Pass Throughs 5 3" xfId="14378"/>
    <cellStyle name="_4.06E Pass Throughs 5 3 2" xfId="14379"/>
    <cellStyle name="_4.06E Pass Throughs 6" xfId="143"/>
    <cellStyle name="_4.06E Pass Throughs 6 2" xfId="14380"/>
    <cellStyle name="_4.06E Pass Throughs 6 2 2" xfId="14381"/>
    <cellStyle name="_4.06E Pass Throughs 6 3" xfId="14382"/>
    <cellStyle name="_4.06E Pass Throughs 7" xfId="144"/>
    <cellStyle name="_4.06E Pass Throughs 7 2" xfId="145"/>
    <cellStyle name="_4.06E Pass Throughs 8" xfId="146"/>
    <cellStyle name="_4.06E Pass Throughs 8 2" xfId="147"/>
    <cellStyle name="_4.06E Pass Throughs 9" xfId="14383"/>
    <cellStyle name="_4.06E Pass Throughs 9 2" xfId="14384"/>
    <cellStyle name="_4.06E Pass Throughs_04 07E Wild Horse Wind Expansion (C) (2)" xfId="148"/>
    <cellStyle name="_4.06E Pass Throughs_04 07E Wild Horse Wind Expansion (C) (2) 2" xfId="149"/>
    <cellStyle name="_4.06E Pass Throughs_04 07E Wild Horse Wind Expansion (C) (2) 2 2" xfId="150"/>
    <cellStyle name="_4.06E Pass Throughs_04 07E Wild Horse Wind Expansion (C) (2) 2 2 2" xfId="14385"/>
    <cellStyle name="_4.06E Pass Throughs_04 07E Wild Horse Wind Expansion (C) (2) 2 3" xfId="14386"/>
    <cellStyle name="_4.06E Pass Throughs_04 07E Wild Horse Wind Expansion (C) (2) 3" xfId="151"/>
    <cellStyle name="_4.06E Pass Throughs_04 07E Wild Horse Wind Expansion (C) (2) 3 2" xfId="14387"/>
    <cellStyle name="_4.06E Pass Throughs_04 07E Wild Horse Wind Expansion (C) (2) 4" xfId="14388"/>
    <cellStyle name="_4.06E Pass Throughs_04 07E Wild Horse Wind Expansion (C) (2)_Adj Bench DR 3 for Initial Briefs (Electric)" xfId="152"/>
    <cellStyle name="_4.06E Pass Throughs_04 07E Wild Horse Wind Expansion (C) (2)_Adj Bench DR 3 for Initial Briefs (Electric) 2" xfId="153"/>
    <cellStyle name="_4.06E Pass Throughs_04 07E Wild Horse Wind Expansion (C) (2)_Adj Bench DR 3 for Initial Briefs (Electric) 2 2" xfId="154"/>
    <cellStyle name="_4.06E Pass Throughs_04 07E Wild Horse Wind Expansion (C) (2)_Adj Bench DR 3 for Initial Briefs (Electric) 2 2 2" xfId="14389"/>
    <cellStyle name="_4.06E Pass Throughs_04 07E Wild Horse Wind Expansion (C) (2)_Adj Bench DR 3 for Initial Briefs (Electric) 2 3" xfId="14390"/>
    <cellStyle name="_4.06E Pass Throughs_04 07E Wild Horse Wind Expansion (C) (2)_Adj Bench DR 3 for Initial Briefs (Electric) 3" xfId="155"/>
    <cellStyle name="_4.06E Pass Throughs_04 07E Wild Horse Wind Expansion (C) (2)_Adj Bench DR 3 for Initial Briefs (Electric) 3 2" xfId="14391"/>
    <cellStyle name="_4.06E Pass Throughs_04 07E Wild Horse Wind Expansion (C) (2)_Adj Bench DR 3 for Initial Briefs (Electric) 4" xfId="14392"/>
    <cellStyle name="_4.06E Pass Throughs_04 07E Wild Horse Wind Expansion (C) (2)_Adj Bench DR 3 for Initial Briefs (Electric)_DEM-WP(C) ENERG10C--ctn Mid-C_042010 2010GRC" xfId="156"/>
    <cellStyle name="_4.06E Pass Throughs_04 07E Wild Horse Wind Expansion (C) (2)_Book1" xfId="157"/>
    <cellStyle name="_4.06E Pass Throughs_04 07E Wild Horse Wind Expansion (C) (2)_DEM-WP(C) ENERG10C--ctn Mid-C_042010 2010GRC" xfId="158"/>
    <cellStyle name="_4.06E Pass Throughs_04 07E Wild Horse Wind Expansion (C) (2)_Electric Rev Req Model (2009 GRC) " xfId="159"/>
    <cellStyle name="_4.06E Pass Throughs_04 07E Wild Horse Wind Expansion (C) (2)_Electric Rev Req Model (2009 GRC)  2" xfId="160"/>
    <cellStyle name="_4.06E Pass Throughs_04 07E Wild Horse Wind Expansion (C) (2)_Electric Rev Req Model (2009 GRC)  2 2" xfId="161"/>
    <cellStyle name="_4.06E Pass Throughs_04 07E Wild Horse Wind Expansion (C) (2)_Electric Rev Req Model (2009 GRC)  2 2 2" xfId="14393"/>
    <cellStyle name="_4.06E Pass Throughs_04 07E Wild Horse Wind Expansion (C) (2)_Electric Rev Req Model (2009 GRC)  2 3" xfId="14394"/>
    <cellStyle name="_4.06E Pass Throughs_04 07E Wild Horse Wind Expansion (C) (2)_Electric Rev Req Model (2009 GRC)  3" xfId="162"/>
    <cellStyle name="_4.06E Pass Throughs_04 07E Wild Horse Wind Expansion (C) (2)_Electric Rev Req Model (2009 GRC)  3 2" xfId="14395"/>
    <cellStyle name="_4.06E Pass Throughs_04 07E Wild Horse Wind Expansion (C) (2)_Electric Rev Req Model (2009 GRC)  4" xfId="14396"/>
    <cellStyle name="_4.06E Pass Throughs_04 07E Wild Horse Wind Expansion (C) (2)_Electric Rev Req Model (2009 GRC) _DEM-WP(C) ENERG10C--ctn Mid-C_042010 2010GRC" xfId="163"/>
    <cellStyle name="_4.06E Pass Throughs_04 07E Wild Horse Wind Expansion (C) (2)_Electric Rev Req Model (2009 GRC) Rebuttal" xfId="164"/>
    <cellStyle name="_4.06E Pass Throughs_04 07E Wild Horse Wind Expansion (C) (2)_Electric Rev Req Model (2009 GRC) Rebuttal 2" xfId="165"/>
    <cellStyle name="_4.06E Pass Throughs_04 07E Wild Horse Wind Expansion (C) (2)_Electric Rev Req Model (2009 GRC) Rebuttal 2 2" xfId="166"/>
    <cellStyle name="_4.06E Pass Throughs_04 07E Wild Horse Wind Expansion (C) (2)_Electric Rev Req Model (2009 GRC) Rebuttal 2 2 2" xfId="14397"/>
    <cellStyle name="_4.06E Pass Throughs_04 07E Wild Horse Wind Expansion (C) (2)_Electric Rev Req Model (2009 GRC) Rebuttal 2 3" xfId="14398"/>
    <cellStyle name="_4.06E Pass Throughs_04 07E Wild Horse Wind Expansion (C) (2)_Electric Rev Req Model (2009 GRC) Rebuttal 3" xfId="167"/>
    <cellStyle name="_4.06E Pass Throughs_04 07E Wild Horse Wind Expansion (C) (2)_Electric Rev Req Model (2009 GRC) Rebuttal 3 2" xfId="14399"/>
    <cellStyle name="_4.06E Pass Throughs_04 07E Wild Horse Wind Expansion (C) (2)_Electric Rev Req Model (2009 GRC) Rebuttal 4" xfId="14400"/>
    <cellStyle name="_4.06E Pass Throughs_04 07E Wild Horse Wind Expansion (C) (2)_Electric Rev Req Model (2009 GRC) Rebuttal REmoval of New  WH Solar AdjustMI" xfId="168"/>
    <cellStyle name="_4.06E Pass Throughs_04 07E Wild Horse Wind Expansion (C) (2)_Electric Rev Req Model (2009 GRC) Rebuttal REmoval of New  WH Solar AdjustMI 2" xfId="169"/>
    <cellStyle name="_4.06E Pass Throughs_04 07E Wild Horse Wind Expansion (C) (2)_Electric Rev Req Model (2009 GRC) Rebuttal REmoval of New  WH Solar AdjustMI 2 2" xfId="170"/>
    <cellStyle name="_4.06E Pass Throughs_04 07E Wild Horse Wind Expansion (C) (2)_Electric Rev Req Model (2009 GRC) Rebuttal REmoval of New  WH Solar AdjustMI 2 2 2" xfId="14401"/>
    <cellStyle name="_4.06E Pass Throughs_04 07E Wild Horse Wind Expansion (C) (2)_Electric Rev Req Model (2009 GRC) Rebuttal REmoval of New  WH Solar AdjustMI 2 3" xfId="14402"/>
    <cellStyle name="_4.06E Pass Throughs_04 07E Wild Horse Wind Expansion (C) (2)_Electric Rev Req Model (2009 GRC) Rebuttal REmoval of New  WH Solar AdjustMI 3" xfId="171"/>
    <cellStyle name="_4.06E Pass Throughs_04 07E Wild Horse Wind Expansion (C) (2)_Electric Rev Req Model (2009 GRC) Rebuttal REmoval of New  WH Solar AdjustMI 3 2" xfId="14403"/>
    <cellStyle name="_4.06E Pass Throughs_04 07E Wild Horse Wind Expansion (C) (2)_Electric Rev Req Model (2009 GRC) Rebuttal REmoval of New  WH Solar AdjustMI 4" xfId="14404"/>
    <cellStyle name="_4.06E Pass Throughs_04 07E Wild Horse Wind Expansion (C) (2)_Electric Rev Req Model (2009 GRC) Rebuttal REmoval of New  WH Solar AdjustMI_DEM-WP(C) ENERG10C--ctn Mid-C_042010 2010GRC" xfId="172"/>
    <cellStyle name="_4.06E Pass Throughs_04 07E Wild Horse Wind Expansion (C) (2)_Electric Rev Req Model (2009 GRC) Revised 01-18-2010" xfId="173"/>
    <cellStyle name="_4.06E Pass Throughs_04 07E Wild Horse Wind Expansion (C) (2)_Electric Rev Req Model (2009 GRC) Revised 01-18-2010 2" xfId="174"/>
    <cellStyle name="_4.06E Pass Throughs_04 07E Wild Horse Wind Expansion (C) (2)_Electric Rev Req Model (2009 GRC) Revised 01-18-2010 2 2" xfId="175"/>
    <cellStyle name="_4.06E Pass Throughs_04 07E Wild Horse Wind Expansion (C) (2)_Electric Rev Req Model (2009 GRC) Revised 01-18-2010 2 2 2" xfId="14405"/>
    <cellStyle name="_4.06E Pass Throughs_04 07E Wild Horse Wind Expansion (C) (2)_Electric Rev Req Model (2009 GRC) Revised 01-18-2010 2 3" xfId="14406"/>
    <cellStyle name="_4.06E Pass Throughs_04 07E Wild Horse Wind Expansion (C) (2)_Electric Rev Req Model (2009 GRC) Revised 01-18-2010 3" xfId="176"/>
    <cellStyle name="_4.06E Pass Throughs_04 07E Wild Horse Wind Expansion (C) (2)_Electric Rev Req Model (2009 GRC) Revised 01-18-2010 3 2" xfId="14407"/>
    <cellStyle name="_4.06E Pass Throughs_04 07E Wild Horse Wind Expansion (C) (2)_Electric Rev Req Model (2009 GRC) Revised 01-18-2010 4" xfId="14408"/>
    <cellStyle name="_4.06E Pass Throughs_04 07E Wild Horse Wind Expansion (C) (2)_Electric Rev Req Model (2009 GRC) Revised 01-18-2010_DEM-WP(C) ENERG10C--ctn Mid-C_042010 2010GRC" xfId="177"/>
    <cellStyle name="_4.06E Pass Throughs_04 07E Wild Horse Wind Expansion (C) (2)_Electric Rev Req Model (2010 GRC)" xfId="178"/>
    <cellStyle name="_4.06E Pass Throughs_04 07E Wild Horse Wind Expansion (C) (2)_Electric Rev Req Model (2010 GRC) SF" xfId="179"/>
    <cellStyle name="_4.06E Pass Throughs_04 07E Wild Horse Wind Expansion (C) (2)_Final Order Electric EXHIBIT A-1" xfId="180"/>
    <cellStyle name="_4.06E Pass Throughs_04 07E Wild Horse Wind Expansion (C) (2)_Final Order Electric EXHIBIT A-1 2" xfId="181"/>
    <cellStyle name="_4.06E Pass Throughs_04 07E Wild Horse Wind Expansion (C) (2)_Final Order Electric EXHIBIT A-1 2 2" xfId="182"/>
    <cellStyle name="_4.06E Pass Throughs_04 07E Wild Horse Wind Expansion (C) (2)_Final Order Electric EXHIBIT A-1 2 2 2" xfId="14409"/>
    <cellStyle name="_4.06E Pass Throughs_04 07E Wild Horse Wind Expansion (C) (2)_Final Order Electric EXHIBIT A-1 2 3" xfId="14410"/>
    <cellStyle name="_4.06E Pass Throughs_04 07E Wild Horse Wind Expansion (C) (2)_Final Order Electric EXHIBIT A-1 3" xfId="183"/>
    <cellStyle name="_4.06E Pass Throughs_04 07E Wild Horse Wind Expansion (C) (2)_Final Order Electric EXHIBIT A-1 3 2" xfId="14411"/>
    <cellStyle name="_4.06E Pass Throughs_04 07E Wild Horse Wind Expansion (C) (2)_Final Order Electric EXHIBIT A-1 4" xfId="14412"/>
    <cellStyle name="_4.06E Pass Throughs_04 07E Wild Horse Wind Expansion (C) (2)_TENASKA REGULATORY ASSET" xfId="184"/>
    <cellStyle name="_4.06E Pass Throughs_04 07E Wild Horse Wind Expansion (C) (2)_TENASKA REGULATORY ASSET 2" xfId="185"/>
    <cellStyle name="_4.06E Pass Throughs_04 07E Wild Horse Wind Expansion (C) (2)_TENASKA REGULATORY ASSET 2 2" xfId="186"/>
    <cellStyle name="_4.06E Pass Throughs_04 07E Wild Horse Wind Expansion (C) (2)_TENASKA REGULATORY ASSET 2 2 2" xfId="14413"/>
    <cellStyle name="_4.06E Pass Throughs_04 07E Wild Horse Wind Expansion (C) (2)_TENASKA REGULATORY ASSET 2 3" xfId="14414"/>
    <cellStyle name="_4.06E Pass Throughs_04 07E Wild Horse Wind Expansion (C) (2)_TENASKA REGULATORY ASSET 3" xfId="187"/>
    <cellStyle name="_4.06E Pass Throughs_04 07E Wild Horse Wind Expansion (C) (2)_TENASKA REGULATORY ASSET 3 2" xfId="14415"/>
    <cellStyle name="_4.06E Pass Throughs_04 07E Wild Horse Wind Expansion (C) (2)_TENASKA REGULATORY ASSET 4" xfId="14416"/>
    <cellStyle name="_4.06E Pass Throughs_16.37E Wild Horse Expansion DeferralRevwrkingfile SF" xfId="188"/>
    <cellStyle name="_4.06E Pass Throughs_16.37E Wild Horse Expansion DeferralRevwrkingfile SF 2" xfId="189"/>
    <cellStyle name="_4.06E Pass Throughs_16.37E Wild Horse Expansion DeferralRevwrkingfile SF 2 2" xfId="190"/>
    <cellStyle name="_4.06E Pass Throughs_16.37E Wild Horse Expansion DeferralRevwrkingfile SF 2 2 2" xfId="14417"/>
    <cellStyle name="_4.06E Pass Throughs_16.37E Wild Horse Expansion DeferralRevwrkingfile SF 2 3" xfId="14418"/>
    <cellStyle name="_4.06E Pass Throughs_16.37E Wild Horse Expansion DeferralRevwrkingfile SF 3" xfId="191"/>
    <cellStyle name="_4.06E Pass Throughs_16.37E Wild Horse Expansion DeferralRevwrkingfile SF 3 2" xfId="14419"/>
    <cellStyle name="_4.06E Pass Throughs_16.37E Wild Horse Expansion DeferralRevwrkingfile SF 4" xfId="14420"/>
    <cellStyle name="_4.06E Pass Throughs_16.37E Wild Horse Expansion DeferralRevwrkingfile SF_DEM-WP(C) ENERG10C--ctn Mid-C_042010 2010GRC" xfId="192"/>
    <cellStyle name="_4.06E Pass Throughs_2009 Compliance Filing PCA Exhibits for GRC" xfId="193"/>
    <cellStyle name="_4.06E Pass Throughs_2009 Compliance Filing PCA Exhibits for GRC 2" xfId="14421"/>
    <cellStyle name="_4.06E Pass Throughs_2009 GRC Compl Filing - Exhibit D" xfId="194"/>
    <cellStyle name="_4.06E Pass Throughs_2009 GRC Compl Filing - Exhibit D 2" xfId="195"/>
    <cellStyle name="_4.06E Pass Throughs_2009 GRC Compl Filing - Exhibit D 2 2" xfId="14422"/>
    <cellStyle name="_4.06E Pass Throughs_2009 GRC Compl Filing - Exhibit D 3" xfId="14423"/>
    <cellStyle name="_4.06E Pass Throughs_2009 GRC Compl Filing - Exhibit D_DEM-WP(C) ENERG10C--ctn Mid-C_042010 2010GRC" xfId="196"/>
    <cellStyle name="_4.06E Pass Throughs_2010 PTC's July1_Dec31 2010 " xfId="14424"/>
    <cellStyle name="_4.06E Pass Throughs_2010 PTC's Sept10_Aug11 (Version 4)" xfId="14425"/>
    <cellStyle name="_4.06E Pass Throughs_3.01 Income Statement" xfId="197"/>
    <cellStyle name="_4.06E Pass Throughs_4 31 Regulatory Assets and Liabilities  7 06- Exhibit D" xfId="198"/>
    <cellStyle name="_4.06E Pass Throughs_4 31 Regulatory Assets and Liabilities  7 06- Exhibit D 2" xfId="199"/>
    <cellStyle name="_4.06E Pass Throughs_4 31 Regulatory Assets and Liabilities  7 06- Exhibit D 2 2" xfId="200"/>
    <cellStyle name="_4.06E Pass Throughs_4 31 Regulatory Assets and Liabilities  7 06- Exhibit D 2 2 2" xfId="14426"/>
    <cellStyle name="_4.06E Pass Throughs_4 31 Regulatory Assets and Liabilities  7 06- Exhibit D 3" xfId="201"/>
    <cellStyle name="_4.06E Pass Throughs_4 31 Regulatory Assets and Liabilities  7 06- Exhibit D 3 2" xfId="14427"/>
    <cellStyle name="_4.06E Pass Throughs_4 31 Regulatory Assets and Liabilities  7 06- Exhibit D_DEM-WP(C) ENERG10C--ctn Mid-C_042010 2010GRC" xfId="202"/>
    <cellStyle name="_4.06E Pass Throughs_4 31 Regulatory Assets and Liabilities  7 06- Exhibit D_NIM Summary" xfId="203"/>
    <cellStyle name="_4.06E Pass Throughs_4 31 Regulatory Assets and Liabilities  7 06- Exhibit D_NIM Summary 2" xfId="204"/>
    <cellStyle name="_4.06E Pass Throughs_4 31 Regulatory Assets and Liabilities  7 06- Exhibit D_NIM Summary 2 2" xfId="14428"/>
    <cellStyle name="_4.06E Pass Throughs_4 31 Regulatory Assets and Liabilities  7 06- Exhibit D_NIM Summary 3" xfId="14429"/>
    <cellStyle name="_4.06E Pass Throughs_4 31 Regulatory Assets and Liabilities  7 06- Exhibit D_NIM Summary_DEM-WP(C) ENERG10C--ctn Mid-C_042010 2010GRC" xfId="205"/>
    <cellStyle name="_4.06E Pass Throughs_4 31 Regulatory Assets and Liabilities  7 06- Exhibit D_NIM+O&amp;M" xfId="206"/>
    <cellStyle name="_4.06E Pass Throughs_4 31 Regulatory Assets and Liabilities  7 06- Exhibit D_NIM+O&amp;M 2" xfId="14430"/>
    <cellStyle name="_4.06E Pass Throughs_4 31 Regulatory Assets and Liabilities  7 06- Exhibit D_NIM+O&amp;M Monthly" xfId="207"/>
    <cellStyle name="_4.06E Pass Throughs_4 31 Regulatory Assets and Liabilities  7 06- Exhibit D_NIM+O&amp;M Monthly 2" xfId="14431"/>
    <cellStyle name="_4.06E Pass Throughs_4 31E Reg Asset  Liab and EXH D" xfId="208"/>
    <cellStyle name="_4.06E Pass Throughs_4 31E Reg Asset  Liab and EXH D _ Aug 10 Filing (2)" xfId="209"/>
    <cellStyle name="_4.06E Pass Throughs_4 31E Reg Asset  Liab and EXH D _ Aug 10 Filing (2) 2" xfId="14432"/>
    <cellStyle name="_4.06E Pass Throughs_4 31E Reg Asset  Liab and EXH D 10" xfId="14433"/>
    <cellStyle name="_4.06E Pass Throughs_4 31E Reg Asset  Liab and EXH D 11" xfId="14434"/>
    <cellStyle name="_4.06E Pass Throughs_4 31E Reg Asset  Liab and EXH D 12" xfId="14435"/>
    <cellStyle name="_4.06E Pass Throughs_4 31E Reg Asset  Liab and EXH D 13" xfId="14436"/>
    <cellStyle name="_4.06E Pass Throughs_4 31E Reg Asset  Liab and EXH D 14" xfId="14437"/>
    <cellStyle name="_4.06E Pass Throughs_4 31E Reg Asset  Liab and EXH D 15" xfId="14438"/>
    <cellStyle name="_4.06E Pass Throughs_4 31E Reg Asset  Liab and EXH D 16" xfId="14439"/>
    <cellStyle name="_4.06E Pass Throughs_4 31E Reg Asset  Liab and EXH D 17" xfId="14440"/>
    <cellStyle name="_4.06E Pass Throughs_4 31E Reg Asset  Liab and EXH D 18" xfId="14441"/>
    <cellStyle name="_4.06E Pass Throughs_4 31E Reg Asset  Liab and EXH D 19" xfId="14442"/>
    <cellStyle name="_4.06E Pass Throughs_4 31E Reg Asset  Liab and EXH D 2" xfId="14443"/>
    <cellStyle name="_4.06E Pass Throughs_4 31E Reg Asset  Liab and EXH D 20" xfId="14444"/>
    <cellStyle name="_4.06E Pass Throughs_4 31E Reg Asset  Liab and EXH D 21" xfId="14445"/>
    <cellStyle name="_4.06E Pass Throughs_4 31E Reg Asset  Liab and EXH D 22" xfId="14446"/>
    <cellStyle name="_4.06E Pass Throughs_4 31E Reg Asset  Liab and EXH D 23" xfId="14447"/>
    <cellStyle name="_4.06E Pass Throughs_4 31E Reg Asset  Liab and EXH D 24" xfId="14448"/>
    <cellStyle name="_4.06E Pass Throughs_4 31E Reg Asset  Liab and EXH D 25" xfId="14449"/>
    <cellStyle name="_4.06E Pass Throughs_4 31E Reg Asset  Liab and EXH D 26" xfId="14450"/>
    <cellStyle name="_4.06E Pass Throughs_4 31E Reg Asset  Liab and EXH D 27" xfId="14451"/>
    <cellStyle name="_4.06E Pass Throughs_4 31E Reg Asset  Liab and EXH D 28" xfId="14452"/>
    <cellStyle name="_4.06E Pass Throughs_4 31E Reg Asset  Liab and EXH D 29" xfId="14453"/>
    <cellStyle name="_4.06E Pass Throughs_4 31E Reg Asset  Liab and EXH D 3" xfId="14454"/>
    <cellStyle name="_4.06E Pass Throughs_4 31E Reg Asset  Liab and EXH D 30" xfId="14455"/>
    <cellStyle name="_4.06E Pass Throughs_4 31E Reg Asset  Liab and EXH D 31" xfId="14456"/>
    <cellStyle name="_4.06E Pass Throughs_4 31E Reg Asset  Liab and EXH D 32" xfId="14457"/>
    <cellStyle name="_4.06E Pass Throughs_4 31E Reg Asset  Liab and EXH D 33" xfId="14458"/>
    <cellStyle name="_4.06E Pass Throughs_4 31E Reg Asset  Liab and EXH D 34" xfId="14459"/>
    <cellStyle name="_4.06E Pass Throughs_4 31E Reg Asset  Liab and EXH D 35" xfId="14460"/>
    <cellStyle name="_4.06E Pass Throughs_4 31E Reg Asset  Liab and EXH D 36" xfId="14461"/>
    <cellStyle name="_4.06E Pass Throughs_4 31E Reg Asset  Liab and EXH D 4" xfId="14462"/>
    <cellStyle name="_4.06E Pass Throughs_4 31E Reg Asset  Liab and EXH D 5" xfId="14463"/>
    <cellStyle name="_4.06E Pass Throughs_4 31E Reg Asset  Liab and EXH D 6" xfId="14464"/>
    <cellStyle name="_4.06E Pass Throughs_4 31E Reg Asset  Liab and EXH D 7" xfId="14465"/>
    <cellStyle name="_4.06E Pass Throughs_4 31E Reg Asset  Liab and EXH D 8" xfId="14466"/>
    <cellStyle name="_4.06E Pass Throughs_4 31E Reg Asset  Liab and EXH D 9" xfId="14467"/>
    <cellStyle name="_4.06E Pass Throughs_4 32 Regulatory Assets and Liabilities  7 06- Exhibit D" xfId="210"/>
    <cellStyle name="_4.06E Pass Throughs_4 32 Regulatory Assets and Liabilities  7 06- Exhibit D 2" xfId="211"/>
    <cellStyle name="_4.06E Pass Throughs_4 32 Regulatory Assets and Liabilities  7 06- Exhibit D 2 2" xfId="212"/>
    <cellStyle name="_4.06E Pass Throughs_4 32 Regulatory Assets and Liabilities  7 06- Exhibit D 2 2 2" xfId="14468"/>
    <cellStyle name="_4.06E Pass Throughs_4 32 Regulatory Assets and Liabilities  7 06- Exhibit D 3" xfId="213"/>
    <cellStyle name="_4.06E Pass Throughs_4 32 Regulatory Assets and Liabilities  7 06- Exhibit D 3 2" xfId="14469"/>
    <cellStyle name="_4.06E Pass Throughs_4 32 Regulatory Assets and Liabilities  7 06- Exhibit D_DEM-WP(C) ENERG10C--ctn Mid-C_042010 2010GRC" xfId="214"/>
    <cellStyle name="_4.06E Pass Throughs_4 32 Regulatory Assets and Liabilities  7 06- Exhibit D_NIM Summary" xfId="215"/>
    <cellStyle name="_4.06E Pass Throughs_4 32 Regulatory Assets and Liabilities  7 06- Exhibit D_NIM Summary 2" xfId="216"/>
    <cellStyle name="_4.06E Pass Throughs_4 32 Regulatory Assets and Liabilities  7 06- Exhibit D_NIM Summary 2 2" xfId="14470"/>
    <cellStyle name="_4.06E Pass Throughs_4 32 Regulatory Assets and Liabilities  7 06- Exhibit D_NIM Summary 3" xfId="14471"/>
    <cellStyle name="_4.06E Pass Throughs_4 32 Regulatory Assets and Liabilities  7 06- Exhibit D_NIM Summary_DEM-WP(C) ENERG10C--ctn Mid-C_042010 2010GRC" xfId="217"/>
    <cellStyle name="_4.06E Pass Throughs_4 32 Regulatory Assets and Liabilities  7 06- Exhibit D_NIM+O&amp;M" xfId="218"/>
    <cellStyle name="_4.06E Pass Throughs_4 32 Regulatory Assets and Liabilities  7 06- Exhibit D_NIM+O&amp;M 2" xfId="14472"/>
    <cellStyle name="_4.06E Pass Throughs_4 32 Regulatory Assets and Liabilities  7 06- Exhibit D_NIM+O&amp;M Monthly" xfId="219"/>
    <cellStyle name="_4.06E Pass Throughs_4 32 Regulatory Assets and Liabilities  7 06- Exhibit D_NIM+O&amp;M Monthly 2" xfId="14473"/>
    <cellStyle name="_4.06E Pass Throughs_Att B to RECs proceeds proposal" xfId="14474"/>
    <cellStyle name="_4.06E Pass Throughs_AURORA Total New" xfId="220"/>
    <cellStyle name="_4.06E Pass Throughs_AURORA Total New 2" xfId="221"/>
    <cellStyle name="_4.06E Pass Throughs_AURORA Total New 2 2" xfId="14475"/>
    <cellStyle name="_4.06E Pass Throughs_AURORA Total New 3" xfId="14476"/>
    <cellStyle name="_4.06E Pass Throughs_Backup for Attachment B 2010-09-09" xfId="14477"/>
    <cellStyle name="_4.06E Pass Throughs_Bench Request - Attachment B" xfId="14478"/>
    <cellStyle name="_4.06E Pass Throughs_Book2" xfId="222"/>
    <cellStyle name="_4.06E Pass Throughs_Book2 2" xfId="223"/>
    <cellStyle name="_4.06E Pass Throughs_Book2 2 2" xfId="224"/>
    <cellStyle name="_4.06E Pass Throughs_Book2 2 2 2" xfId="14479"/>
    <cellStyle name="_4.06E Pass Throughs_Book2 2 3" xfId="14480"/>
    <cellStyle name="_4.06E Pass Throughs_Book2 3" xfId="225"/>
    <cellStyle name="_4.06E Pass Throughs_Book2 3 2" xfId="14481"/>
    <cellStyle name="_4.06E Pass Throughs_Book2 4" xfId="14482"/>
    <cellStyle name="_4.06E Pass Throughs_Book2_Adj Bench DR 3 for Initial Briefs (Electric)" xfId="226"/>
    <cellStyle name="_4.06E Pass Throughs_Book2_Adj Bench DR 3 for Initial Briefs (Electric) 2" xfId="227"/>
    <cellStyle name="_4.06E Pass Throughs_Book2_Adj Bench DR 3 for Initial Briefs (Electric) 2 2" xfId="228"/>
    <cellStyle name="_4.06E Pass Throughs_Book2_Adj Bench DR 3 for Initial Briefs (Electric) 2 2 2" xfId="14483"/>
    <cellStyle name="_4.06E Pass Throughs_Book2_Adj Bench DR 3 for Initial Briefs (Electric) 2 3" xfId="14484"/>
    <cellStyle name="_4.06E Pass Throughs_Book2_Adj Bench DR 3 for Initial Briefs (Electric) 3" xfId="229"/>
    <cellStyle name="_4.06E Pass Throughs_Book2_Adj Bench DR 3 for Initial Briefs (Electric) 3 2" xfId="14485"/>
    <cellStyle name="_4.06E Pass Throughs_Book2_Adj Bench DR 3 for Initial Briefs (Electric) 4" xfId="14486"/>
    <cellStyle name="_4.06E Pass Throughs_Book2_Adj Bench DR 3 for Initial Briefs (Electric)_DEM-WP(C) ENERG10C--ctn Mid-C_042010 2010GRC" xfId="230"/>
    <cellStyle name="_4.06E Pass Throughs_Book2_DEM-WP(C) ENERG10C--ctn Mid-C_042010 2010GRC" xfId="231"/>
    <cellStyle name="_4.06E Pass Throughs_Book2_Electric Rev Req Model (2009 GRC) Rebuttal" xfId="232"/>
    <cellStyle name="_4.06E Pass Throughs_Book2_Electric Rev Req Model (2009 GRC) Rebuttal 2" xfId="233"/>
    <cellStyle name="_4.06E Pass Throughs_Book2_Electric Rev Req Model (2009 GRC) Rebuttal 2 2" xfId="234"/>
    <cellStyle name="_4.06E Pass Throughs_Book2_Electric Rev Req Model (2009 GRC) Rebuttal 2 2 2" xfId="14487"/>
    <cellStyle name="_4.06E Pass Throughs_Book2_Electric Rev Req Model (2009 GRC) Rebuttal 2 3" xfId="14488"/>
    <cellStyle name="_4.06E Pass Throughs_Book2_Electric Rev Req Model (2009 GRC) Rebuttal 3" xfId="235"/>
    <cellStyle name="_4.06E Pass Throughs_Book2_Electric Rev Req Model (2009 GRC) Rebuttal 3 2" xfId="14489"/>
    <cellStyle name="_4.06E Pass Throughs_Book2_Electric Rev Req Model (2009 GRC) Rebuttal 4" xfId="14490"/>
    <cellStyle name="_4.06E Pass Throughs_Book2_Electric Rev Req Model (2009 GRC) Rebuttal REmoval of New  WH Solar AdjustMI" xfId="236"/>
    <cellStyle name="_4.06E Pass Throughs_Book2_Electric Rev Req Model (2009 GRC) Rebuttal REmoval of New  WH Solar AdjustMI 2" xfId="237"/>
    <cellStyle name="_4.06E Pass Throughs_Book2_Electric Rev Req Model (2009 GRC) Rebuttal REmoval of New  WH Solar AdjustMI 2 2" xfId="238"/>
    <cellStyle name="_4.06E Pass Throughs_Book2_Electric Rev Req Model (2009 GRC) Rebuttal REmoval of New  WH Solar AdjustMI 2 2 2" xfId="14491"/>
    <cellStyle name="_4.06E Pass Throughs_Book2_Electric Rev Req Model (2009 GRC) Rebuttal REmoval of New  WH Solar AdjustMI 2 3" xfId="14492"/>
    <cellStyle name="_4.06E Pass Throughs_Book2_Electric Rev Req Model (2009 GRC) Rebuttal REmoval of New  WH Solar AdjustMI 3" xfId="239"/>
    <cellStyle name="_4.06E Pass Throughs_Book2_Electric Rev Req Model (2009 GRC) Rebuttal REmoval of New  WH Solar AdjustMI 3 2" xfId="14493"/>
    <cellStyle name="_4.06E Pass Throughs_Book2_Electric Rev Req Model (2009 GRC) Rebuttal REmoval of New  WH Solar AdjustMI 4" xfId="14494"/>
    <cellStyle name="_4.06E Pass Throughs_Book2_Electric Rev Req Model (2009 GRC) Rebuttal REmoval of New  WH Solar AdjustMI_DEM-WP(C) ENERG10C--ctn Mid-C_042010 2010GRC" xfId="240"/>
    <cellStyle name="_4.06E Pass Throughs_Book2_Electric Rev Req Model (2009 GRC) Revised 01-18-2010" xfId="241"/>
    <cellStyle name="_4.06E Pass Throughs_Book2_Electric Rev Req Model (2009 GRC) Revised 01-18-2010 2" xfId="242"/>
    <cellStyle name="_4.06E Pass Throughs_Book2_Electric Rev Req Model (2009 GRC) Revised 01-18-2010 2 2" xfId="243"/>
    <cellStyle name="_4.06E Pass Throughs_Book2_Electric Rev Req Model (2009 GRC) Revised 01-18-2010 2 2 2" xfId="14495"/>
    <cellStyle name="_4.06E Pass Throughs_Book2_Electric Rev Req Model (2009 GRC) Revised 01-18-2010 2 3" xfId="14496"/>
    <cellStyle name="_4.06E Pass Throughs_Book2_Electric Rev Req Model (2009 GRC) Revised 01-18-2010 3" xfId="244"/>
    <cellStyle name="_4.06E Pass Throughs_Book2_Electric Rev Req Model (2009 GRC) Revised 01-18-2010 3 2" xfId="14497"/>
    <cellStyle name="_4.06E Pass Throughs_Book2_Electric Rev Req Model (2009 GRC) Revised 01-18-2010 4" xfId="14498"/>
    <cellStyle name="_4.06E Pass Throughs_Book2_Electric Rev Req Model (2009 GRC) Revised 01-18-2010_DEM-WP(C) ENERG10C--ctn Mid-C_042010 2010GRC" xfId="245"/>
    <cellStyle name="_4.06E Pass Throughs_Book2_Final Order Electric EXHIBIT A-1" xfId="246"/>
    <cellStyle name="_4.06E Pass Throughs_Book2_Final Order Electric EXHIBIT A-1 2" xfId="247"/>
    <cellStyle name="_4.06E Pass Throughs_Book2_Final Order Electric EXHIBIT A-1 2 2" xfId="248"/>
    <cellStyle name="_4.06E Pass Throughs_Book2_Final Order Electric EXHIBIT A-1 2 2 2" xfId="14499"/>
    <cellStyle name="_4.06E Pass Throughs_Book2_Final Order Electric EXHIBIT A-1 2 3" xfId="14500"/>
    <cellStyle name="_4.06E Pass Throughs_Book2_Final Order Electric EXHIBIT A-1 3" xfId="249"/>
    <cellStyle name="_4.06E Pass Throughs_Book2_Final Order Electric EXHIBIT A-1 3 2" xfId="14501"/>
    <cellStyle name="_4.06E Pass Throughs_Book2_Final Order Electric EXHIBIT A-1 4" xfId="14502"/>
    <cellStyle name="_4.06E Pass Throughs_Book4" xfId="250"/>
    <cellStyle name="_4.06E Pass Throughs_Book4 2" xfId="251"/>
    <cellStyle name="_4.06E Pass Throughs_Book4 2 2" xfId="252"/>
    <cellStyle name="_4.06E Pass Throughs_Book4 2 2 2" xfId="14503"/>
    <cellStyle name="_4.06E Pass Throughs_Book4 2 3" xfId="14504"/>
    <cellStyle name="_4.06E Pass Throughs_Book4 3" xfId="253"/>
    <cellStyle name="_4.06E Pass Throughs_Book4 3 2" xfId="14505"/>
    <cellStyle name="_4.06E Pass Throughs_Book4 4" xfId="14506"/>
    <cellStyle name="_4.06E Pass Throughs_Book4_DEM-WP(C) ENERG10C--ctn Mid-C_042010 2010GRC" xfId="254"/>
    <cellStyle name="_4.06E Pass Throughs_Book9" xfId="255"/>
    <cellStyle name="_4.06E Pass Throughs_Book9 2" xfId="256"/>
    <cellStyle name="_4.06E Pass Throughs_Book9 2 2" xfId="257"/>
    <cellStyle name="_4.06E Pass Throughs_Book9 2 2 2" xfId="14507"/>
    <cellStyle name="_4.06E Pass Throughs_Book9 2 3" xfId="14508"/>
    <cellStyle name="_4.06E Pass Throughs_Book9 3" xfId="258"/>
    <cellStyle name="_4.06E Pass Throughs_Book9 3 2" xfId="14509"/>
    <cellStyle name="_4.06E Pass Throughs_Book9 4" xfId="14510"/>
    <cellStyle name="_4.06E Pass Throughs_Book9_DEM-WP(C) ENERG10C--ctn Mid-C_042010 2010GRC" xfId="259"/>
    <cellStyle name="_4.06E Pass Throughs_Chelan PUD Power Costs (8-10)" xfId="260"/>
    <cellStyle name="_4.06E Pass Throughs_Chelan PUD Power Costs (8-10) 2" xfId="14511"/>
    <cellStyle name="_4.06E Pass Throughs_DEM-WP(C) Chelan Power Costs" xfId="261"/>
    <cellStyle name="_4.06E Pass Throughs_DEM-WP(C) Chelan Power Costs 2" xfId="14512"/>
    <cellStyle name="_4.06E Pass Throughs_DEM-WP(C) ENERG10C--ctn Mid-C_042010 2010GRC" xfId="262"/>
    <cellStyle name="_4.06E Pass Throughs_DEM-WP(C) Gas Transport 2010GRC" xfId="263"/>
    <cellStyle name="_4.06E Pass Throughs_DEM-WP(C) Gas Transport 2010GRC 2" xfId="14513"/>
    <cellStyle name="_4.06E Pass Throughs_DWH-08 (Rate Spread &amp; Design Workpapers)" xfId="264"/>
    <cellStyle name="_4.06E Pass Throughs_Exh A-1 resulting from UE-112050 effective Jan 1 2012" xfId="14514"/>
    <cellStyle name="_4.06E Pass Throughs_Exh G - Klamath Peaker PPA fr C Locke 2-12" xfId="14515"/>
    <cellStyle name="_4.06E Pass Throughs_Exhibit A-1 effective 4-1-11 fr S Free 12-11" xfId="14516"/>
    <cellStyle name="_4.06E Pass Throughs_Final 2008 PTC Rate Design Workpapers 10.27.08" xfId="265"/>
    <cellStyle name="_4.06E Pass Throughs_INPUTS" xfId="266"/>
    <cellStyle name="_4.06E Pass Throughs_INPUTS 2" xfId="267"/>
    <cellStyle name="_4.06E Pass Throughs_INPUTS 2 2" xfId="268"/>
    <cellStyle name="_4.06E Pass Throughs_INPUTS 2 2 2" xfId="14517"/>
    <cellStyle name="_4.06E Pass Throughs_INPUTS 2 3" xfId="14518"/>
    <cellStyle name="_4.06E Pass Throughs_INPUTS 3" xfId="269"/>
    <cellStyle name="_4.06E Pass Throughs_INPUTS 3 2" xfId="14519"/>
    <cellStyle name="_4.06E Pass Throughs_INPUTS 4" xfId="14520"/>
    <cellStyle name="_4.06E Pass Throughs_Mint Farm Generation BPA" xfId="14521"/>
    <cellStyle name="_4.06E Pass Throughs_NIM Summary" xfId="270"/>
    <cellStyle name="_4.06E Pass Throughs_NIM Summary 09GRC" xfId="271"/>
    <cellStyle name="_4.06E Pass Throughs_NIM Summary 09GRC 2" xfId="272"/>
    <cellStyle name="_4.06E Pass Throughs_NIM Summary 09GRC 2 2" xfId="14522"/>
    <cellStyle name="_4.06E Pass Throughs_NIM Summary 09GRC 3" xfId="14523"/>
    <cellStyle name="_4.06E Pass Throughs_NIM Summary 09GRC_DEM-WP(C) ENERG10C--ctn Mid-C_042010 2010GRC" xfId="273"/>
    <cellStyle name="_4.06E Pass Throughs_NIM Summary 10" xfId="14524"/>
    <cellStyle name="_4.06E Pass Throughs_NIM Summary 11" xfId="14525"/>
    <cellStyle name="_4.06E Pass Throughs_NIM Summary 12" xfId="14526"/>
    <cellStyle name="_4.06E Pass Throughs_NIM Summary 13" xfId="14527"/>
    <cellStyle name="_4.06E Pass Throughs_NIM Summary 14" xfId="14528"/>
    <cellStyle name="_4.06E Pass Throughs_NIM Summary 15" xfId="14529"/>
    <cellStyle name="_4.06E Pass Throughs_NIM Summary 16" xfId="14530"/>
    <cellStyle name="_4.06E Pass Throughs_NIM Summary 17" xfId="14531"/>
    <cellStyle name="_4.06E Pass Throughs_NIM Summary 18" xfId="14532"/>
    <cellStyle name="_4.06E Pass Throughs_NIM Summary 19" xfId="14533"/>
    <cellStyle name="_4.06E Pass Throughs_NIM Summary 2" xfId="274"/>
    <cellStyle name="_4.06E Pass Throughs_NIM Summary 2 2" xfId="14534"/>
    <cellStyle name="_4.06E Pass Throughs_NIM Summary 20" xfId="14535"/>
    <cellStyle name="_4.06E Pass Throughs_NIM Summary 21" xfId="14536"/>
    <cellStyle name="_4.06E Pass Throughs_NIM Summary 22" xfId="14537"/>
    <cellStyle name="_4.06E Pass Throughs_NIM Summary 23" xfId="14538"/>
    <cellStyle name="_4.06E Pass Throughs_NIM Summary 24" xfId="14539"/>
    <cellStyle name="_4.06E Pass Throughs_NIM Summary 25" xfId="14540"/>
    <cellStyle name="_4.06E Pass Throughs_NIM Summary 26" xfId="14541"/>
    <cellStyle name="_4.06E Pass Throughs_NIM Summary 27" xfId="14542"/>
    <cellStyle name="_4.06E Pass Throughs_NIM Summary 28" xfId="14543"/>
    <cellStyle name="_4.06E Pass Throughs_NIM Summary 29" xfId="14544"/>
    <cellStyle name="_4.06E Pass Throughs_NIM Summary 3" xfId="275"/>
    <cellStyle name="_4.06E Pass Throughs_NIM Summary 3 2" xfId="14545"/>
    <cellStyle name="_4.06E Pass Throughs_NIM Summary 30" xfId="14546"/>
    <cellStyle name="_4.06E Pass Throughs_NIM Summary 31" xfId="14547"/>
    <cellStyle name="_4.06E Pass Throughs_NIM Summary 32" xfId="14548"/>
    <cellStyle name="_4.06E Pass Throughs_NIM Summary 33" xfId="14549"/>
    <cellStyle name="_4.06E Pass Throughs_NIM Summary 34" xfId="14550"/>
    <cellStyle name="_4.06E Pass Throughs_NIM Summary 35" xfId="14551"/>
    <cellStyle name="_4.06E Pass Throughs_NIM Summary 36" xfId="14552"/>
    <cellStyle name="_4.06E Pass Throughs_NIM Summary 37" xfId="14553"/>
    <cellStyle name="_4.06E Pass Throughs_NIM Summary 38" xfId="14554"/>
    <cellStyle name="_4.06E Pass Throughs_NIM Summary 39" xfId="14555"/>
    <cellStyle name="_4.06E Pass Throughs_NIM Summary 4" xfId="276"/>
    <cellStyle name="_4.06E Pass Throughs_NIM Summary 4 2" xfId="14556"/>
    <cellStyle name="_4.06E Pass Throughs_NIM Summary 40" xfId="14557"/>
    <cellStyle name="_4.06E Pass Throughs_NIM Summary 41" xfId="14558"/>
    <cellStyle name="_4.06E Pass Throughs_NIM Summary 42" xfId="14559"/>
    <cellStyle name="_4.06E Pass Throughs_NIM Summary 43" xfId="14560"/>
    <cellStyle name="_4.06E Pass Throughs_NIM Summary 44" xfId="14561"/>
    <cellStyle name="_4.06E Pass Throughs_NIM Summary 45" xfId="14562"/>
    <cellStyle name="_4.06E Pass Throughs_NIM Summary 46" xfId="14563"/>
    <cellStyle name="_4.06E Pass Throughs_NIM Summary 47" xfId="14564"/>
    <cellStyle name="_4.06E Pass Throughs_NIM Summary 48" xfId="14565"/>
    <cellStyle name="_4.06E Pass Throughs_NIM Summary 49" xfId="14566"/>
    <cellStyle name="_4.06E Pass Throughs_NIM Summary 5" xfId="277"/>
    <cellStyle name="_4.06E Pass Throughs_NIM Summary 5 2" xfId="14567"/>
    <cellStyle name="_4.06E Pass Throughs_NIM Summary 50" xfId="14568"/>
    <cellStyle name="_4.06E Pass Throughs_NIM Summary 51" xfId="14569"/>
    <cellStyle name="_4.06E Pass Throughs_NIM Summary 6" xfId="278"/>
    <cellStyle name="_4.06E Pass Throughs_NIM Summary 6 2" xfId="14570"/>
    <cellStyle name="_4.06E Pass Throughs_NIM Summary 7" xfId="279"/>
    <cellStyle name="_4.06E Pass Throughs_NIM Summary 7 2" xfId="14571"/>
    <cellStyle name="_4.06E Pass Throughs_NIM Summary 8" xfId="280"/>
    <cellStyle name="_4.06E Pass Throughs_NIM Summary 8 2" xfId="14572"/>
    <cellStyle name="_4.06E Pass Throughs_NIM Summary 9" xfId="281"/>
    <cellStyle name="_4.06E Pass Throughs_NIM Summary 9 2" xfId="14573"/>
    <cellStyle name="_4.06E Pass Throughs_NIM Summary_DEM-WP(C) ENERG10C--ctn Mid-C_042010 2010GRC" xfId="282"/>
    <cellStyle name="_4.06E Pass Throughs_NIM+O&amp;M" xfId="283"/>
    <cellStyle name="_4.06E Pass Throughs_NIM+O&amp;M 2" xfId="284"/>
    <cellStyle name="_4.06E Pass Throughs_NIM+O&amp;M 2 2" xfId="14574"/>
    <cellStyle name="_4.06E Pass Throughs_NIM+O&amp;M 3" xfId="14575"/>
    <cellStyle name="_4.06E Pass Throughs_NIM+O&amp;M Monthly" xfId="285"/>
    <cellStyle name="_4.06E Pass Throughs_NIM+O&amp;M Monthly 2" xfId="286"/>
    <cellStyle name="_4.06E Pass Throughs_NIM+O&amp;M Monthly 2 2" xfId="14576"/>
    <cellStyle name="_4.06E Pass Throughs_NIM+O&amp;M Monthly 3" xfId="14577"/>
    <cellStyle name="_4.06E Pass Throughs_PCA 10 -  Exhibit D Dec 2011" xfId="14578"/>
    <cellStyle name="_4.06E Pass Throughs_PCA 10 -  Exhibit D from A Kellogg Jan 2011" xfId="287"/>
    <cellStyle name="_4.06E Pass Throughs_PCA 10 -  Exhibit D from A Kellogg July 2011" xfId="288"/>
    <cellStyle name="_4.06E Pass Throughs_PCA 10 -  Exhibit D from S Free Rcv'd 12-11" xfId="289"/>
    <cellStyle name="_4.06E Pass Throughs_PCA 11 -  Exhibit D Jan 2012 fr A Kellogg" xfId="14579"/>
    <cellStyle name="_4.06E Pass Throughs_PCA 11 -  Exhibit D Jan 2012 WF" xfId="14580"/>
    <cellStyle name="_4.06E Pass Throughs_PCA 9 -  Exhibit D April 2010" xfId="290"/>
    <cellStyle name="_4.06E Pass Throughs_PCA 9 -  Exhibit D April 2010 (3)" xfId="291"/>
    <cellStyle name="_4.06E Pass Throughs_PCA 9 -  Exhibit D April 2010 (3) 2" xfId="292"/>
    <cellStyle name="_4.06E Pass Throughs_PCA 9 -  Exhibit D April 2010 (3) 2 2" xfId="14581"/>
    <cellStyle name="_4.06E Pass Throughs_PCA 9 -  Exhibit D April 2010 (3) 3" xfId="14582"/>
    <cellStyle name="_4.06E Pass Throughs_PCA 9 -  Exhibit D April 2010 (3)_DEM-WP(C) ENERG10C--ctn Mid-C_042010 2010GRC" xfId="293"/>
    <cellStyle name="_4.06E Pass Throughs_PCA 9 -  Exhibit D April 2010 2" xfId="14583"/>
    <cellStyle name="_4.06E Pass Throughs_PCA 9 -  Exhibit D April 2010 3" xfId="14584"/>
    <cellStyle name="_4.06E Pass Throughs_PCA 9 -  Exhibit D April 2010 4" xfId="14585"/>
    <cellStyle name="_4.06E Pass Throughs_PCA 9 -  Exhibit D April 2010 5" xfId="14586"/>
    <cellStyle name="_4.06E Pass Throughs_PCA 9 -  Exhibit D April 2010 6" xfId="14587"/>
    <cellStyle name="_4.06E Pass Throughs_PCA 9 -  Exhibit D Nov 2010" xfId="294"/>
    <cellStyle name="_4.06E Pass Throughs_PCA 9 -  Exhibit D Nov 2010 2" xfId="14588"/>
    <cellStyle name="_4.06E Pass Throughs_PCA 9 - Exhibit D at August 2010" xfId="295"/>
    <cellStyle name="_4.06E Pass Throughs_PCA 9 - Exhibit D at August 2010 2" xfId="14589"/>
    <cellStyle name="_4.06E Pass Throughs_PCA 9 - Exhibit D June 2010 GRC" xfId="296"/>
    <cellStyle name="_4.06E Pass Throughs_PCA 9 - Exhibit D June 2010 GRC 2" xfId="14590"/>
    <cellStyle name="_4.06E Pass Throughs_Power Costs - Comparison bx Rbtl-Staff-Jt-PC" xfId="297"/>
    <cellStyle name="_4.06E Pass Throughs_Power Costs - Comparison bx Rbtl-Staff-Jt-PC 2" xfId="298"/>
    <cellStyle name="_4.06E Pass Throughs_Power Costs - Comparison bx Rbtl-Staff-Jt-PC 2 2" xfId="299"/>
    <cellStyle name="_4.06E Pass Throughs_Power Costs - Comparison bx Rbtl-Staff-Jt-PC 2 2 2" xfId="14591"/>
    <cellStyle name="_4.06E Pass Throughs_Power Costs - Comparison bx Rbtl-Staff-Jt-PC 2 3" xfId="14592"/>
    <cellStyle name="_4.06E Pass Throughs_Power Costs - Comparison bx Rbtl-Staff-Jt-PC 3" xfId="300"/>
    <cellStyle name="_4.06E Pass Throughs_Power Costs - Comparison bx Rbtl-Staff-Jt-PC 3 2" xfId="14593"/>
    <cellStyle name="_4.06E Pass Throughs_Power Costs - Comparison bx Rbtl-Staff-Jt-PC 4" xfId="14594"/>
    <cellStyle name="_4.06E Pass Throughs_Power Costs - Comparison bx Rbtl-Staff-Jt-PC_Adj Bench DR 3 for Initial Briefs (Electric)" xfId="301"/>
    <cellStyle name="_4.06E Pass Throughs_Power Costs - Comparison bx Rbtl-Staff-Jt-PC_Adj Bench DR 3 for Initial Briefs (Electric) 2" xfId="302"/>
    <cellStyle name="_4.06E Pass Throughs_Power Costs - Comparison bx Rbtl-Staff-Jt-PC_Adj Bench DR 3 for Initial Briefs (Electric) 2 2" xfId="303"/>
    <cellStyle name="_4.06E Pass Throughs_Power Costs - Comparison bx Rbtl-Staff-Jt-PC_Adj Bench DR 3 for Initial Briefs (Electric) 2 2 2" xfId="14595"/>
    <cellStyle name="_4.06E Pass Throughs_Power Costs - Comparison bx Rbtl-Staff-Jt-PC_Adj Bench DR 3 for Initial Briefs (Electric) 2 3" xfId="14596"/>
    <cellStyle name="_4.06E Pass Throughs_Power Costs - Comparison bx Rbtl-Staff-Jt-PC_Adj Bench DR 3 for Initial Briefs (Electric) 3" xfId="304"/>
    <cellStyle name="_4.06E Pass Throughs_Power Costs - Comparison bx Rbtl-Staff-Jt-PC_Adj Bench DR 3 for Initial Briefs (Electric) 3 2" xfId="14597"/>
    <cellStyle name="_4.06E Pass Throughs_Power Costs - Comparison bx Rbtl-Staff-Jt-PC_Adj Bench DR 3 for Initial Briefs (Electric) 4" xfId="14598"/>
    <cellStyle name="_4.06E Pass Throughs_Power Costs - Comparison bx Rbtl-Staff-Jt-PC_Adj Bench DR 3 for Initial Briefs (Electric)_DEM-WP(C) ENERG10C--ctn Mid-C_042010 2010GRC" xfId="305"/>
    <cellStyle name="_4.06E Pass Throughs_Power Costs - Comparison bx Rbtl-Staff-Jt-PC_DEM-WP(C) ENERG10C--ctn Mid-C_042010 2010GRC" xfId="306"/>
    <cellStyle name="_4.06E Pass Throughs_Power Costs - Comparison bx Rbtl-Staff-Jt-PC_Electric Rev Req Model (2009 GRC) Rebuttal" xfId="307"/>
    <cellStyle name="_4.06E Pass Throughs_Power Costs - Comparison bx Rbtl-Staff-Jt-PC_Electric Rev Req Model (2009 GRC) Rebuttal 2" xfId="308"/>
    <cellStyle name="_4.06E Pass Throughs_Power Costs - Comparison bx Rbtl-Staff-Jt-PC_Electric Rev Req Model (2009 GRC) Rebuttal 2 2" xfId="309"/>
    <cellStyle name="_4.06E Pass Throughs_Power Costs - Comparison bx Rbtl-Staff-Jt-PC_Electric Rev Req Model (2009 GRC) Rebuttal 2 2 2" xfId="14599"/>
    <cellStyle name="_4.06E Pass Throughs_Power Costs - Comparison bx Rbtl-Staff-Jt-PC_Electric Rev Req Model (2009 GRC) Rebuttal 2 3" xfId="14600"/>
    <cellStyle name="_4.06E Pass Throughs_Power Costs - Comparison bx Rbtl-Staff-Jt-PC_Electric Rev Req Model (2009 GRC) Rebuttal 3" xfId="310"/>
    <cellStyle name="_4.06E Pass Throughs_Power Costs - Comparison bx Rbtl-Staff-Jt-PC_Electric Rev Req Model (2009 GRC) Rebuttal 3 2" xfId="14601"/>
    <cellStyle name="_4.06E Pass Throughs_Power Costs - Comparison bx Rbtl-Staff-Jt-PC_Electric Rev Req Model (2009 GRC) Rebuttal 4" xfId="14602"/>
    <cellStyle name="_4.06E Pass Throughs_Power Costs - Comparison bx Rbtl-Staff-Jt-PC_Electric Rev Req Model (2009 GRC) Rebuttal REmoval of New  WH Solar AdjustMI" xfId="311"/>
    <cellStyle name="_4.06E Pass Throughs_Power Costs - Comparison bx Rbtl-Staff-Jt-PC_Electric Rev Req Model (2009 GRC) Rebuttal REmoval of New  WH Solar AdjustMI 2" xfId="312"/>
    <cellStyle name="_4.06E Pass Throughs_Power Costs - Comparison bx Rbtl-Staff-Jt-PC_Electric Rev Req Model (2009 GRC) Rebuttal REmoval of New  WH Solar AdjustMI 2 2" xfId="313"/>
    <cellStyle name="_4.06E Pass Throughs_Power Costs - Comparison bx Rbtl-Staff-Jt-PC_Electric Rev Req Model (2009 GRC) Rebuttal REmoval of New  WH Solar AdjustMI 2 2 2" xfId="14603"/>
    <cellStyle name="_4.06E Pass Throughs_Power Costs - Comparison bx Rbtl-Staff-Jt-PC_Electric Rev Req Model (2009 GRC) Rebuttal REmoval of New  WH Solar AdjustMI 2 3" xfId="14604"/>
    <cellStyle name="_4.06E Pass Throughs_Power Costs - Comparison bx Rbtl-Staff-Jt-PC_Electric Rev Req Model (2009 GRC) Rebuttal REmoval of New  WH Solar AdjustMI 3" xfId="314"/>
    <cellStyle name="_4.06E Pass Throughs_Power Costs - Comparison bx Rbtl-Staff-Jt-PC_Electric Rev Req Model (2009 GRC) Rebuttal REmoval of New  WH Solar AdjustMI 3 2" xfId="14605"/>
    <cellStyle name="_4.06E Pass Throughs_Power Costs - Comparison bx Rbtl-Staff-Jt-PC_Electric Rev Req Model (2009 GRC) Rebuttal REmoval of New  WH Solar AdjustMI 4" xfId="14606"/>
    <cellStyle name="_4.06E Pass Throughs_Power Costs - Comparison bx Rbtl-Staff-Jt-PC_Electric Rev Req Model (2009 GRC) Rebuttal REmoval of New  WH Solar AdjustMI_DEM-WP(C) ENERG10C--ctn Mid-C_042010 2010GRC" xfId="315"/>
    <cellStyle name="_4.06E Pass Throughs_Power Costs - Comparison bx Rbtl-Staff-Jt-PC_Electric Rev Req Model (2009 GRC) Revised 01-18-2010" xfId="316"/>
    <cellStyle name="_4.06E Pass Throughs_Power Costs - Comparison bx Rbtl-Staff-Jt-PC_Electric Rev Req Model (2009 GRC) Revised 01-18-2010 2" xfId="317"/>
    <cellStyle name="_4.06E Pass Throughs_Power Costs - Comparison bx Rbtl-Staff-Jt-PC_Electric Rev Req Model (2009 GRC) Revised 01-18-2010 2 2" xfId="318"/>
    <cellStyle name="_4.06E Pass Throughs_Power Costs - Comparison bx Rbtl-Staff-Jt-PC_Electric Rev Req Model (2009 GRC) Revised 01-18-2010 2 2 2" xfId="14607"/>
    <cellStyle name="_4.06E Pass Throughs_Power Costs - Comparison bx Rbtl-Staff-Jt-PC_Electric Rev Req Model (2009 GRC) Revised 01-18-2010 2 3" xfId="14608"/>
    <cellStyle name="_4.06E Pass Throughs_Power Costs - Comparison bx Rbtl-Staff-Jt-PC_Electric Rev Req Model (2009 GRC) Revised 01-18-2010 3" xfId="319"/>
    <cellStyle name="_4.06E Pass Throughs_Power Costs - Comparison bx Rbtl-Staff-Jt-PC_Electric Rev Req Model (2009 GRC) Revised 01-18-2010 3 2" xfId="14609"/>
    <cellStyle name="_4.06E Pass Throughs_Power Costs - Comparison bx Rbtl-Staff-Jt-PC_Electric Rev Req Model (2009 GRC) Revised 01-18-2010 4" xfId="14610"/>
    <cellStyle name="_4.06E Pass Throughs_Power Costs - Comparison bx Rbtl-Staff-Jt-PC_Electric Rev Req Model (2009 GRC) Revised 01-18-2010_DEM-WP(C) ENERG10C--ctn Mid-C_042010 2010GRC" xfId="320"/>
    <cellStyle name="_4.06E Pass Throughs_Power Costs - Comparison bx Rbtl-Staff-Jt-PC_Final Order Electric EXHIBIT A-1" xfId="321"/>
    <cellStyle name="_4.06E Pass Throughs_Power Costs - Comparison bx Rbtl-Staff-Jt-PC_Final Order Electric EXHIBIT A-1 2" xfId="322"/>
    <cellStyle name="_4.06E Pass Throughs_Power Costs - Comparison bx Rbtl-Staff-Jt-PC_Final Order Electric EXHIBIT A-1 2 2" xfId="323"/>
    <cellStyle name="_4.06E Pass Throughs_Power Costs - Comparison bx Rbtl-Staff-Jt-PC_Final Order Electric EXHIBIT A-1 2 2 2" xfId="14611"/>
    <cellStyle name="_4.06E Pass Throughs_Power Costs - Comparison bx Rbtl-Staff-Jt-PC_Final Order Electric EXHIBIT A-1 2 3" xfId="14612"/>
    <cellStyle name="_4.06E Pass Throughs_Power Costs - Comparison bx Rbtl-Staff-Jt-PC_Final Order Electric EXHIBIT A-1 3" xfId="324"/>
    <cellStyle name="_4.06E Pass Throughs_Power Costs - Comparison bx Rbtl-Staff-Jt-PC_Final Order Electric EXHIBIT A-1 3 2" xfId="14613"/>
    <cellStyle name="_4.06E Pass Throughs_Power Costs - Comparison bx Rbtl-Staff-Jt-PC_Final Order Electric EXHIBIT A-1 4" xfId="14614"/>
    <cellStyle name="_4.06E Pass Throughs_Production Adj 4.37" xfId="325"/>
    <cellStyle name="_4.06E Pass Throughs_Production Adj 4.37 2" xfId="326"/>
    <cellStyle name="_4.06E Pass Throughs_Production Adj 4.37 2 2" xfId="327"/>
    <cellStyle name="_4.06E Pass Throughs_Production Adj 4.37 2 2 2" xfId="14615"/>
    <cellStyle name="_4.06E Pass Throughs_Production Adj 4.37 2 3" xfId="14616"/>
    <cellStyle name="_4.06E Pass Throughs_Production Adj 4.37 3" xfId="328"/>
    <cellStyle name="_4.06E Pass Throughs_Production Adj 4.37 3 2" xfId="14617"/>
    <cellStyle name="_4.06E Pass Throughs_Production Adj 4.37 4" xfId="14618"/>
    <cellStyle name="_4.06E Pass Throughs_Purchased Power Adj 4.03" xfId="329"/>
    <cellStyle name="_4.06E Pass Throughs_Purchased Power Adj 4.03 2" xfId="330"/>
    <cellStyle name="_4.06E Pass Throughs_Purchased Power Adj 4.03 2 2" xfId="331"/>
    <cellStyle name="_4.06E Pass Throughs_Purchased Power Adj 4.03 2 2 2" xfId="14619"/>
    <cellStyle name="_4.06E Pass Throughs_Purchased Power Adj 4.03 2 3" xfId="14620"/>
    <cellStyle name="_4.06E Pass Throughs_Purchased Power Adj 4.03 3" xfId="332"/>
    <cellStyle name="_4.06E Pass Throughs_Purchased Power Adj 4.03 3 2" xfId="14621"/>
    <cellStyle name="_4.06E Pass Throughs_Purchased Power Adj 4.03 4" xfId="14622"/>
    <cellStyle name="_4.06E Pass Throughs_Rebuttal Power Costs" xfId="333"/>
    <cellStyle name="_4.06E Pass Throughs_Rebuttal Power Costs 2" xfId="334"/>
    <cellStyle name="_4.06E Pass Throughs_Rebuttal Power Costs 2 2" xfId="335"/>
    <cellStyle name="_4.06E Pass Throughs_Rebuttal Power Costs 2 2 2" xfId="14623"/>
    <cellStyle name="_4.06E Pass Throughs_Rebuttal Power Costs 2 3" xfId="14624"/>
    <cellStyle name="_4.06E Pass Throughs_Rebuttal Power Costs 3" xfId="336"/>
    <cellStyle name="_4.06E Pass Throughs_Rebuttal Power Costs 3 2" xfId="14625"/>
    <cellStyle name="_4.06E Pass Throughs_Rebuttal Power Costs 4" xfId="14626"/>
    <cellStyle name="_4.06E Pass Throughs_Rebuttal Power Costs_Adj Bench DR 3 for Initial Briefs (Electric)" xfId="337"/>
    <cellStyle name="_4.06E Pass Throughs_Rebuttal Power Costs_Adj Bench DR 3 for Initial Briefs (Electric) 2" xfId="338"/>
    <cellStyle name="_4.06E Pass Throughs_Rebuttal Power Costs_Adj Bench DR 3 for Initial Briefs (Electric) 2 2" xfId="339"/>
    <cellStyle name="_4.06E Pass Throughs_Rebuttal Power Costs_Adj Bench DR 3 for Initial Briefs (Electric) 2 2 2" xfId="14627"/>
    <cellStyle name="_4.06E Pass Throughs_Rebuttal Power Costs_Adj Bench DR 3 for Initial Briefs (Electric) 2 3" xfId="14628"/>
    <cellStyle name="_4.06E Pass Throughs_Rebuttal Power Costs_Adj Bench DR 3 for Initial Briefs (Electric) 3" xfId="340"/>
    <cellStyle name="_4.06E Pass Throughs_Rebuttal Power Costs_Adj Bench DR 3 for Initial Briefs (Electric) 3 2" xfId="14629"/>
    <cellStyle name="_4.06E Pass Throughs_Rebuttal Power Costs_Adj Bench DR 3 for Initial Briefs (Electric) 4" xfId="14630"/>
    <cellStyle name="_4.06E Pass Throughs_Rebuttal Power Costs_Adj Bench DR 3 for Initial Briefs (Electric)_DEM-WP(C) ENERG10C--ctn Mid-C_042010 2010GRC" xfId="341"/>
    <cellStyle name="_4.06E Pass Throughs_Rebuttal Power Costs_DEM-WP(C) ENERG10C--ctn Mid-C_042010 2010GRC" xfId="342"/>
    <cellStyle name="_4.06E Pass Throughs_Rebuttal Power Costs_Electric Rev Req Model (2009 GRC) Rebuttal" xfId="343"/>
    <cellStyle name="_4.06E Pass Throughs_Rebuttal Power Costs_Electric Rev Req Model (2009 GRC) Rebuttal 2" xfId="344"/>
    <cellStyle name="_4.06E Pass Throughs_Rebuttal Power Costs_Electric Rev Req Model (2009 GRC) Rebuttal 2 2" xfId="345"/>
    <cellStyle name="_4.06E Pass Throughs_Rebuttal Power Costs_Electric Rev Req Model (2009 GRC) Rebuttal 2 2 2" xfId="14631"/>
    <cellStyle name="_4.06E Pass Throughs_Rebuttal Power Costs_Electric Rev Req Model (2009 GRC) Rebuttal 2 3" xfId="14632"/>
    <cellStyle name="_4.06E Pass Throughs_Rebuttal Power Costs_Electric Rev Req Model (2009 GRC) Rebuttal 3" xfId="346"/>
    <cellStyle name="_4.06E Pass Throughs_Rebuttal Power Costs_Electric Rev Req Model (2009 GRC) Rebuttal 3 2" xfId="14633"/>
    <cellStyle name="_4.06E Pass Throughs_Rebuttal Power Costs_Electric Rev Req Model (2009 GRC) Rebuttal 4" xfId="14634"/>
    <cellStyle name="_4.06E Pass Throughs_Rebuttal Power Costs_Electric Rev Req Model (2009 GRC) Rebuttal REmoval of New  WH Solar AdjustMI" xfId="347"/>
    <cellStyle name="_4.06E Pass Throughs_Rebuttal Power Costs_Electric Rev Req Model (2009 GRC) Rebuttal REmoval of New  WH Solar AdjustMI 2" xfId="348"/>
    <cellStyle name="_4.06E Pass Throughs_Rebuttal Power Costs_Electric Rev Req Model (2009 GRC) Rebuttal REmoval of New  WH Solar AdjustMI 2 2" xfId="349"/>
    <cellStyle name="_4.06E Pass Throughs_Rebuttal Power Costs_Electric Rev Req Model (2009 GRC) Rebuttal REmoval of New  WH Solar AdjustMI 2 2 2" xfId="14635"/>
    <cellStyle name="_4.06E Pass Throughs_Rebuttal Power Costs_Electric Rev Req Model (2009 GRC) Rebuttal REmoval of New  WH Solar AdjustMI 2 3" xfId="14636"/>
    <cellStyle name="_4.06E Pass Throughs_Rebuttal Power Costs_Electric Rev Req Model (2009 GRC) Rebuttal REmoval of New  WH Solar AdjustMI 3" xfId="350"/>
    <cellStyle name="_4.06E Pass Throughs_Rebuttal Power Costs_Electric Rev Req Model (2009 GRC) Rebuttal REmoval of New  WH Solar AdjustMI 3 2" xfId="14637"/>
    <cellStyle name="_4.06E Pass Throughs_Rebuttal Power Costs_Electric Rev Req Model (2009 GRC) Rebuttal REmoval of New  WH Solar AdjustMI 4" xfId="14638"/>
    <cellStyle name="_4.06E Pass Throughs_Rebuttal Power Costs_Electric Rev Req Model (2009 GRC) Rebuttal REmoval of New  WH Solar AdjustMI_DEM-WP(C) ENERG10C--ctn Mid-C_042010 2010GRC" xfId="351"/>
    <cellStyle name="_4.06E Pass Throughs_Rebuttal Power Costs_Electric Rev Req Model (2009 GRC) Revised 01-18-2010" xfId="352"/>
    <cellStyle name="_4.06E Pass Throughs_Rebuttal Power Costs_Electric Rev Req Model (2009 GRC) Revised 01-18-2010 2" xfId="353"/>
    <cellStyle name="_4.06E Pass Throughs_Rebuttal Power Costs_Electric Rev Req Model (2009 GRC) Revised 01-18-2010 2 2" xfId="354"/>
    <cellStyle name="_4.06E Pass Throughs_Rebuttal Power Costs_Electric Rev Req Model (2009 GRC) Revised 01-18-2010 2 2 2" xfId="14639"/>
    <cellStyle name="_4.06E Pass Throughs_Rebuttal Power Costs_Electric Rev Req Model (2009 GRC) Revised 01-18-2010 2 3" xfId="14640"/>
    <cellStyle name="_4.06E Pass Throughs_Rebuttal Power Costs_Electric Rev Req Model (2009 GRC) Revised 01-18-2010 3" xfId="355"/>
    <cellStyle name="_4.06E Pass Throughs_Rebuttal Power Costs_Electric Rev Req Model (2009 GRC) Revised 01-18-2010 3 2" xfId="14641"/>
    <cellStyle name="_4.06E Pass Throughs_Rebuttal Power Costs_Electric Rev Req Model (2009 GRC) Revised 01-18-2010 4" xfId="14642"/>
    <cellStyle name="_4.06E Pass Throughs_Rebuttal Power Costs_Electric Rev Req Model (2009 GRC) Revised 01-18-2010_DEM-WP(C) ENERG10C--ctn Mid-C_042010 2010GRC" xfId="356"/>
    <cellStyle name="_4.06E Pass Throughs_Rebuttal Power Costs_Final Order Electric EXHIBIT A-1" xfId="357"/>
    <cellStyle name="_4.06E Pass Throughs_Rebuttal Power Costs_Final Order Electric EXHIBIT A-1 2" xfId="358"/>
    <cellStyle name="_4.06E Pass Throughs_Rebuttal Power Costs_Final Order Electric EXHIBIT A-1 2 2" xfId="359"/>
    <cellStyle name="_4.06E Pass Throughs_Rebuttal Power Costs_Final Order Electric EXHIBIT A-1 2 2 2" xfId="14643"/>
    <cellStyle name="_4.06E Pass Throughs_Rebuttal Power Costs_Final Order Electric EXHIBIT A-1 2 3" xfId="14644"/>
    <cellStyle name="_4.06E Pass Throughs_Rebuttal Power Costs_Final Order Electric EXHIBIT A-1 3" xfId="360"/>
    <cellStyle name="_4.06E Pass Throughs_Rebuttal Power Costs_Final Order Electric EXHIBIT A-1 3 2" xfId="14645"/>
    <cellStyle name="_4.06E Pass Throughs_Rebuttal Power Costs_Final Order Electric EXHIBIT A-1 4" xfId="14646"/>
    <cellStyle name="_4.06E Pass Throughs_RECS vs PTC's w Interest 6-28-10" xfId="14647"/>
    <cellStyle name="_4.06E Pass Throughs_ROR &amp; CONV FACTOR" xfId="361"/>
    <cellStyle name="_4.06E Pass Throughs_ROR &amp; CONV FACTOR 2" xfId="362"/>
    <cellStyle name="_4.06E Pass Throughs_ROR &amp; CONV FACTOR 2 2" xfId="363"/>
    <cellStyle name="_4.06E Pass Throughs_ROR &amp; CONV FACTOR 2 2 2" xfId="14648"/>
    <cellStyle name="_4.06E Pass Throughs_ROR &amp; CONV FACTOR 2 3" xfId="14649"/>
    <cellStyle name="_4.06E Pass Throughs_ROR &amp; CONV FACTOR 3" xfId="364"/>
    <cellStyle name="_4.06E Pass Throughs_ROR &amp; CONV FACTOR 3 2" xfId="14650"/>
    <cellStyle name="_4.06E Pass Throughs_ROR &amp; CONV FACTOR 4" xfId="14651"/>
    <cellStyle name="_4.06E Pass Throughs_ROR 5.02" xfId="365"/>
    <cellStyle name="_4.06E Pass Throughs_ROR 5.02 2" xfId="366"/>
    <cellStyle name="_4.06E Pass Throughs_ROR 5.02 2 2" xfId="367"/>
    <cellStyle name="_4.06E Pass Throughs_ROR 5.02 2 2 2" xfId="14652"/>
    <cellStyle name="_4.06E Pass Throughs_ROR 5.02 2 3" xfId="14653"/>
    <cellStyle name="_4.06E Pass Throughs_ROR 5.02 3" xfId="368"/>
    <cellStyle name="_4.06E Pass Throughs_ROR 5.02 3 2" xfId="14654"/>
    <cellStyle name="_4.06E Pass Throughs_ROR 5.02 4" xfId="14655"/>
    <cellStyle name="_4.06E Pass Throughs_Wind Integration 10GRC" xfId="369"/>
    <cellStyle name="_4.06E Pass Throughs_Wind Integration 10GRC 2" xfId="370"/>
    <cellStyle name="_4.06E Pass Throughs_Wind Integration 10GRC 2 2" xfId="14656"/>
    <cellStyle name="_4.06E Pass Throughs_Wind Integration 10GRC 3" xfId="14657"/>
    <cellStyle name="_4.06E Pass Throughs_Wind Integration 10GRC_DEM-WP(C) ENERG10C--ctn Mid-C_042010 2010GRC" xfId="371"/>
    <cellStyle name="_4.13E Montana Energy Tax" xfId="372"/>
    <cellStyle name="_4.13E Montana Energy Tax 2" xfId="373"/>
    <cellStyle name="_4.13E Montana Energy Tax 2 2" xfId="374"/>
    <cellStyle name="_4.13E Montana Energy Tax 2 2 2" xfId="375"/>
    <cellStyle name="_4.13E Montana Energy Tax 2 2 2 2" xfId="14658"/>
    <cellStyle name="_4.13E Montana Energy Tax 2 2 3" xfId="14659"/>
    <cellStyle name="_4.13E Montana Energy Tax 2 3" xfId="376"/>
    <cellStyle name="_4.13E Montana Energy Tax 2 3 2" xfId="14660"/>
    <cellStyle name="_4.13E Montana Energy Tax 2 4" xfId="14661"/>
    <cellStyle name="_4.13E Montana Energy Tax 3" xfId="377"/>
    <cellStyle name="_4.13E Montana Energy Tax 3 2" xfId="378"/>
    <cellStyle name="_4.13E Montana Energy Tax 3 2 2" xfId="379"/>
    <cellStyle name="_4.13E Montana Energy Tax 3 2 2 2" xfId="14662"/>
    <cellStyle name="_4.13E Montana Energy Tax 3 2 3" xfId="14663"/>
    <cellStyle name="_4.13E Montana Energy Tax 3 3" xfId="380"/>
    <cellStyle name="_4.13E Montana Energy Tax 3 3 2" xfId="381"/>
    <cellStyle name="_4.13E Montana Energy Tax 3 3 2 2" xfId="14664"/>
    <cellStyle name="_4.13E Montana Energy Tax 3 3 3" xfId="14665"/>
    <cellStyle name="_4.13E Montana Energy Tax 3 4" xfId="382"/>
    <cellStyle name="_4.13E Montana Energy Tax 3 4 2" xfId="383"/>
    <cellStyle name="_4.13E Montana Energy Tax 3 4 2 2" xfId="14666"/>
    <cellStyle name="_4.13E Montana Energy Tax 3 4 3" xfId="14667"/>
    <cellStyle name="_4.13E Montana Energy Tax 3 5" xfId="14668"/>
    <cellStyle name="_4.13E Montana Energy Tax 4" xfId="384"/>
    <cellStyle name="_4.13E Montana Energy Tax 4 2" xfId="385"/>
    <cellStyle name="_4.13E Montana Energy Tax 4 2 2" xfId="14669"/>
    <cellStyle name="_4.13E Montana Energy Tax 4 3" xfId="14670"/>
    <cellStyle name="_4.13E Montana Energy Tax 5" xfId="386"/>
    <cellStyle name="_4.13E Montana Energy Tax 5 2" xfId="14671"/>
    <cellStyle name="_4.13E Montana Energy Tax 5 2 2" xfId="14672"/>
    <cellStyle name="_4.13E Montana Energy Tax 5 3" xfId="14673"/>
    <cellStyle name="_4.13E Montana Energy Tax 6" xfId="387"/>
    <cellStyle name="_4.13E Montana Energy Tax 6 2" xfId="388"/>
    <cellStyle name="_4.13E Montana Energy Tax 7" xfId="389"/>
    <cellStyle name="_4.13E Montana Energy Tax 7 2" xfId="390"/>
    <cellStyle name="_4.13E Montana Energy Tax 8" xfId="14674"/>
    <cellStyle name="_4.13E Montana Energy Tax 8 2" xfId="14675"/>
    <cellStyle name="_4.13E Montana Energy Tax 9" xfId="14676"/>
    <cellStyle name="_4.13E Montana Energy Tax 9 2" xfId="14677"/>
    <cellStyle name="_4.13E Montana Energy Tax_04 07E Wild Horse Wind Expansion (C) (2)" xfId="391"/>
    <cellStyle name="_4.13E Montana Energy Tax_04 07E Wild Horse Wind Expansion (C) (2) 2" xfId="392"/>
    <cellStyle name="_4.13E Montana Energy Tax_04 07E Wild Horse Wind Expansion (C) (2) 2 2" xfId="393"/>
    <cellStyle name="_4.13E Montana Energy Tax_04 07E Wild Horse Wind Expansion (C) (2) 2 2 2" xfId="14678"/>
    <cellStyle name="_4.13E Montana Energy Tax_04 07E Wild Horse Wind Expansion (C) (2) 2 3" xfId="14679"/>
    <cellStyle name="_4.13E Montana Energy Tax_04 07E Wild Horse Wind Expansion (C) (2) 3" xfId="394"/>
    <cellStyle name="_4.13E Montana Energy Tax_04 07E Wild Horse Wind Expansion (C) (2) 3 2" xfId="14680"/>
    <cellStyle name="_4.13E Montana Energy Tax_04 07E Wild Horse Wind Expansion (C) (2) 4" xfId="14681"/>
    <cellStyle name="_4.13E Montana Energy Tax_04 07E Wild Horse Wind Expansion (C) (2)_Adj Bench DR 3 for Initial Briefs (Electric)" xfId="395"/>
    <cellStyle name="_4.13E Montana Energy Tax_04 07E Wild Horse Wind Expansion (C) (2)_Adj Bench DR 3 for Initial Briefs (Electric) 2" xfId="396"/>
    <cellStyle name="_4.13E Montana Energy Tax_04 07E Wild Horse Wind Expansion (C) (2)_Adj Bench DR 3 for Initial Briefs (Electric) 2 2" xfId="397"/>
    <cellStyle name="_4.13E Montana Energy Tax_04 07E Wild Horse Wind Expansion (C) (2)_Adj Bench DR 3 for Initial Briefs (Electric) 2 2 2" xfId="14682"/>
    <cellStyle name="_4.13E Montana Energy Tax_04 07E Wild Horse Wind Expansion (C) (2)_Adj Bench DR 3 for Initial Briefs (Electric) 2 3" xfId="14683"/>
    <cellStyle name="_4.13E Montana Energy Tax_04 07E Wild Horse Wind Expansion (C) (2)_Adj Bench DR 3 for Initial Briefs (Electric) 3" xfId="398"/>
    <cellStyle name="_4.13E Montana Energy Tax_04 07E Wild Horse Wind Expansion (C) (2)_Adj Bench DR 3 for Initial Briefs (Electric) 3 2" xfId="14684"/>
    <cellStyle name="_4.13E Montana Energy Tax_04 07E Wild Horse Wind Expansion (C) (2)_Adj Bench DR 3 for Initial Briefs (Electric) 4" xfId="14685"/>
    <cellStyle name="_4.13E Montana Energy Tax_04 07E Wild Horse Wind Expansion (C) (2)_Adj Bench DR 3 for Initial Briefs (Electric)_DEM-WP(C) ENERG10C--ctn Mid-C_042010 2010GRC" xfId="399"/>
    <cellStyle name="_4.13E Montana Energy Tax_04 07E Wild Horse Wind Expansion (C) (2)_Book1" xfId="400"/>
    <cellStyle name="_4.13E Montana Energy Tax_04 07E Wild Horse Wind Expansion (C) (2)_DEM-WP(C) ENERG10C--ctn Mid-C_042010 2010GRC" xfId="401"/>
    <cellStyle name="_4.13E Montana Energy Tax_04 07E Wild Horse Wind Expansion (C) (2)_Electric Rev Req Model (2009 GRC) " xfId="402"/>
    <cellStyle name="_4.13E Montana Energy Tax_04 07E Wild Horse Wind Expansion (C) (2)_Electric Rev Req Model (2009 GRC)  2" xfId="403"/>
    <cellStyle name="_4.13E Montana Energy Tax_04 07E Wild Horse Wind Expansion (C) (2)_Electric Rev Req Model (2009 GRC)  2 2" xfId="404"/>
    <cellStyle name="_4.13E Montana Energy Tax_04 07E Wild Horse Wind Expansion (C) (2)_Electric Rev Req Model (2009 GRC)  2 2 2" xfId="14686"/>
    <cellStyle name="_4.13E Montana Energy Tax_04 07E Wild Horse Wind Expansion (C) (2)_Electric Rev Req Model (2009 GRC)  2 3" xfId="14687"/>
    <cellStyle name="_4.13E Montana Energy Tax_04 07E Wild Horse Wind Expansion (C) (2)_Electric Rev Req Model (2009 GRC)  3" xfId="405"/>
    <cellStyle name="_4.13E Montana Energy Tax_04 07E Wild Horse Wind Expansion (C) (2)_Electric Rev Req Model (2009 GRC)  3 2" xfId="14688"/>
    <cellStyle name="_4.13E Montana Energy Tax_04 07E Wild Horse Wind Expansion (C) (2)_Electric Rev Req Model (2009 GRC)  4" xfId="14689"/>
    <cellStyle name="_4.13E Montana Energy Tax_04 07E Wild Horse Wind Expansion (C) (2)_Electric Rev Req Model (2009 GRC) _DEM-WP(C) ENERG10C--ctn Mid-C_042010 2010GRC" xfId="406"/>
    <cellStyle name="_4.13E Montana Energy Tax_04 07E Wild Horse Wind Expansion (C) (2)_Electric Rev Req Model (2009 GRC) Rebuttal" xfId="407"/>
    <cellStyle name="_4.13E Montana Energy Tax_04 07E Wild Horse Wind Expansion (C) (2)_Electric Rev Req Model (2009 GRC) Rebuttal 2" xfId="408"/>
    <cellStyle name="_4.13E Montana Energy Tax_04 07E Wild Horse Wind Expansion (C) (2)_Electric Rev Req Model (2009 GRC) Rebuttal 2 2" xfId="409"/>
    <cellStyle name="_4.13E Montana Energy Tax_04 07E Wild Horse Wind Expansion (C) (2)_Electric Rev Req Model (2009 GRC) Rebuttal 2 2 2" xfId="14690"/>
    <cellStyle name="_4.13E Montana Energy Tax_04 07E Wild Horse Wind Expansion (C) (2)_Electric Rev Req Model (2009 GRC) Rebuttal 2 3" xfId="14691"/>
    <cellStyle name="_4.13E Montana Energy Tax_04 07E Wild Horse Wind Expansion (C) (2)_Electric Rev Req Model (2009 GRC) Rebuttal 3" xfId="410"/>
    <cellStyle name="_4.13E Montana Energy Tax_04 07E Wild Horse Wind Expansion (C) (2)_Electric Rev Req Model (2009 GRC) Rebuttal 3 2" xfId="14692"/>
    <cellStyle name="_4.13E Montana Energy Tax_04 07E Wild Horse Wind Expansion (C) (2)_Electric Rev Req Model (2009 GRC) Rebuttal 4" xfId="14693"/>
    <cellStyle name="_4.13E Montana Energy Tax_04 07E Wild Horse Wind Expansion (C) (2)_Electric Rev Req Model (2009 GRC) Rebuttal REmoval of New  WH Solar AdjustMI" xfId="411"/>
    <cellStyle name="_4.13E Montana Energy Tax_04 07E Wild Horse Wind Expansion (C) (2)_Electric Rev Req Model (2009 GRC) Rebuttal REmoval of New  WH Solar AdjustMI 2" xfId="412"/>
    <cellStyle name="_4.13E Montana Energy Tax_04 07E Wild Horse Wind Expansion (C) (2)_Electric Rev Req Model (2009 GRC) Rebuttal REmoval of New  WH Solar AdjustMI 2 2" xfId="413"/>
    <cellStyle name="_4.13E Montana Energy Tax_04 07E Wild Horse Wind Expansion (C) (2)_Electric Rev Req Model (2009 GRC) Rebuttal REmoval of New  WH Solar AdjustMI 2 2 2" xfId="14694"/>
    <cellStyle name="_4.13E Montana Energy Tax_04 07E Wild Horse Wind Expansion (C) (2)_Electric Rev Req Model (2009 GRC) Rebuttal REmoval of New  WH Solar AdjustMI 2 3" xfId="14695"/>
    <cellStyle name="_4.13E Montana Energy Tax_04 07E Wild Horse Wind Expansion (C) (2)_Electric Rev Req Model (2009 GRC) Rebuttal REmoval of New  WH Solar AdjustMI 3" xfId="414"/>
    <cellStyle name="_4.13E Montana Energy Tax_04 07E Wild Horse Wind Expansion (C) (2)_Electric Rev Req Model (2009 GRC) Rebuttal REmoval of New  WH Solar AdjustMI 3 2" xfId="14696"/>
    <cellStyle name="_4.13E Montana Energy Tax_04 07E Wild Horse Wind Expansion (C) (2)_Electric Rev Req Model (2009 GRC) Rebuttal REmoval of New  WH Solar AdjustMI 4" xfId="14697"/>
    <cellStyle name="_4.13E Montana Energy Tax_04 07E Wild Horse Wind Expansion (C) (2)_Electric Rev Req Model (2009 GRC) Rebuttal REmoval of New  WH Solar AdjustMI_DEM-WP(C) ENERG10C--ctn Mid-C_042010 2010GRC" xfId="415"/>
    <cellStyle name="_4.13E Montana Energy Tax_04 07E Wild Horse Wind Expansion (C) (2)_Electric Rev Req Model (2009 GRC) Revised 01-18-2010" xfId="416"/>
    <cellStyle name="_4.13E Montana Energy Tax_04 07E Wild Horse Wind Expansion (C) (2)_Electric Rev Req Model (2009 GRC) Revised 01-18-2010 2" xfId="417"/>
    <cellStyle name="_4.13E Montana Energy Tax_04 07E Wild Horse Wind Expansion (C) (2)_Electric Rev Req Model (2009 GRC) Revised 01-18-2010 2 2" xfId="418"/>
    <cellStyle name="_4.13E Montana Energy Tax_04 07E Wild Horse Wind Expansion (C) (2)_Electric Rev Req Model (2009 GRC) Revised 01-18-2010 2 2 2" xfId="14698"/>
    <cellStyle name="_4.13E Montana Energy Tax_04 07E Wild Horse Wind Expansion (C) (2)_Electric Rev Req Model (2009 GRC) Revised 01-18-2010 2 3" xfId="14699"/>
    <cellStyle name="_4.13E Montana Energy Tax_04 07E Wild Horse Wind Expansion (C) (2)_Electric Rev Req Model (2009 GRC) Revised 01-18-2010 3" xfId="419"/>
    <cellStyle name="_4.13E Montana Energy Tax_04 07E Wild Horse Wind Expansion (C) (2)_Electric Rev Req Model (2009 GRC) Revised 01-18-2010 3 2" xfId="14700"/>
    <cellStyle name="_4.13E Montana Energy Tax_04 07E Wild Horse Wind Expansion (C) (2)_Electric Rev Req Model (2009 GRC) Revised 01-18-2010 4" xfId="14701"/>
    <cellStyle name="_4.13E Montana Energy Tax_04 07E Wild Horse Wind Expansion (C) (2)_Electric Rev Req Model (2009 GRC) Revised 01-18-2010_DEM-WP(C) ENERG10C--ctn Mid-C_042010 2010GRC" xfId="420"/>
    <cellStyle name="_4.13E Montana Energy Tax_04 07E Wild Horse Wind Expansion (C) (2)_Electric Rev Req Model (2010 GRC)" xfId="421"/>
    <cellStyle name="_4.13E Montana Energy Tax_04 07E Wild Horse Wind Expansion (C) (2)_Electric Rev Req Model (2010 GRC) SF" xfId="422"/>
    <cellStyle name="_4.13E Montana Energy Tax_04 07E Wild Horse Wind Expansion (C) (2)_Final Order Electric EXHIBIT A-1" xfId="423"/>
    <cellStyle name="_4.13E Montana Energy Tax_04 07E Wild Horse Wind Expansion (C) (2)_Final Order Electric EXHIBIT A-1 2" xfId="424"/>
    <cellStyle name="_4.13E Montana Energy Tax_04 07E Wild Horse Wind Expansion (C) (2)_Final Order Electric EXHIBIT A-1 2 2" xfId="425"/>
    <cellStyle name="_4.13E Montana Energy Tax_04 07E Wild Horse Wind Expansion (C) (2)_Final Order Electric EXHIBIT A-1 2 2 2" xfId="14702"/>
    <cellStyle name="_4.13E Montana Energy Tax_04 07E Wild Horse Wind Expansion (C) (2)_Final Order Electric EXHIBIT A-1 2 3" xfId="14703"/>
    <cellStyle name="_4.13E Montana Energy Tax_04 07E Wild Horse Wind Expansion (C) (2)_Final Order Electric EXHIBIT A-1 3" xfId="426"/>
    <cellStyle name="_4.13E Montana Energy Tax_04 07E Wild Horse Wind Expansion (C) (2)_Final Order Electric EXHIBIT A-1 3 2" xfId="14704"/>
    <cellStyle name="_4.13E Montana Energy Tax_04 07E Wild Horse Wind Expansion (C) (2)_Final Order Electric EXHIBIT A-1 4" xfId="14705"/>
    <cellStyle name="_4.13E Montana Energy Tax_04 07E Wild Horse Wind Expansion (C) (2)_TENASKA REGULATORY ASSET" xfId="427"/>
    <cellStyle name="_4.13E Montana Energy Tax_04 07E Wild Horse Wind Expansion (C) (2)_TENASKA REGULATORY ASSET 2" xfId="428"/>
    <cellStyle name="_4.13E Montana Energy Tax_04 07E Wild Horse Wind Expansion (C) (2)_TENASKA REGULATORY ASSET 2 2" xfId="429"/>
    <cellStyle name="_4.13E Montana Energy Tax_04 07E Wild Horse Wind Expansion (C) (2)_TENASKA REGULATORY ASSET 2 2 2" xfId="14706"/>
    <cellStyle name="_4.13E Montana Energy Tax_04 07E Wild Horse Wind Expansion (C) (2)_TENASKA REGULATORY ASSET 2 3" xfId="14707"/>
    <cellStyle name="_4.13E Montana Energy Tax_04 07E Wild Horse Wind Expansion (C) (2)_TENASKA REGULATORY ASSET 3" xfId="430"/>
    <cellStyle name="_4.13E Montana Energy Tax_04 07E Wild Horse Wind Expansion (C) (2)_TENASKA REGULATORY ASSET 3 2" xfId="14708"/>
    <cellStyle name="_4.13E Montana Energy Tax_04 07E Wild Horse Wind Expansion (C) (2)_TENASKA REGULATORY ASSET 4" xfId="14709"/>
    <cellStyle name="_4.13E Montana Energy Tax_16.37E Wild Horse Expansion DeferralRevwrkingfile SF" xfId="431"/>
    <cellStyle name="_4.13E Montana Energy Tax_16.37E Wild Horse Expansion DeferralRevwrkingfile SF 2" xfId="432"/>
    <cellStyle name="_4.13E Montana Energy Tax_16.37E Wild Horse Expansion DeferralRevwrkingfile SF 2 2" xfId="433"/>
    <cellStyle name="_4.13E Montana Energy Tax_16.37E Wild Horse Expansion DeferralRevwrkingfile SF 2 2 2" xfId="14710"/>
    <cellStyle name="_4.13E Montana Energy Tax_16.37E Wild Horse Expansion DeferralRevwrkingfile SF 2 3" xfId="14711"/>
    <cellStyle name="_4.13E Montana Energy Tax_16.37E Wild Horse Expansion DeferralRevwrkingfile SF 3" xfId="434"/>
    <cellStyle name="_4.13E Montana Energy Tax_16.37E Wild Horse Expansion DeferralRevwrkingfile SF 3 2" xfId="14712"/>
    <cellStyle name="_4.13E Montana Energy Tax_16.37E Wild Horse Expansion DeferralRevwrkingfile SF 4" xfId="14713"/>
    <cellStyle name="_4.13E Montana Energy Tax_16.37E Wild Horse Expansion DeferralRevwrkingfile SF_DEM-WP(C) ENERG10C--ctn Mid-C_042010 2010GRC" xfId="435"/>
    <cellStyle name="_4.13E Montana Energy Tax_2009 Compliance Filing PCA Exhibits for GRC" xfId="436"/>
    <cellStyle name="_4.13E Montana Energy Tax_2009 Compliance Filing PCA Exhibits for GRC 2" xfId="14714"/>
    <cellStyle name="_4.13E Montana Energy Tax_2009 GRC Compl Filing - Exhibit D" xfId="437"/>
    <cellStyle name="_4.13E Montana Energy Tax_2009 GRC Compl Filing - Exhibit D 2" xfId="438"/>
    <cellStyle name="_4.13E Montana Energy Tax_2009 GRC Compl Filing - Exhibit D 2 2" xfId="14715"/>
    <cellStyle name="_4.13E Montana Energy Tax_2009 GRC Compl Filing - Exhibit D 3" xfId="14716"/>
    <cellStyle name="_4.13E Montana Energy Tax_2009 GRC Compl Filing - Exhibit D_DEM-WP(C) ENERG10C--ctn Mid-C_042010 2010GRC" xfId="439"/>
    <cellStyle name="_4.13E Montana Energy Tax_2010 PTC's July1_Dec31 2010 " xfId="14717"/>
    <cellStyle name="_4.13E Montana Energy Tax_2010 PTC's Sept10_Aug11 (Version 4)" xfId="14718"/>
    <cellStyle name="_4.13E Montana Energy Tax_3.01 Income Statement" xfId="440"/>
    <cellStyle name="_4.13E Montana Energy Tax_4 31 Regulatory Assets and Liabilities  7 06- Exhibit D" xfId="441"/>
    <cellStyle name="_4.13E Montana Energy Tax_4 31 Regulatory Assets and Liabilities  7 06- Exhibit D 2" xfId="442"/>
    <cellStyle name="_4.13E Montana Energy Tax_4 31 Regulatory Assets and Liabilities  7 06- Exhibit D 2 2" xfId="443"/>
    <cellStyle name="_4.13E Montana Energy Tax_4 31 Regulatory Assets and Liabilities  7 06- Exhibit D 2 2 2" xfId="14719"/>
    <cellStyle name="_4.13E Montana Energy Tax_4 31 Regulatory Assets and Liabilities  7 06- Exhibit D 2 3" xfId="14720"/>
    <cellStyle name="_4.13E Montana Energy Tax_4 31 Regulatory Assets and Liabilities  7 06- Exhibit D 3" xfId="444"/>
    <cellStyle name="_4.13E Montana Energy Tax_4 31 Regulatory Assets and Liabilities  7 06- Exhibit D 3 2" xfId="14721"/>
    <cellStyle name="_4.13E Montana Energy Tax_4 31 Regulatory Assets and Liabilities  7 06- Exhibit D 4" xfId="14722"/>
    <cellStyle name="_4.13E Montana Energy Tax_4 31 Regulatory Assets and Liabilities  7 06- Exhibit D_DEM-WP(C) ENERG10C--ctn Mid-C_042010 2010GRC" xfId="445"/>
    <cellStyle name="_4.13E Montana Energy Tax_4 31 Regulatory Assets and Liabilities  7 06- Exhibit D_NIM Summary" xfId="446"/>
    <cellStyle name="_4.13E Montana Energy Tax_4 31 Regulatory Assets and Liabilities  7 06- Exhibit D_NIM Summary 2" xfId="447"/>
    <cellStyle name="_4.13E Montana Energy Tax_4 31 Regulatory Assets and Liabilities  7 06- Exhibit D_NIM Summary 2 2" xfId="14723"/>
    <cellStyle name="_4.13E Montana Energy Tax_4 31 Regulatory Assets and Liabilities  7 06- Exhibit D_NIM Summary 3" xfId="14724"/>
    <cellStyle name="_4.13E Montana Energy Tax_4 31 Regulatory Assets and Liabilities  7 06- Exhibit D_NIM Summary_DEM-WP(C) ENERG10C--ctn Mid-C_042010 2010GRC" xfId="448"/>
    <cellStyle name="_4.13E Montana Energy Tax_4 31E Reg Asset  Liab and EXH D" xfId="449"/>
    <cellStyle name="_4.13E Montana Energy Tax_4 31E Reg Asset  Liab and EXH D _ Aug 10 Filing (2)" xfId="450"/>
    <cellStyle name="_4.13E Montana Energy Tax_4 31E Reg Asset  Liab and EXH D _ Aug 10 Filing (2) 2" xfId="14725"/>
    <cellStyle name="_4.13E Montana Energy Tax_4 31E Reg Asset  Liab and EXH D 10" xfId="14726"/>
    <cellStyle name="_4.13E Montana Energy Tax_4 31E Reg Asset  Liab and EXH D 11" xfId="14727"/>
    <cellStyle name="_4.13E Montana Energy Tax_4 31E Reg Asset  Liab and EXH D 12" xfId="14728"/>
    <cellStyle name="_4.13E Montana Energy Tax_4 31E Reg Asset  Liab and EXH D 13" xfId="14729"/>
    <cellStyle name="_4.13E Montana Energy Tax_4 31E Reg Asset  Liab and EXH D 14" xfId="14730"/>
    <cellStyle name="_4.13E Montana Energy Tax_4 31E Reg Asset  Liab and EXH D 15" xfId="14731"/>
    <cellStyle name="_4.13E Montana Energy Tax_4 31E Reg Asset  Liab and EXH D 16" xfId="14732"/>
    <cellStyle name="_4.13E Montana Energy Tax_4 31E Reg Asset  Liab and EXH D 17" xfId="14733"/>
    <cellStyle name="_4.13E Montana Energy Tax_4 31E Reg Asset  Liab and EXH D 18" xfId="14734"/>
    <cellStyle name="_4.13E Montana Energy Tax_4 31E Reg Asset  Liab and EXH D 19" xfId="14735"/>
    <cellStyle name="_4.13E Montana Energy Tax_4 31E Reg Asset  Liab and EXH D 2" xfId="14736"/>
    <cellStyle name="_4.13E Montana Energy Tax_4 31E Reg Asset  Liab and EXH D 20" xfId="14737"/>
    <cellStyle name="_4.13E Montana Energy Tax_4 31E Reg Asset  Liab and EXH D 21" xfId="14738"/>
    <cellStyle name="_4.13E Montana Energy Tax_4 31E Reg Asset  Liab and EXH D 22" xfId="14739"/>
    <cellStyle name="_4.13E Montana Energy Tax_4 31E Reg Asset  Liab and EXH D 23" xfId="14740"/>
    <cellStyle name="_4.13E Montana Energy Tax_4 31E Reg Asset  Liab and EXH D 24" xfId="14741"/>
    <cellStyle name="_4.13E Montana Energy Tax_4 31E Reg Asset  Liab and EXH D 25" xfId="14742"/>
    <cellStyle name="_4.13E Montana Energy Tax_4 31E Reg Asset  Liab and EXH D 26" xfId="14743"/>
    <cellStyle name="_4.13E Montana Energy Tax_4 31E Reg Asset  Liab and EXH D 27" xfId="14744"/>
    <cellStyle name="_4.13E Montana Energy Tax_4 31E Reg Asset  Liab and EXH D 28" xfId="14745"/>
    <cellStyle name="_4.13E Montana Energy Tax_4 31E Reg Asset  Liab and EXH D 29" xfId="14746"/>
    <cellStyle name="_4.13E Montana Energy Tax_4 31E Reg Asset  Liab and EXH D 3" xfId="14747"/>
    <cellStyle name="_4.13E Montana Energy Tax_4 31E Reg Asset  Liab and EXH D 30" xfId="14748"/>
    <cellStyle name="_4.13E Montana Energy Tax_4 31E Reg Asset  Liab and EXH D 31" xfId="14749"/>
    <cellStyle name="_4.13E Montana Energy Tax_4 31E Reg Asset  Liab and EXH D 32" xfId="14750"/>
    <cellStyle name="_4.13E Montana Energy Tax_4 31E Reg Asset  Liab and EXH D 33" xfId="14751"/>
    <cellStyle name="_4.13E Montana Energy Tax_4 31E Reg Asset  Liab and EXH D 34" xfId="14752"/>
    <cellStyle name="_4.13E Montana Energy Tax_4 31E Reg Asset  Liab and EXH D 35" xfId="14753"/>
    <cellStyle name="_4.13E Montana Energy Tax_4 31E Reg Asset  Liab and EXH D 36" xfId="14754"/>
    <cellStyle name="_4.13E Montana Energy Tax_4 31E Reg Asset  Liab and EXH D 4" xfId="14755"/>
    <cellStyle name="_4.13E Montana Energy Tax_4 31E Reg Asset  Liab and EXH D 5" xfId="14756"/>
    <cellStyle name="_4.13E Montana Energy Tax_4 31E Reg Asset  Liab and EXH D 6" xfId="14757"/>
    <cellStyle name="_4.13E Montana Energy Tax_4 31E Reg Asset  Liab and EXH D 7" xfId="14758"/>
    <cellStyle name="_4.13E Montana Energy Tax_4 31E Reg Asset  Liab and EXH D 8" xfId="14759"/>
    <cellStyle name="_4.13E Montana Energy Tax_4 31E Reg Asset  Liab and EXH D 9" xfId="14760"/>
    <cellStyle name="_4.13E Montana Energy Tax_4 32 Regulatory Assets and Liabilities  7 06- Exhibit D" xfId="451"/>
    <cellStyle name="_4.13E Montana Energy Tax_4 32 Regulatory Assets and Liabilities  7 06- Exhibit D 2" xfId="452"/>
    <cellStyle name="_4.13E Montana Energy Tax_4 32 Regulatory Assets and Liabilities  7 06- Exhibit D 2 2" xfId="453"/>
    <cellStyle name="_4.13E Montana Energy Tax_4 32 Regulatory Assets and Liabilities  7 06- Exhibit D 2 2 2" xfId="14761"/>
    <cellStyle name="_4.13E Montana Energy Tax_4 32 Regulatory Assets and Liabilities  7 06- Exhibit D 2 3" xfId="14762"/>
    <cellStyle name="_4.13E Montana Energy Tax_4 32 Regulatory Assets and Liabilities  7 06- Exhibit D 3" xfId="454"/>
    <cellStyle name="_4.13E Montana Energy Tax_4 32 Regulatory Assets and Liabilities  7 06- Exhibit D 3 2" xfId="14763"/>
    <cellStyle name="_4.13E Montana Energy Tax_4 32 Regulatory Assets and Liabilities  7 06- Exhibit D 4" xfId="14764"/>
    <cellStyle name="_4.13E Montana Energy Tax_4 32 Regulatory Assets and Liabilities  7 06- Exhibit D_DEM-WP(C) ENERG10C--ctn Mid-C_042010 2010GRC" xfId="455"/>
    <cellStyle name="_4.13E Montana Energy Tax_4 32 Regulatory Assets and Liabilities  7 06- Exhibit D_NIM Summary" xfId="456"/>
    <cellStyle name="_4.13E Montana Energy Tax_4 32 Regulatory Assets and Liabilities  7 06- Exhibit D_NIM Summary 2" xfId="457"/>
    <cellStyle name="_4.13E Montana Energy Tax_4 32 Regulatory Assets and Liabilities  7 06- Exhibit D_NIM Summary 2 2" xfId="14765"/>
    <cellStyle name="_4.13E Montana Energy Tax_4 32 Regulatory Assets and Liabilities  7 06- Exhibit D_NIM Summary 3" xfId="14766"/>
    <cellStyle name="_4.13E Montana Energy Tax_4 32 Regulatory Assets and Liabilities  7 06- Exhibit D_NIM Summary_DEM-WP(C) ENERG10C--ctn Mid-C_042010 2010GRC" xfId="458"/>
    <cellStyle name="_4.13E Montana Energy Tax_Att B to RECs proceeds proposal" xfId="14767"/>
    <cellStyle name="_4.13E Montana Energy Tax_AURORA Total New" xfId="459"/>
    <cellStyle name="_4.13E Montana Energy Tax_AURORA Total New 2" xfId="460"/>
    <cellStyle name="_4.13E Montana Energy Tax_AURORA Total New 2 2" xfId="14768"/>
    <cellStyle name="_4.13E Montana Energy Tax_AURORA Total New 3" xfId="14769"/>
    <cellStyle name="_4.13E Montana Energy Tax_Backup for Attachment B 2010-09-09" xfId="14770"/>
    <cellStyle name="_4.13E Montana Energy Tax_Bench Request - Attachment B" xfId="14771"/>
    <cellStyle name="_4.13E Montana Energy Tax_Book2" xfId="461"/>
    <cellStyle name="_4.13E Montana Energy Tax_Book2 2" xfId="462"/>
    <cellStyle name="_4.13E Montana Energy Tax_Book2 2 2" xfId="463"/>
    <cellStyle name="_4.13E Montana Energy Tax_Book2 2 2 2" xfId="14772"/>
    <cellStyle name="_4.13E Montana Energy Tax_Book2 2 3" xfId="14773"/>
    <cellStyle name="_4.13E Montana Energy Tax_Book2 3" xfId="464"/>
    <cellStyle name="_4.13E Montana Energy Tax_Book2 3 2" xfId="14774"/>
    <cellStyle name="_4.13E Montana Energy Tax_Book2 4" xfId="14775"/>
    <cellStyle name="_4.13E Montana Energy Tax_Book2_Adj Bench DR 3 for Initial Briefs (Electric)" xfId="465"/>
    <cellStyle name="_4.13E Montana Energy Tax_Book2_Adj Bench DR 3 for Initial Briefs (Electric) 2" xfId="466"/>
    <cellStyle name="_4.13E Montana Energy Tax_Book2_Adj Bench DR 3 for Initial Briefs (Electric) 2 2" xfId="467"/>
    <cellStyle name="_4.13E Montana Energy Tax_Book2_Adj Bench DR 3 for Initial Briefs (Electric) 2 2 2" xfId="14776"/>
    <cellStyle name="_4.13E Montana Energy Tax_Book2_Adj Bench DR 3 for Initial Briefs (Electric) 2 3" xfId="14777"/>
    <cellStyle name="_4.13E Montana Energy Tax_Book2_Adj Bench DR 3 for Initial Briefs (Electric) 3" xfId="468"/>
    <cellStyle name="_4.13E Montana Energy Tax_Book2_Adj Bench DR 3 for Initial Briefs (Electric) 3 2" xfId="14778"/>
    <cellStyle name="_4.13E Montana Energy Tax_Book2_Adj Bench DR 3 for Initial Briefs (Electric) 4" xfId="14779"/>
    <cellStyle name="_4.13E Montana Energy Tax_Book2_Adj Bench DR 3 for Initial Briefs (Electric)_DEM-WP(C) ENERG10C--ctn Mid-C_042010 2010GRC" xfId="469"/>
    <cellStyle name="_4.13E Montana Energy Tax_Book2_DEM-WP(C) ENERG10C--ctn Mid-C_042010 2010GRC" xfId="470"/>
    <cellStyle name="_4.13E Montana Energy Tax_Book2_Electric Rev Req Model (2009 GRC) Rebuttal" xfId="471"/>
    <cellStyle name="_4.13E Montana Energy Tax_Book2_Electric Rev Req Model (2009 GRC) Rebuttal 2" xfId="472"/>
    <cellStyle name="_4.13E Montana Energy Tax_Book2_Electric Rev Req Model (2009 GRC) Rebuttal 2 2" xfId="473"/>
    <cellStyle name="_4.13E Montana Energy Tax_Book2_Electric Rev Req Model (2009 GRC) Rebuttal 2 2 2" xfId="14780"/>
    <cellStyle name="_4.13E Montana Energy Tax_Book2_Electric Rev Req Model (2009 GRC) Rebuttal 2 3" xfId="14781"/>
    <cellStyle name="_4.13E Montana Energy Tax_Book2_Electric Rev Req Model (2009 GRC) Rebuttal 3" xfId="474"/>
    <cellStyle name="_4.13E Montana Energy Tax_Book2_Electric Rev Req Model (2009 GRC) Rebuttal 3 2" xfId="14782"/>
    <cellStyle name="_4.13E Montana Energy Tax_Book2_Electric Rev Req Model (2009 GRC) Rebuttal 4" xfId="14783"/>
    <cellStyle name="_4.13E Montana Energy Tax_Book2_Electric Rev Req Model (2009 GRC) Rebuttal REmoval of New  WH Solar AdjustMI" xfId="475"/>
    <cellStyle name="_4.13E Montana Energy Tax_Book2_Electric Rev Req Model (2009 GRC) Rebuttal REmoval of New  WH Solar AdjustMI 2" xfId="476"/>
    <cellStyle name="_4.13E Montana Energy Tax_Book2_Electric Rev Req Model (2009 GRC) Rebuttal REmoval of New  WH Solar AdjustMI 2 2" xfId="477"/>
    <cellStyle name="_4.13E Montana Energy Tax_Book2_Electric Rev Req Model (2009 GRC) Rebuttal REmoval of New  WH Solar AdjustMI 2 2 2" xfId="14784"/>
    <cellStyle name="_4.13E Montana Energy Tax_Book2_Electric Rev Req Model (2009 GRC) Rebuttal REmoval of New  WH Solar AdjustMI 2 3" xfId="14785"/>
    <cellStyle name="_4.13E Montana Energy Tax_Book2_Electric Rev Req Model (2009 GRC) Rebuttal REmoval of New  WH Solar AdjustMI 3" xfId="478"/>
    <cellStyle name="_4.13E Montana Energy Tax_Book2_Electric Rev Req Model (2009 GRC) Rebuttal REmoval of New  WH Solar AdjustMI 3 2" xfId="14786"/>
    <cellStyle name="_4.13E Montana Energy Tax_Book2_Electric Rev Req Model (2009 GRC) Rebuttal REmoval of New  WH Solar AdjustMI 4" xfId="14787"/>
    <cellStyle name="_4.13E Montana Energy Tax_Book2_Electric Rev Req Model (2009 GRC) Rebuttal REmoval of New  WH Solar AdjustMI_DEM-WP(C) ENERG10C--ctn Mid-C_042010 2010GRC" xfId="479"/>
    <cellStyle name="_4.13E Montana Energy Tax_Book2_Electric Rev Req Model (2009 GRC) Revised 01-18-2010" xfId="480"/>
    <cellStyle name="_4.13E Montana Energy Tax_Book2_Electric Rev Req Model (2009 GRC) Revised 01-18-2010 2" xfId="481"/>
    <cellStyle name="_4.13E Montana Energy Tax_Book2_Electric Rev Req Model (2009 GRC) Revised 01-18-2010 2 2" xfId="482"/>
    <cellStyle name="_4.13E Montana Energy Tax_Book2_Electric Rev Req Model (2009 GRC) Revised 01-18-2010 2 2 2" xfId="14788"/>
    <cellStyle name="_4.13E Montana Energy Tax_Book2_Electric Rev Req Model (2009 GRC) Revised 01-18-2010 2 3" xfId="14789"/>
    <cellStyle name="_4.13E Montana Energy Tax_Book2_Electric Rev Req Model (2009 GRC) Revised 01-18-2010 3" xfId="483"/>
    <cellStyle name="_4.13E Montana Energy Tax_Book2_Electric Rev Req Model (2009 GRC) Revised 01-18-2010 3 2" xfId="14790"/>
    <cellStyle name="_4.13E Montana Energy Tax_Book2_Electric Rev Req Model (2009 GRC) Revised 01-18-2010 4" xfId="14791"/>
    <cellStyle name="_4.13E Montana Energy Tax_Book2_Electric Rev Req Model (2009 GRC) Revised 01-18-2010_DEM-WP(C) ENERG10C--ctn Mid-C_042010 2010GRC" xfId="484"/>
    <cellStyle name="_4.13E Montana Energy Tax_Book2_Final Order Electric EXHIBIT A-1" xfId="485"/>
    <cellStyle name="_4.13E Montana Energy Tax_Book2_Final Order Electric EXHIBIT A-1 2" xfId="486"/>
    <cellStyle name="_4.13E Montana Energy Tax_Book2_Final Order Electric EXHIBIT A-1 2 2" xfId="487"/>
    <cellStyle name="_4.13E Montana Energy Tax_Book2_Final Order Electric EXHIBIT A-1 2 2 2" xfId="14792"/>
    <cellStyle name="_4.13E Montana Energy Tax_Book2_Final Order Electric EXHIBIT A-1 2 3" xfId="14793"/>
    <cellStyle name="_4.13E Montana Energy Tax_Book2_Final Order Electric EXHIBIT A-1 3" xfId="488"/>
    <cellStyle name="_4.13E Montana Energy Tax_Book2_Final Order Electric EXHIBIT A-1 3 2" xfId="14794"/>
    <cellStyle name="_4.13E Montana Energy Tax_Book2_Final Order Electric EXHIBIT A-1 4" xfId="14795"/>
    <cellStyle name="_4.13E Montana Energy Tax_Book4" xfId="489"/>
    <cellStyle name="_4.13E Montana Energy Tax_Book4 2" xfId="490"/>
    <cellStyle name="_4.13E Montana Energy Tax_Book4 2 2" xfId="491"/>
    <cellStyle name="_4.13E Montana Energy Tax_Book4 2 2 2" xfId="14796"/>
    <cellStyle name="_4.13E Montana Energy Tax_Book4 2 3" xfId="14797"/>
    <cellStyle name="_4.13E Montana Energy Tax_Book4 3" xfId="492"/>
    <cellStyle name="_4.13E Montana Energy Tax_Book4 3 2" xfId="14798"/>
    <cellStyle name="_4.13E Montana Energy Tax_Book4 4" xfId="14799"/>
    <cellStyle name="_4.13E Montana Energy Tax_Book4_DEM-WP(C) ENERG10C--ctn Mid-C_042010 2010GRC" xfId="493"/>
    <cellStyle name="_4.13E Montana Energy Tax_Book9" xfId="494"/>
    <cellStyle name="_4.13E Montana Energy Tax_Book9 2" xfId="495"/>
    <cellStyle name="_4.13E Montana Energy Tax_Book9 2 2" xfId="496"/>
    <cellStyle name="_4.13E Montana Energy Tax_Book9 2 2 2" xfId="14800"/>
    <cellStyle name="_4.13E Montana Energy Tax_Book9 2 3" xfId="14801"/>
    <cellStyle name="_4.13E Montana Energy Tax_Book9 3" xfId="497"/>
    <cellStyle name="_4.13E Montana Energy Tax_Book9 3 2" xfId="14802"/>
    <cellStyle name="_4.13E Montana Energy Tax_Book9 4" xfId="14803"/>
    <cellStyle name="_4.13E Montana Energy Tax_Book9_DEM-WP(C) ENERG10C--ctn Mid-C_042010 2010GRC" xfId="498"/>
    <cellStyle name="_4.13E Montana Energy Tax_Chelan PUD Power Costs (8-10)" xfId="499"/>
    <cellStyle name="_4.13E Montana Energy Tax_Chelan PUD Power Costs (8-10) 2" xfId="14804"/>
    <cellStyle name="_4.13E Montana Energy Tax_DEM-WP(C) Chelan Power Costs" xfId="500"/>
    <cellStyle name="_4.13E Montana Energy Tax_DEM-WP(C) Chelan Power Costs 2" xfId="14805"/>
    <cellStyle name="_4.13E Montana Energy Tax_DEM-WP(C) ENERG10C--ctn Mid-C_042010 2010GRC" xfId="501"/>
    <cellStyle name="_4.13E Montana Energy Tax_DEM-WP(C) Gas Transport 2010GRC" xfId="502"/>
    <cellStyle name="_4.13E Montana Energy Tax_DEM-WP(C) Gas Transport 2010GRC 2" xfId="14806"/>
    <cellStyle name="_4.13E Montana Energy Tax_DWH-08 (Rate Spread &amp; Design Workpapers)" xfId="503"/>
    <cellStyle name="_4.13E Montana Energy Tax_Exh A-1 resulting from UE-112050 effective Jan 1 2012" xfId="14807"/>
    <cellStyle name="_4.13E Montana Energy Tax_Exh G - Klamath Peaker PPA fr C Locke 2-12" xfId="14808"/>
    <cellStyle name="_4.13E Montana Energy Tax_Exhibit A-1 effective 4-1-11 fr S Free 12-11" xfId="14809"/>
    <cellStyle name="_4.13E Montana Energy Tax_Final 2008 PTC Rate Design Workpapers 10.27.08" xfId="504"/>
    <cellStyle name="_4.13E Montana Energy Tax_INPUTS" xfId="505"/>
    <cellStyle name="_4.13E Montana Energy Tax_INPUTS 2" xfId="506"/>
    <cellStyle name="_4.13E Montana Energy Tax_INPUTS 2 2" xfId="507"/>
    <cellStyle name="_4.13E Montana Energy Tax_INPUTS 2 2 2" xfId="14810"/>
    <cellStyle name="_4.13E Montana Energy Tax_INPUTS 2 3" xfId="14811"/>
    <cellStyle name="_4.13E Montana Energy Tax_INPUTS 3" xfId="508"/>
    <cellStyle name="_4.13E Montana Energy Tax_INPUTS 3 2" xfId="14812"/>
    <cellStyle name="_4.13E Montana Energy Tax_INPUTS 4" xfId="14813"/>
    <cellStyle name="_4.13E Montana Energy Tax_Mint Farm Generation BPA" xfId="14814"/>
    <cellStyle name="_4.13E Montana Energy Tax_NIM Summary" xfId="509"/>
    <cellStyle name="_4.13E Montana Energy Tax_NIM Summary 09GRC" xfId="510"/>
    <cellStyle name="_4.13E Montana Energy Tax_NIM Summary 09GRC 2" xfId="511"/>
    <cellStyle name="_4.13E Montana Energy Tax_NIM Summary 09GRC 2 2" xfId="14815"/>
    <cellStyle name="_4.13E Montana Energy Tax_NIM Summary 09GRC 3" xfId="14816"/>
    <cellStyle name="_4.13E Montana Energy Tax_NIM Summary 09GRC_DEM-WP(C) ENERG10C--ctn Mid-C_042010 2010GRC" xfId="512"/>
    <cellStyle name="_4.13E Montana Energy Tax_NIM Summary 10" xfId="14817"/>
    <cellStyle name="_4.13E Montana Energy Tax_NIM Summary 11" xfId="14818"/>
    <cellStyle name="_4.13E Montana Energy Tax_NIM Summary 12" xfId="14819"/>
    <cellStyle name="_4.13E Montana Energy Tax_NIM Summary 13" xfId="14820"/>
    <cellStyle name="_4.13E Montana Energy Tax_NIM Summary 14" xfId="14821"/>
    <cellStyle name="_4.13E Montana Energy Tax_NIM Summary 15" xfId="14822"/>
    <cellStyle name="_4.13E Montana Energy Tax_NIM Summary 16" xfId="14823"/>
    <cellStyle name="_4.13E Montana Energy Tax_NIM Summary 17" xfId="14824"/>
    <cellStyle name="_4.13E Montana Energy Tax_NIM Summary 18" xfId="14825"/>
    <cellStyle name="_4.13E Montana Energy Tax_NIM Summary 19" xfId="14826"/>
    <cellStyle name="_4.13E Montana Energy Tax_NIM Summary 2" xfId="513"/>
    <cellStyle name="_4.13E Montana Energy Tax_NIM Summary 2 2" xfId="14827"/>
    <cellStyle name="_4.13E Montana Energy Tax_NIM Summary 20" xfId="14828"/>
    <cellStyle name="_4.13E Montana Energy Tax_NIM Summary 21" xfId="14829"/>
    <cellStyle name="_4.13E Montana Energy Tax_NIM Summary 22" xfId="14830"/>
    <cellStyle name="_4.13E Montana Energy Tax_NIM Summary 23" xfId="14831"/>
    <cellStyle name="_4.13E Montana Energy Tax_NIM Summary 24" xfId="14832"/>
    <cellStyle name="_4.13E Montana Energy Tax_NIM Summary 25" xfId="14833"/>
    <cellStyle name="_4.13E Montana Energy Tax_NIM Summary 26" xfId="14834"/>
    <cellStyle name="_4.13E Montana Energy Tax_NIM Summary 27" xfId="14835"/>
    <cellStyle name="_4.13E Montana Energy Tax_NIM Summary 28" xfId="14836"/>
    <cellStyle name="_4.13E Montana Energy Tax_NIM Summary 29" xfId="14837"/>
    <cellStyle name="_4.13E Montana Energy Tax_NIM Summary 3" xfId="514"/>
    <cellStyle name="_4.13E Montana Energy Tax_NIM Summary 3 2" xfId="14838"/>
    <cellStyle name="_4.13E Montana Energy Tax_NIM Summary 30" xfId="14839"/>
    <cellStyle name="_4.13E Montana Energy Tax_NIM Summary 31" xfId="14840"/>
    <cellStyle name="_4.13E Montana Energy Tax_NIM Summary 32" xfId="14841"/>
    <cellStyle name="_4.13E Montana Energy Tax_NIM Summary 33" xfId="14842"/>
    <cellStyle name="_4.13E Montana Energy Tax_NIM Summary 34" xfId="14843"/>
    <cellStyle name="_4.13E Montana Energy Tax_NIM Summary 35" xfId="14844"/>
    <cellStyle name="_4.13E Montana Energy Tax_NIM Summary 36" xfId="14845"/>
    <cellStyle name="_4.13E Montana Energy Tax_NIM Summary 37" xfId="14846"/>
    <cellStyle name="_4.13E Montana Energy Tax_NIM Summary 38" xfId="14847"/>
    <cellStyle name="_4.13E Montana Energy Tax_NIM Summary 39" xfId="14848"/>
    <cellStyle name="_4.13E Montana Energy Tax_NIM Summary 4" xfId="515"/>
    <cellStyle name="_4.13E Montana Energy Tax_NIM Summary 4 2" xfId="14849"/>
    <cellStyle name="_4.13E Montana Energy Tax_NIM Summary 40" xfId="14850"/>
    <cellStyle name="_4.13E Montana Energy Tax_NIM Summary 41" xfId="14851"/>
    <cellStyle name="_4.13E Montana Energy Tax_NIM Summary 42" xfId="14852"/>
    <cellStyle name="_4.13E Montana Energy Tax_NIM Summary 43" xfId="14853"/>
    <cellStyle name="_4.13E Montana Energy Tax_NIM Summary 44" xfId="14854"/>
    <cellStyle name="_4.13E Montana Energy Tax_NIM Summary 45" xfId="14855"/>
    <cellStyle name="_4.13E Montana Energy Tax_NIM Summary 46" xfId="14856"/>
    <cellStyle name="_4.13E Montana Energy Tax_NIM Summary 47" xfId="14857"/>
    <cellStyle name="_4.13E Montana Energy Tax_NIM Summary 48" xfId="14858"/>
    <cellStyle name="_4.13E Montana Energy Tax_NIM Summary 49" xfId="14859"/>
    <cellStyle name="_4.13E Montana Energy Tax_NIM Summary 5" xfId="516"/>
    <cellStyle name="_4.13E Montana Energy Tax_NIM Summary 5 2" xfId="14860"/>
    <cellStyle name="_4.13E Montana Energy Tax_NIM Summary 50" xfId="14861"/>
    <cellStyle name="_4.13E Montana Energy Tax_NIM Summary 51" xfId="14862"/>
    <cellStyle name="_4.13E Montana Energy Tax_NIM Summary 6" xfId="517"/>
    <cellStyle name="_4.13E Montana Energy Tax_NIM Summary 6 2" xfId="14863"/>
    <cellStyle name="_4.13E Montana Energy Tax_NIM Summary 7" xfId="518"/>
    <cellStyle name="_4.13E Montana Energy Tax_NIM Summary 7 2" xfId="14864"/>
    <cellStyle name="_4.13E Montana Energy Tax_NIM Summary 8" xfId="519"/>
    <cellStyle name="_4.13E Montana Energy Tax_NIM Summary 8 2" xfId="14865"/>
    <cellStyle name="_4.13E Montana Energy Tax_NIM Summary 9" xfId="520"/>
    <cellStyle name="_4.13E Montana Energy Tax_NIM Summary 9 2" xfId="14866"/>
    <cellStyle name="_4.13E Montana Energy Tax_NIM Summary_DEM-WP(C) ENERG10C--ctn Mid-C_042010 2010GRC" xfId="521"/>
    <cellStyle name="_4.13E Montana Energy Tax_PCA 10 -  Exhibit D Dec 2011" xfId="14867"/>
    <cellStyle name="_4.13E Montana Energy Tax_PCA 10 -  Exhibit D from A Kellogg Jan 2011" xfId="522"/>
    <cellStyle name="_4.13E Montana Energy Tax_PCA 10 -  Exhibit D from A Kellogg July 2011" xfId="523"/>
    <cellStyle name="_4.13E Montana Energy Tax_PCA 10 -  Exhibit D from S Free Rcv'd 12-11" xfId="524"/>
    <cellStyle name="_4.13E Montana Energy Tax_PCA 11 -  Exhibit D Jan 2012 fr A Kellogg" xfId="14868"/>
    <cellStyle name="_4.13E Montana Energy Tax_PCA 11 -  Exhibit D Jan 2012 WF" xfId="14869"/>
    <cellStyle name="_4.13E Montana Energy Tax_PCA 9 -  Exhibit D April 2010" xfId="525"/>
    <cellStyle name="_4.13E Montana Energy Tax_PCA 9 -  Exhibit D April 2010 (3)" xfId="526"/>
    <cellStyle name="_4.13E Montana Energy Tax_PCA 9 -  Exhibit D April 2010 (3) 2" xfId="527"/>
    <cellStyle name="_4.13E Montana Energy Tax_PCA 9 -  Exhibit D April 2010 (3) 2 2" xfId="14870"/>
    <cellStyle name="_4.13E Montana Energy Tax_PCA 9 -  Exhibit D April 2010 (3) 3" xfId="14871"/>
    <cellStyle name="_4.13E Montana Energy Tax_PCA 9 -  Exhibit D April 2010 (3)_DEM-WP(C) ENERG10C--ctn Mid-C_042010 2010GRC" xfId="528"/>
    <cellStyle name="_4.13E Montana Energy Tax_PCA 9 -  Exhibit D April 2010 2" xfId="14872"/>
    <cellStyle name="_4.13E Montana Energy Tax_PCA 9 -  Exhibit D April 2010 3" xfId="14873"/>
    <cellStyle name="_4.13E Montana Energy Tax_PCA 9 -  Exhibit D April 2010 4" xfId="14874"/>
    <cellStyle name="_4.13E Montana Energy Tax_PCA 9 -  Exhibit D April 2010 5" xfId="14875"/>
    <cellStyle name="_4.13E Montana Energy Tax_PCA 9 -  Exhibit D April 2010 6" xfId="14876"/>
    <cellStyle name="_4.13E Montana Energy Tax_PCA 9 -  Exhibit D Nov 2010" xfId="529"/>
    <cellStyle name="_4.13E Montana Energy Tax_PCA 9 -  Exhibit D Nov 2010 2" xfId="14877"/>
    <cellStyle name="_4.13E Montana Energy Tax_PCA 9 - Exhibit D at August 2010" xfId="530"/>
    <cellStyle name="_4.13E Montana Energy Tax_PCA 9 - Exhibit D at August 2010 2" xfId="14878"/>
    <cellStyle name="_4.13E Montana Energy Tax_PCA 9 - Exhibit D June 2010 GRC" xfId="531"/>
    <cellStyle name="_4.13E Montana Energy Tax_PCA 9 - Exhibit D June 2010 GRC 2" xfId="14879"/>
    <cellStyle name="_4.13E Montana Energy Tax_Power Costs - Comparison bx Rbtl-Staff-Jt-PC" xfId="532"/>
    <cellStyle name="_4.13E Montana Energy Tax_Power Costs - Comparison bx Rbtl-Staff-Jt-PC 2" xfId="533"/>
    <cellStyle name="_4.13E Montana Energy Tax_Power Costs - Comparison bx Rbtl-Staff-Jt-PC 2 2" xfId="534"/>
    <cellStyle name="_4.13E Montana Energy Tax_Power Costs - Comparison bx Rbtl-Staff-Jt-PC 2 2 2" xfId="14880"/>
    <cellStyle name="_4.13E Montana Energy Tax_Power Costs - Comparison bx Rbtl-Staff-Jt-PC 2 3" xfId="14881"/>
    <cellStyle name="_4.13E Montana Energy Tax_Power Costs - Comparison bx Rbtl-Staff-Jt-PC 3" xfId="535"/>
    <cellStyle name="_4.13E Montana Energy Tax_Power Costs - Comparison bx Rbtl-Staff-Jt-PC 3 2" xfId="14882"/>
    <cellStyle name="_4.13E Montana Energy Tax_Power Costs - Comparison bx Rbtl-Staff-Jt-PC 4" xfId="14883"/>
    <cellStyle name="_4.13E Montana Energy Tax_Power Costs - Comparison bx Rbtl-Staff-Jt-PC_Adj Bench DR 3 for Initial Briefs (Electric)" xfId="536"/>
    <cellStyle name="_4.13E Montana Energy Tax_Power Costs - Comparison bx Rbtl-Staff-Jt-PC_Adj Bench DR 3 for Initial Briefs (Electric) 2" xfId="537"/>
    <cellStyle name="_4.13E Montana Energy Tax_Power Costs - Comparison bx Rbtl-Staff-Jt-PC_Adj Bench DR 3 for Initial Briefs (Electric) 2 2" xfId="538"/>
    <cellStyle name="_4.13E Montana Energy Tax_Power Costs - Comparison bx Rbtl-Staff-Jt-PC_Adj Bench DR 3 for Initial Briefs (Electric) 2 2 2" xfId="14884"/>
    <cellStyle name="_4.13E Montana Energy Tax_Power Costs - Comparison bx Rbtl-Staff-Jt-PC_Adj Bench DR 3 for Initial Briefs (Electric) 2 3" xfId="14885"/>
    <cellStyle name="_4.13E Montana Energy Tax_Power Costs - Comparison bx Rbtl-Staff-Jt-PC_Adj Bench DR 3 for Initial Briefs (Electric) 3" xfId="539"/>
    <cellStyle name="_4.13E Montana Energy Tax_Power Costs - Comparison bx Rbtl-Staff-Jt-PC_Adj Bench DR 3 for Initial Briefs (Electric) 3 2" xfId="14886"/>
    <cellStyle name="_4.13E Montana Energy Tax_Power Costs - Comparison bx Rbtl-Staff-Jt-PC_Adj Bench DR 3 for Initial Briefs (Electric) 4" xfId="14887"/>
    <cellStyle name="_4.13E Montana Energy Tax_Power Costs - Comparison bx Rbtl-Staff-Jt-PC_Adj Bench DR 3 for Initial Briefs (Electric)_DEM-WP(C) ENERG10C--ctn Mid-C_042010 2010GRC" xfId="540"/>
    <cellStyle name="_4.13E Montana Energy Tax_Power Costs - Comparison bx Rbtl-Staff-Jt-PC_DEM-WP(C) ENERG10C--ctn Mid-C_042010 2010GRC" xfId="541"/>
    <cellStyle name="_4.13E Montana Energy Tax_Power Costs - Comparison bx Rbtl-Staff-Jt-PC_Electric Rev Req Model (2009 GRC) Rebuttal" xfId="542"/>
    <cellStyle name="_4.13E Montana Energy Tax_Power Costs - Comparison bx Rbtl-Staff-Jt-PC_Electric Rev Req Model (2009 GRC) Rebuttal 2" xfId="543"/>
    <cellStyle name="_4.13E Montana Energy Tax_Power Costs - Comparison bx Rbtl-Staff-Jt-PC_Electric Rev Req Model (2009 GRC) Rebuttal 2 2" xfId="544"/>
    <cellStyle name="_4.13E Montana Energy Tax_Power Costs - Comparison bx Rbtl-Staff-Jt-PC_Electric Rev Req Model (2009 GRC) Rebuttal 2 2 2" xfId="14888"/>
    <cellStyle name="_4.13E Montana Energy Tax_Power Costs - Comparison bx Rbtl-Staff-Jt-PC_Electric Rev Req Model (2009 GRC) Rebuttal 2 3" xfId="14889"/>
    <cellStyle name="_4.13E Montana Energy Tax_Power Costs - Comparison bx Rbtl-Staff-Jt-PC_Electric Rev Req Model (2009 GRC) Rebuttal 3" xfId="545"/>
    <cellStyle name="_4.13E Montana Energy Tax_Power Costs - Comparison bx Rbtl-Staff-Jt-PC_Electric Rev Req Model (2009 GRC) Rebuttal 3 2" xfId="14890"/>
    <cellStyle name="_4.13E Montana Energy Tax_Power Costs - Comparison bx Rbtl-Staff-Jt-PC_Electric Rev Req Model (2009 GRC) Rebuttal 4" xfId="14891"/>
    <cellStyle name="_4.13E Montana Energy Tax_Power Costs - Comparison bx Rbtl-Staff-Jt-PC_Electric Rev Req Model (2009 GRC) Rebuttal REmoval of New  WH Solar AdjustMI" xfId="546"/>
    <cellStyle name="_4.13E Montana Energy Tax_Power Costs - Comparison bx Rbtl-Staff-Jt-PC_Electric Rev Req Model (2009 GRC) Rebuttal REmoval of New  WH Solar AdjustMI 2" xfId="547"/>
    <cellStyle name="_4.13E Montana Energy Tax_Power Costs - Comparison bx Rbtl-Staff-Jt-PC_Electric Rev Req Model (2009 GRC) Rebuttal REmoval of New  WH Solar AdjustMI 2 2" xfId="548"/>
    <cellStyle name="_4.13E Montana Energy Tax_Power Costs - Comparison bx Rbtl-Staff-Jt-PC_Electric Rev Req Model (2009 GRC) Rebuttal REmoval of New  WH Solar AdjustMI 2 2 2" xfId="14892"/>
    <cellStyle name="_4.13E Montana Energy Tax_Power Costs - Comparison bx Rbtl-Staff-Jt-PC_Electric Rev Req Model (2009 GRC) Rebuttal REmoval of New  WH Solar AdjustMI 2 3" xfId="14893"/>
    <cellStyle name="_4.13E Montana Energy Tax_Power Costs - Comparison bx Rbtl-Staff-Jt-PC_Electric Rev Req Model (2009 GRC) Rebuttal REmoval of New  WH Solar AdjustMI 3" xfId="549"/>
    <cellStyle name="_4.13E Montana Energy Tax_Power Costs - Comparison bx Rbtl-Staff-Jt-PC_Electric Rev Req Model (2009 GRC) Rebuttal REmoval of New  WH Solar AdjustMI 3 2" xfId="14894"/>
    <cellStyle name="_4.13E Montana Energy Tax_Power Costs - Comparison bx Rbtl-Staff-Jt-PC_Electric Rev Req Model (2009 GRC) Rebuttal REmoval of New  WH Solar AdjustMI 4" xfId="14895"/>
    <cellStyle name="_4.13E Montana Energy Tax_Power Costs - Comparison bx Rbtl-Staff-Jt-PC_Electric Rev Req Model (2009 GRC) Rebuttal REmoval of New  WH Solar AdjustMI_DEM-WP(C) ENERG10C--ctn Mid-C_042010 2010GRC" xfId="550"/>
    <cellStyle name="_4.13E Montana Energy Tax_Power Costs - Comparison bx Rbtl-Staff-Jt-PC_Electric Rev Req Model (2009 GRC) Revised 01-18-2010" xfId="551"/>
    <cellStyle name="_4.13E Montana Energy Tax_Power Costs - Comparison bx Rbtl-Staff-Jt-PC_Electric Rev Req Model (2009 GRC) Revised 01-18-2010 2" xfId="552"/>
    <cellStyle name="_4.13E Montana Energy Tax_Power Costs - Comparison bx Rbtl-Staff-Jt-PC_Electric Rev Req Model (2009 GRC) Revised 01-18-2010 2 2" xfId="553"/>
    <cellStyle name="_4.13E Montana Energy Tax_Power Costs - Comparison bx Rbtl-Staff-Jt-PC_Electric Rev Req Model (2009 GRC) Revised 01-18-2010 2 2 2" xfId="14896"/>
    <cellStyle name="_4.13E Montana Energy Tax_Power Costs - Comparison bx Rbtl-Staff-Jt-PC_Electric Rev Req Model (2009 GRC) Revised 01-18-2010 2 3" xfId="14897"/>
    <cellStyle name="_4.13E Montana Energy Tax_Power Costs - Comparison bx Rbtl-Staff-Jt-PC_Electric Rev Req Model (2009 GRC) Revised 01-18-2010 3" xfId="554"/>
    <cellStyle name="_4.13E Montana Energy Tax_Power Costs - Comparison bx Rbtl-Staff-Jt-PC_Electric Rev Req Model (2009 GRC) Revised 01-18-2010 3 2" xfId="14898"/>
    <cellStyle name="_4.13E Montana Energy Tax_Power Costs - Comparison bx Rbtl-Staff-Jt-PC_Electric Rev Req Model (2009 GRC) Revised 01-18-2010 4" xfId="14899"/>
    <cellStyle name="_4.13E Montana Energy Tax_Power Costs - Comparison bx Rbtl-Staff-Jt-PC_Electric Rev Req Model (2009 GRC) Revised 01-18-2010_DEM-WP(C) ENERG10C--ctn Mid-C_042010 2010GRC" xfId="555"/>
    <cellStyle name="_4.13E Montana Energy Tax_Power Costs - Comparison bx Rbtl-Staff-Jt-PC_Final Order Electric EXHIBIT A-1" xfId="556"/>
    <cellStyle name="_4.13E Montana Energy Tax_Power Costs - Comparison bx Rbtl-Staff-Jt-PC_Final Order Electric EXHIBIT A-1 2" xfId="557"/>
    <cellStyle name="_4.13E Montana Energy Tax_Power Costs - Comparison bx Rbtl-Staff-Jt-PC_Final Order Electric EXHIBIT A-1 2 2" xfId="558"/>
    <cellStyle name="_4.13E Montana Energy Tax_Power Costs - Comparison bx Rbtl-Staff-Jt-PC_Final Order Electric EXHIBIT A-1 2 2 2" xfId="14900"/>
    <cellStyle name="_4.13E Montana Energy Tax_Power Costs - Comparison bx Rbtl-Staff-Jt-PC_Final Order Electric EXHIBIT A-1 2 3" xfId="14901"/>
    <cellStyle name="_4.13E Montana Energy Tax_Power Costs - Comparison bx Rbtl-Staff-Jt-PC_Final Order Electric EXHIBIT A-1 3" xfId="559"/>
    <cellStyle name="_4.13E Montana Energy Tax_Power Costs - Comparison bx Rbtl-Staff-Jt-PC_Final Order Electric EXHIBIT A-1 3 2" xfId="14902"/>
    <cellStyle name="_4.13E Montana Energy Tax_Power Costs - Comparison bx Rbtl-Staff-Jt-PC_Final Order Electric EXHIBIT A-1 4" xfId="14903"/>
    <cellStyle name="_4.13E Montana Energy Tax_Production Adj 4.37" xfId="560"/>
    <cellStyle name="_4.13E Montana Energy Tax_Production Adj 4.37 2" xfId="561"/>
    <cellStyle name="_4.13E Montana Energy Tax_Production Adj 4.37 2 2" xfId="562"/>
    <cellStyle name="_4.13E Montana Energy Tax_Production Adj 4.37 2 2 2" xfId="14904"/>
    <cellStyle name="_4.13E Montana Energy Tax_Production Adj 4.37 2 3" xfId="14905"/>
    <cellStyle name="_4.13E Montana Energy Tax_Production Adj 4.37 3" xfId="563"/>
    <cellStyle name="_4.13E Montana Energy Tax_Production Adj 4.37 3 2" xfId="14906"/>
    <cellStyle name="_4.13E Montana Energy Tax_Production Adj 4.37 4" xfId="14907"/>
    <cellStyle name="_4.13E Montana Energy Tax_Purchased Power Adj 4.03" xfId="564"/>
    <cellStyle name="_4.13E Montana Energy Tax_Purchased Power Adj 4.03 2" xfId="565"/>
    <cellStyle name="_4.13E Montana Energy Tax_Purchased Power Adj 4.03 2 2" xfId="566"/>
    <cellStyle name="_4.13E Montana Energy Tax_Purchased Power Adj 4.03 2 2 2" xfId="14908"/>
    <cellStyle name="_4.13E Montana Energy Tax_Purchased Power Adj 4.03 2 3" xfId="14909"/>
    <cellStyle name="_4.13E Montana Energy Tax_Purchased Power Adj 4.03 3" xfId="567"/>
    <cellStyle name="_4.13E Montana Energy Tax_Purchased Power Adj 4.03 3 2" xfId="14910"/>
    <cellStyle name="_4.13E Montana Energy Tax_Purchased Power Adj 4.03 4" xfId="14911"/>
    <cellStyle name="_4.13E Montana Energy Tax_Rebuttal Power Costs" xfId="568"/>
    <cellStyle name="_4.13E Montana Energy Tax_Rebuttal Power Costs 2" xfId="569"/>
    <cellStyle name="_4.13E Montana Energy Tax_Rebuttal Power Costs 2 2" xfId="570"/>
    <cellStyle name="_4.13E Montana Energy Tax_Rebuttal Power Costs 2 2 2" xfId="14912"/>
    <cellStyle name="_4.13E Montana Energy Tax_Rebuttal Power Costs 2 3" xfId="14913"/>
    <cellStyle name="_4.13E Montana Energy Tax_Rebuttal Power Costs 3" xfId="571"/>
    <cellStyle name="_4.13E Montana Energy Tax_Rebuttal Power Costs 3 2" xfId="14914"/>
    <cellStyle name="_4.13E Montana Energy Tax_Rebuttal Power Costs 4" xfId="14915"/>
    <cellStyle name="_4.13E Montana Energy Tax_Rebuttal Power Costs_Adj Bench DR 3 for Initial Briefs (Electric)" xfId="572"/>
    <cellStyle name="_4.13E Montana Energy Tax_Rebuttal Power Costs_Adj Bench DR 3 for Initial Briefs (Electric) 2" xfId="573"/>
    <cellStyle name="_4.13E Montana Energy Tax_Rebuttal Power Costs_Adj Bench DR 3 for Initial Briefs (Electric) 2 2" xfId="574"/>
    <cellStyle name="_4.13E Montana Energy Tax_Rebuttal Power Costs_Adj Bench DR 3 for Initial Briefs (Electric) 2 2 2" xfId="14916"/>
    <cellStyle name="_4.13E Montana Energy Tax_Rebuttal Power Costs_Adj Bench DR 3 for Initial Briefs (Electric) 2 3" xfId="14917"/>
    <cellStyle name="_4.13E Montana Energy Tax_Rebuttal Power Costs_Adj Bench DR 3 for Initial Briefs (Electric) 3" xfId="575"/>
    <cellStyle name="_4.13E Montana Energy Tax_Rebuttal Power Costs_Adj Bench DR 3 for Initial Briefs (Electric) 3 2" xfId="14918"/>
    <cellStyle name="_4.13E Montana Energy Tax_Rebuttal Power Costs_Adj Bench DR 3 for Initial Briefs (Electric) 4" xfId="14919"/>
    <cellStyle name="_4.13E Montana Energy Tax_Rebuttal Power Costs_Adj Bench DR 3 for Initial Briefs (Electric)_DEM-WP(C) ENERG10C--ctn Mid-C_042010 2010GRC" xfId="576"/>
    <cellStyle name="_4.13E Montana Energy Tax_Rebuttal Power Costs_DEM-WP(C) ENERG10C--ctn Mid-C_042010 2010GRC" xfId="577"/>
    <cellStyle name="_4.13E Montana Energy Tax_Rebuttal Power Costs_Electric Rev Req Model (2009 GRC) Rebuttal" xfId="578"/>
    <cellStyle name="_4.13E Montana Energy Tax_Rebuttal Power Costs_Electric Rev Req Model (2009 GRC) Rebuttal 2" xfId="579"/>
    <cellStyle name="_4.13E Montana Energy Tax_Rebuttal Power Costs_Electric Rev Req Model (2009 GRC) Rebuttal 2 2" xfId="580"/>
    <cellStyle name="_4.13E Montana Energy Tax_Rebuttal Power Costs_Electric Rev Req Model (2009 GRC) Rebuttal 2 2 2" xfId="14920"/>
    <cellStyle name="_4.13E Montana Energy Tax_Rebuttal Power Costs_Electric Rev Req Model (2009 GRC) Rebuttal 2 3" xfId="14921"/>
    <cellStyle name="_4.13E Montana Energy Tax_Rebuttal Power Costs_Electric Rev Req Model (2009 GRC) Rebuttal 3" xfId="581"/>
    <cellStyle name="_4.13E Montana Energy Tax_Rebuttal Power Costs_Electric Rev Req Model (2009 GRC) Rebuttal 3 2" xfId="14922"/>
    <cellStyle name="_4.13E Montana Energy Tax_Rebuttal Power Costs_Electric Rev Req Model (2009 GRC) Rebuttal 4" xfId="14923"/>
    <cellStyle name="_4.13E Montana Energy Tax_Rebuttal Power Costs_Electric Rev Req Model (2009 GRC) Rebuttal REmoval of New  WH Solar AdjustMI" xfId="582"/>
    <cellStyle name="_4.13E Montana Energy Tax_Rebuttal Power Costs_Electric Rev Req Model (2009 GRC) Rebuttal REmoval of New  WH Solar AdjustMI 2" xfId="583"/>
    <cellStyle name="_4.13E Montana Energy Tax_Rebuttal Power Costs_Electric Rev Req Model (2009 GRC) Rebuttal REmoval of New  WH Solar AdjustMI 2 2" xfId="584"/>
    <cellStyle name="_4.13E Montana Energy Tax_Rebuttal Power Costs_Electric Rev Req Model (2009 GRC) Rebuttal REmoval of New  WH Solar AdjustMI 2 2 2" xfId="14924"/>
    <cellStyle name="_4.13E Montana Energy Tax_Rebuttal Power Costs_Electric Rev Req Model (2009 GRC) Rebuttal REmoval of New  WH Solar AdjustMI 2 3" xfId="14925"/>
    <cellStyle name="_4.13E Montana Energy Tax_Rebuttal Power Costs_Electric Rev Req Model (2009 GRC) Rebuttal REmoval of New  WH Solar AdjustMI 3" xfId="585"/>
    <cellStyle name="_4.13E Montana Energy Tax_Rebuttal Power Costs_Electric Rev Req Model (2009 GRC) Rebuttal REmoval of New  WH Solar AdjustMI 3 2" xfId="14926"/>
    <cellStyle name="_4.13E Montana Energy Tax_Rebuttal Power Costs_Electric Rev Req Model (2009 GRC) Rebuttal REmoval of New  WH Solar AdjustMI 4" xfId="14927"/>
    <cellStyle name="_4.13E Montana Energy Tax_Rebuttal Power Costs_Electric Rev Req Model (2009 GRC) Rebuttal REmoval of New  WH Solar AdjustMI_DEM-WP(C) ENERG10C--ctn Mid-C_042010 2010GRC" xfId="586"/>
    <cellStyle name="_4.13E Montana Energy Tax_Rebuttal Power Costs_Electric Rev Req Model (2009 GRC) Revised 01-18-2010" xfId="587"/>
    <cellStyle name="_4.13E Montana Energy Tax_Rebuttal Power Costs_Electric Rev Req Model (2009 GRC) Revised 01-18-2010 2" xfId="588"/>
    <cellStyle name="_4.13E Montana Energy Tax_Rebuttal Power Costs_Electric Rev Req Model (2009 GRC) Revised 01-18-2010 2 2" xfId="589"/>
    <cellStyle name="_4.13E Montana Energy Tax_Rebuttal Power Costs_Electric Rev Req Model (2009 GRC) Revised 01-18-2010 2 2 2" xfId="14928"/>
    <cellStyle name="_4.13E Montana Energy Tax_Rebuttal Power Costs_Electric Rev Req Model (2009 GRC) Revised 01-18-2010 2 3" xfId="14929"/>
    <cellStyle name="_4.13E Montana Energy Tax_Rebuttal Power Costs_Electric Rev Req Model (2009 GRC) Revised 01-18-2010 3" xfId="590"/>
    <cellStyle name="_4.13E Montana Energy Tax_Rebuttal Power Costs_Electric Rev Req Model (2009 GRC) Revised 01-18-2010 3 2" xfId="14930"/>
    <cellStyle name="_4.13E Montana Energy Tax_Rebuttal Power Costs_Electric Rev Req Model (2009 GRC) Revised 01-18-2010 4" xfId="14931"/>
    <cellStyle name="_4.13E Montana Energy Tax_Rebuttal Power Costs_Electric Rev Req Model (2009 GRC) Revised 01-18-2010_DEM-WP(C) ENERG10C--ctn Mid-C_042010 2010GRC" xfId="591"/>
    <cellStyle name="_4.13E Montana Energy Tax_Rebuttal Power Costs_Final Order Electric EXHIBIT A-1" xfId="592"/>
    <cellStyle name="_4.13E Montana Energy Tax_Rebuttal Power Costs_Final Order Electric EXHIBIT A-1 2" xfId="593"/>
    <cellStyle name="_4.13E Montana Energy Tax_Rebuttal Power Costs_Final Order Electric EXHIBIT A-1 2 2" xfId="594"/>
    <cellStyle name="_4.13E Montana Energy Tax_Rebuttal Power Costs_Final Order Electric EXHIBIT A-1 2 2 2" xfId="14932"/>
    <cellStyle name="_4.13E Montana Energy Tax_Rebuttal Power Costs_Final Order Electric EXHIBIT A-1 2 3" xfId="14933"/>
    <cellStyle name="_4.13E Montana Energy Tax_Rebuttal Power Costs_Final Order Electric EXHIBIT A-1 3" xfId="595"/>
    <cellStyle name="_4.13E Montana Energy Tax_Rebuttal Power Costs_Final Order Electric EXHIBIT A-1 3 2" xfId="14934"/>
    <cellStyle name="_4.13E Montana Energy Tax_Rebuttal Power Costs_Final Order Electric EXHIBIT A-1 4" xfId="14935"/>
    <cellStyle name="_4.13E Montana Energy Tax_RECS vs PTC's w Interest 6-28-10" xfId="14936"/>
    <cellStyle name="_4.13E Montana Energy Tax_ROR &amp; CONV FACTOR" xfId="596"/>
    <cellStyle name="_4.13E Montana Energy Tax_ROR &amp; CONV FACTOR 2" xfId="597"/>
    <cellStyle name="_4.13E Montana Energy Tax_ROR &amp; CONV FACTOR 2 2" xfId="598"/>
    <cellStyle name="_4.13E Montana Energy Tax_ROR &amp; CONV FACTOR 2 2 2" xfId="14937"/>
    <cellStyle name="_4.13E Montana Energy Tax_ROR &amp; CONV FACTOR 2 3" xfId="14938"/>
    <cellStyle name="_4.13E Montana Energy Tax_ROR &amp; CONV FACTOR 3" xfId="599"/>
    <cellStyle name="_4.13E Montana Energy Tax_ROR &amp; CONV FACTOR 3 2" xfId="14939"/>
    <cellStyle name="_4.13E Montana Energy Tax_ROR &amp; CONV FACTOR 4" xfId="14940"/>
    <cellStyle name="_4.13E Montana Energy Tax_ROR 5.02" xfId="600"/>
    <cellStyle name="_4.13E Montana Energy Tax_ROR 5.02 2" xfId="601"/>
    <cellStyle name="_4.13E Montana Energy Tax_ROR 5.02 2 2" xfId="602"/>
    <cellStyle name="_4.13E Montana Energy Tax_ROR 5.02 2 2 2" xfId="14941"/>
    <cellStyle name="_4.13E Montana Energy Tax_ROR 5.02 2 3" xfId="14942"/>
    <cellStyle name="_4.13E Montana Energy Tax_ROR 5.02 3" xfId="603"/>
    <cellStyle name="_4.13E Montana Energy Tax_ROR 5.02 3 2" xfId="14943"/>
    <cellStyle name="_4.13E Montana Energy Tax_ROR 5.02 4" xfId="14944"/>
    <cellStyle name="_4.13E Montana Energy Tax_Wind Integration 10GRC" xfId="604"/>
    <cellStyle name="_4.13E Montana Energy Tax_Wind Integration 10GRC 2" xfId="605"/>
    <cellStyle name="_4.13E Montana Energy Tax_Wind Integration 10GRC 2 2" xfId="14945"/>
    <cellStyle name="_4.13E Montana Energy Tax_Wind Integration 10GRC 3" xfId="14946"/>
    <cellStyle name="_4.13E Montana Energy Tax_Wind Integration 10GRC_DEM-WP(C) ENERG10C--ctn Mid-C_042010 2010GRC" xfId="606"/>
    <cellStyle name="_4.17E Montana Energy Tax Working File" xfId="607"/>
    <cellStyle name="_5 year summary (9-25-09)" xfId="608"/>
    <cellStyle name="_5 year summary (9-25-09) 2" xfId="14947"/>
    <cellStyle name="_5.03G-Conversion Factor Working FileMI" xfId="609"/>
    <cellStyle name="_x0013__Adj Bench DR 3 for Initial Briefs (Electric)" xfId="610"/>
    <cellStyle name="_x0013__Adj Bench DR 3 for Initial Briefs (Electric) 2" xfId="611"/>
    <cellStyle name="_x0013__Adj Bench DR 3 for Initial Briefs (Electric) 2 2" xfId="612"/>
    <cellStyle name="_x0013__Adj Bench DR 3 for Initial Briefs (Electric) 2 2 2" xfId="14948"/>
    <cellStyle name="_x0013__Adj Bench DR 3 for Initial Briefs (Electric) 2 3" xfId="14949"/>
    <cellStyle name="_x0013__Adj Bench DR 3 for Initial Briefs (Electric) 3" xfId="613"/>
    <cellStyle name="_x0013__Adj Bench DR 3 for Initial Briefs (Electric) 3 2" xfId="14950"/>
    <cellStyle name="_x0013__Adj Bench DR 3 for Initial Briefs (Electric) 4" xfId="14951"/>
    <cellStyle name="_x0013__Adj Bench DR 3 for Initial Briefs (Electric)_DEM-WP(C) ENERG10C--ctn Mid-C_042010 2010GRC" xfId="614"/>
    <cellStyle name="_AURORA WIP" xfId="615"/>
    <cellStyle name="_AURORA WIP 2" xfId="616"/>
    <cellStyle name="_AURORA WIP 2 2" xfId="617"/>
    <cellStyle name="_AURORA WIP 2 2 2" xfId="14952"/>
    <cellStyle name="_AURORA WIP 2 2 2 2" xfId="14953"/>
    <cellStyle name="_AURORA WIP 2 3" xfId="14954"/>
    <cellStyle name="_AURORA WIP 3" xfId="618"/>
    <cellStyle name="_AURORA WIP 3 2" xfId="14955"/>
    <cellStyle name="_AURORA WIP 3 2 2" xfId="14956"/>
    <cellStyle name="_AURORA WIP 3 3" xfId="14957"/>
    <cellStyle name="_AURORA WIP 4" xfId="619"/>
    <cellStyle name="_AURORA WIP 4 2" xfId="620"/>
    <cellStyle name="_AURORA WIP 5" xfId="621"/>
    <cellStyle name="_AURORA WIP 5 2" xfId="622"/>
    <cellStyle name="_AURORA WIP 6" xfId="14958"/>
    <cellStyle name="_AURORA WIP 6 2" xfId="14959"/>
    <cellStyle name="_AURORA WIP 7" xfId="14960"/>
    <cellStyle name="_AURORA WIP 7 2" xfId="14961"/>
    <cellStyle name="_AURORA WIP 8" xfId="14962"/>
    <cellStyle name="_AURORA WIP 8 2" xfId="14963"/>
    <cellStyle name="_AURORA WIP_4 31E Reg Asset  Liab and EXH D" xfId="623"/>
    <cellStyle name="_AURORA WIP_4 31E Reg Asset  Liab and EXH D _ Aug 10 Filing (2)" xfId="624"/>
    <cellStyle name="_AURORA WIP_4 31E Reg Asset  Liab and EXH D _ Aug 10 Filing (2) 2" xfId="14964"/>
    <cellStyle name="_AURORA WIP_4 31E Reg Asset  Liab and EXH D 10" xfId="14965"/>
    <cellStyle name="_AURORA WIP_4 31E Reg Asset  Liab and EXH D 11" xfId="14966"/>
    <cellStyle name="_AURORA WIP_4 31E Reg Asset  Liab and EXH D 12" xfId="14967"/>
    <cellStyle name="_AURORA WIP_4 31E Reg Asset  Liab and EXH D 13" xfId="14968"/>
    <cellStyle name="_AURORA WIP_4 31E Reg Asset  Liab and EXH D 14" xfId="14969"/>
    <cellStyle name="_AURORA WIP_4 31E Reg Asset  Liab and EXH D 15" xfId="14970"/>
    <cellStyle name="_AURORA WIP_4 31E Reg Asset  Liab and EXH D 16" xfId="14971"/>
    <cellStyle name="_AURORA WIP_4 31E Reg Asset  Liab and EXH D 17" xfId="14972"/>
    <cellStyle name="_AURORA WIP_4 31E Reg Asset  Liab and EXH D 18" xfId="14973"/>
    <cellStyle name="_AURORA WIP_4 31E Reg Asset  Liab and EXH D 19" xfId="14974"/>
    <cellStyle name="_AURORA WIP_4 31E Reg Asset  Liab and EXH D 2" xfId="14975"/>
    <cellStyle name="_AURORA WIP_4 31E Reg Asset  Liab and EXH D 20" xfId="14976"/>
    <cellStyle name="_AURORA WIP_4 31E Reg Asset  Liab and EXH D 21" xfId="14977"/>
    <cellStyle name="_AURORA WIP_4 31E Reg Asset  Liab and EXH D 22" xfId="14978"/>
    <cellStyle name="_AURORA WIP_4 31E Reg Asset  Liab and EXH D 23" xfId="14979"/>
    <cellStyle name="_AURORA WIP_4 31E Reg Asset  Liab and EXH D 24" xfId="14980"/>
    <cellStyle name="_AURORA WIP_4 31E Reg Asset  Liab and EXH D 25" xfId="14981"/>
    <cellStyle name="_AURORA WIP_4 31E Reg Asset  Liab and EXH D 26" xfId="14982"/>
    <cellStyle name="_AURORA WIP_4 31E Reg Asset  Liab and EXH D 27" xfId="14983"/>
    <cellStyle name="_AURORA WIP_4 31E Reg Asset  Liab and EXH D 28" xfId="14984"/>
    <cellStyle name="_AURORA WIP_4 31E Reg Asset  Liab and EXH D 29" xfId="14985"/>
    <cellStyle name="_AURORA WIP_4 31E Reg Asset  Liab and EXH D 3" xfId="14986"/>
    <cellStyle name="_AURORA WIP_4 31E Reg Asset  Liab and EXH D 30" xfId="14987"/>
    <cellStyle name="_AURORA WIP_4 31E Reg Asset  Liab and EXH D 31" xfId="14988"/>
    <cellStyle name="_AURORA WIP_4 31E Reg Asset  Liab and EXH D 32" xfId="14989"/>
    <cellStyle name="_AURORA WIP_4 31E Reg Asset  Liab and EXH D 33" xfId="14990"/>
    <cellStyle name="_AURORA WIP_4 31E Reg Asset  Liab and EXH D 34" xfId="14991"/>
    <cellStyle name="_AURORA WIP_4 31E Reg Asset  Liab and EXH D 35" xfId="14992"/>
    <cellStyle name="_AURORA WIP_4 31E Reg Asset  Liab and EXH D 36" xfId="14993"/>
    <cellStyle name="_AURORA WIP_4 31E Reg Asset  Liab and EXH D 4" xfId="14994"/>
    <cellStyle name="_AURORA WIP_4 31E Reg Asset  Liab and EXH D 5" xfId="14995"/>
    <cellStyle name="_AURORA WIP_4 31E Reg Asset  Liab and EXH D 6" xfId="14996"/>
    <cellStyle name="_AURORA WIP_4 31E Reg Asset  Liab and EXH D 7" xfId="14997"/>
    <cellStyle name="_AURORA WIP_4 31E Reg Asset  Liab and EXH D 8" xfId="14998"/>
    <cellStyle name="_AURORA WIP_4 31E Reg Asset  Liab and EXH D 9" xfId="14999"/>
    <cellStyle name="_AURORA WIP_Chelan PUD Power Costs (8-10)" xfId="625"/>
    <cellStyle name="_AURORA WIP_Chelan PUD Power Costs (8-10) 2" xfId="15000"/>
    <cellStyle name="_AURORA WIP_compare wind integration" xfId="15001"/>
    <cellStyle name="_AURORA WIP_DEM-WP(C) Chelan Power Costs" xfId="626"/>
    <cellStyle name="_AURORA WIP_DEM-WP(C) Chelan Power Costs 2" xfId="15002"/>
    <cellStyle name="_AURORA WIP_DEM-WP(C) Costs Not In AURORA 2010GRC As Filed" xfId="627"/>
    <cellStyle name="_AURORA WIP_DEM-WP(C) Costs Not In AURORA 2010GRC As Filed 2" xfId="628"/>
    <cellStyle name="_AURORA WIP_DEM-WP(C) Costs Not In AURORA 2010GRC As Filed 2 2" xfId="15003"/>
    <cellStyle name="_AURORA WIP_DEM-WP(C) Costs Not In AURORA 2010GRC As Filed 3" xfId="629"/>
    <cellStyle name="_AURORA WIP_DEM-WP(C) Costs Not In AURORA 2010GRC As Filed 3 2" xfId="15004"/>
    <cellStyle name="_AURORA WIP_DEM-WP(C) Costs Not In AURORA 2010GRC As Filed 4" xfId="15005"/>
    <cellStyle name="_AURORA WIP_DEM-WP(C) Costs Not In AURORA 2010GRC As Filed 4 2" xfId="15006"/>
    <cellStyle name="_AURORA WIP_DEM-WP(C) Costs Not In AURORA 2010GRC As Filed 5" xfId="15007"/>
    <cellStyle name="_AURORA WIP_DEM-WP(C) Costs Not In AURORA 2010GRC As Filed 5 2" xfId="15008"/>
    <cellStyle name="_AURORA WIP_DEM-WP(C) Costs Not In AURORA 2010GRC As Filed 6" xfId="15009"/>
    <cellStyle name="_AURORA WIP_DEM-WP(C) Costs Not In AURORA 2010GRC As Filed 6 2" xfId="15010"/>
    <cellStyle name="_AURORA WIP_DEM-WP(C) Costs Not In AURORA 2010GRC As Filed_DEM-WP(C) ENERG10C--ctn Mid-C_042010 2010GRC" xfId="630"/>
    <cellStyle name="_AURORA WIP_DEM-WP(C) ENERG10C--ctn Mid-C_042010 2010GRC" xfId="631"/>
    <cellStyle name="_AURORA WIP_DEM-WP(C) Gas Transport 2010GRC" xfId="632"/>
    <cellStyle name="_AURORA WIP_DEM-WP(C) Gas Transport 2010GRC 2" xfId="15011"/>
    <cellStyle name="_AURORA WIP_NIM Summary" xfId="633"/>
    <cellStyle name="_AURORA WIP_NIM Summary 09GRC" xfId="634"/>
    <cellStyle name="_AURORA WIP_NIM Summary 09GRC 2" xfId="635"/>
    <cellStyle name="_AURORA WIP_NIM Summary 09GRC 2 2" xfId="15012"/>
    <cellStyle name="_AURORA WIP_NIM Summary 09GRC 3" xfId="15013"/>
    <cellStyle name="_AURORA WIP_NIM Summary 09GRC_DEM-WP(C) ENERG10C--ctn Mid-C_042010 2010GRC" xfId="636"/>
    <cellStyle name="_AURORA WIP_NIM Summary 10" xfId="15014"/>
    <cellStyle name="_AURORA WIP_NIM Summary 11" xfId="15015"/>
    <cellStyle name="_AURORA WIP_NIM Summary 12" xfId="15016"/>
    <cellStyle name="_AURORA WIP_NIM Summary 13" xfId="15017"/>
    <cellStyle name="_AURORA WIP_NIM Summary 14" xfId="15018"/>
    <cellStyle name="_AURORA WIP_NIM Summary 15" xfId="15019"/>
    <cellStyle name="_AURORA WIP_NIM Summary 16" xfId="15020"/>
    <cellStyle name="_AURORA WIP_NIM Summary 17" xfId="15021"/>
    <cellStyle name="_AURORA WIP_NIM Summary 18" xfId="15022"/>
    <cellStyle name="_AURORA WIP_NIM Summary 19" xfId="15023"/>
    <cellStyle name="_AURORA WIP_NIM Summary 2" xfId="637"/>
    <cellStyle name="_AURORA WIP_NIM Summary 2 2" xfId="15024"/>
    <cellStyle name="_AURORA WIP_NIM Summary 20" xfId="15025"/>
    <cellStyle name="_AURORA WIP_NIM Summary 21" xfId="15026"/>
    <cellStyle name="_AURORA WIP_NIM Summary 22" xfId="15027"/>
    <cellStyle name="_AURORA WIP_NIM Summary 23" xfId="15028"/>
    <cellStyle name="_AURORA WIP_NIM Summary 24" xfId="15029"/>
    <cellStyle name="_AURORA WIP_NIM Summary 25" xfId="15030"/>
    <cellStyle name="_AURORA WIP_NIM Summary 26" xfId="15031"/>
    <cellStyle name="_AURORA WIP_NIM Summary 27" xfId="15032"/>
    <cellStyle name="_AURORA WIP_NIM Summary 28" xfId="15033"/>
    <cellStyle name="_AURORA WIP_NIM Summary 29" xfId="15034"/>
    <cellStyle name="_AURORA WIP_NIM Summary 3" xfId="638"/>
    <cellStyle name="_AURORA WIP_NIM Summary 3 2" xfId="15035"/>
    <cellStyle name="_AURORA WIP_NIM Summary 30" xfId="15036"/>
    <cellStyle name="_AURORA WIP_NIM Summary 31" xfId="15037"/>
    <cellStyle name="_AURORA WIP_NIM Summary 32" xfId="15038"/>
    <cellStyle name="_AURORA WIP_NIM Summary 33" xfId="15039"/>
    <cellStyle name="_AURORA WIP_NIM Summary 34" xfId="15040"/>
    <cellStyle name="_AURORA WIP_NIM Summary 35" xfId="15041"/>
    <cellStyle name="_AURORA WIP_NIM Summary 36" xfId="15042"/>
    <cellStyle name="_AURORA WIP_NIM Summary 37" xfId="15043"/>
    <cellStyle name="_AURORA WIP_NIM Summary 38" xfId="15044"/>
    <cellStyle name="_AURORA WIP_NIM Summary 39" xfId="15045"/>
    <cellStyle name="_AURORA WIP_NIM Summary 4" xfId="639"/>
    <cellStyle name="_AURORA WIP_NIM Summary 4 2" xfId="15046"/>
    <cellStyle name="_AURORA WIP_NIM Summary 40" xfId="15047"/>
    <cellStyle name="_AURORA WIP_NIM Summary 41" xfId="15048"/>
    <cellStyle name="_AURORA WIP_NIM Summary 42" xfId="15049"/>
    <cellStyle name="_AURORA WIP_NIM Summary 43" xfId="15050"/>
    <cellStyle name="_AURORA WIP_NIM Summary 44" xfId="15051"/>
    <cellStyle name="_AURORA WIP_NIM Summary 45" xfId="15052"/>
    <cellStyle name="_AURORA WIP_NIM Summary 46" xfId="15053"/>
    <cellStyle name="_AURORA WIP_NIM Summary 47" xfId="15054"/>
    <cellStyle name="_AURORA WIP_NIM Summary 48" xfId="15055"/>
    <cellStyle name="_AURORA WIP_NIM Summary 49" xfId="15056"/>
    <cellStyle name="_AURORA WIP_NIM Summary 5" xfId="640"/>
    <cellStyle name="_AURORA WIP_NIM Summary 5 2" xfId="15057"/>
    <cellStyle name="_AURORA WIP_NIM Summary 50" xfId="15058"/>
    <cellStyle name="_AURORA WIP_NIM Summary 51" xfId="15059"/>
    <cellStyle name="_AURORA WIP_NIM Summary 6" xfId="641"/>
    <cellStyle name="_AURORA WIP_NIM Summary 6 2" xfId="15060"/>
    <cellStyle name="_AURORA WIP_NIM Summary 7" xfId="642"/>
    <cellStyle name="_AURORA WIP_NIM Summary 7 2" xfId="15061"/>
    <cellStyle name="_AURORA WIP_NIM Summary 8" xfId="643"/>
    <cellStyle name="_AURORA WIP_NIM Summary 8 2" xfId="15062"/>
    <cellStyle name="_AURORA WIP_NIM Summary 9" xfId="644"/>
    <cellStyle name="_AURORA WIP_NIM Summary 9 2" xfId="15063"/>
    <cellStyle name="_AURORA WIP_NIM Summary_DEM-WP(C) ENERG10C--ctn Mid-C_042010 2010GRC" xfId="645"/>
    <cellStyle name="_AURORA WIP_NIM+O&amp;M" xfId="646"/>
    <cellStyle name="_AURORA WIP_NIM+O&amp;M 2" xfId="647"/>
    <cellStyle name="_AURORA WIP_NIM+O&amp;M 2 2" xfId="15064"/>
    <cellStyle name="_AURORA WIP_NIM+O&amp;M 3" xfId="15065"/>
    <cellStyle name="_AURORA WIP_NIM+O&amp;M Monthly" xfId="648"/>
    <cellStyle name="_AURORA WIP_NIM+O&amp;M Monthly 2" xfId="649"/>
    <cellStyle name="_AURORA WIP_NIM+O&amp;M Monthly 2 2" xfId="15066"/>
    <cellStyle name="_AURORA WIP_NIM+O&amp;M Monthly 3" xfId="15067"/>
    <cellStyle name="_AURORA WIP_PCA 9 -  Exhibit D April 2010 (3)" xfId="650"/>
    <cellStyle name="_AURORA WIP_PCA 9 -  Exhibit D April 2010 (3) 2" xfId="651"/>
    <cellStyle name="_AURORA WIP_PCA 9 -  Exhibit D April 2010 (3) 2 2" xfId="15068"/>
    <cellStyle name="_AURORA WIP_PCA 9 -  Exhibit D April 2010 (3) 3" xfId="15069"/>
    <cellStyle name="_AURORA WIP_PCA 9 -  Exhibit D April 2010 (3)_DEM-WP(C) ENERG10C--ctn Mid-C_042010 2010GRC" xfId="652"/>
    <cellStyle name="_AURORA WIP_Reconciliation" xfId="653"/>
    <cellStyle name="_AURORA WIP_Reconciliation 2" xfId="654"/>
    <cellStyle name="_AURORA WIP_Reconciliation 2 2" xfId="15070"/>
    <cellStyle name="_AURORA WIP_Reconciliation 3" xfId="655"/>
    <cellStyle name="_AURORA WIP_Reconciliation 3 2" xfId="15071"/>
    <cellStyle name="_AURORA WIP_Reconciliation 4" xfId="15072"/>
    <cellStyle name="_AURORA WIP_Reconciliation 4 2" xfId="15073"/>
    <cellStyle name="_AURORA WIP_Reconciliation 5" xfId="15074"/>
    <cellStyle name="_AURORA WIP_Reconciliation 5 2" xfId="15075"/>
    <cellStyle name="_AURORA WIP_Reconciliation 6" xfId="15076"/>
    <cellStyle name="_AURORA WIP_Reconciliation 6 2" xfId="15077"/>
    <cellStyle name="_AURORA WIP_Reconciliation_DEM-WP(C) ENERG10C--ctn Mid-C_042010 2010GRC" xfId="656"/>
    <cellStyle name="_AURORA WIP_Wind Integration 10GRC" xfId="657"/>
    <cellStyle name="_AURORA WIP_Wind Integration 10GRC 2" xfId="658"/>
    <cellStyle name="_AURORA WIP_Wind Integration 10GRC 2 2" xfId="15078"/>
    <cellStyle name="_AURORA WIP_Wind Integration 10GRC 3" xfId="15079"/>
    <cellStyle name="_AURORA WIP_Wind Integration 10GRC_DEM-WP(C) ENERG10C--ctn Mid-C_042010 2010GRC" xfId="659"/>
    <cellStyle name="_Book1" xfId="660"/>
    <cellStyle name="_x0013__Book1" xfId="661"/>
    <cellStyle name="_Book1 (2)" xfId="662"/>
    <cellStyle name="_Book1 (2) 2" xfId="663"/>
    <cellStyle name="_Book1 (2) 2 2" xfId="664"/>
    <cellStyle name="_Book1 (2) 2 2 2" xfId="665"/>
    <cellStyle name="_Book1 (2) 2 2 2 2" xfId="15080"/>
    <cellStyle name="_Book1 (2) 2 2 3" xfId="15081"/>
    <cellStyle name="_Book1 (2) 2 3" xfId="666"/>
    <cellStyle name="_Book1 (2) 2 3 2" xfId="15082"/>
    <cellStyle name="_Book1 (2) 2 4" xfId="15083"/>
    <cellStyle name="_Book1 (2) 3" xfId="667"/>
    <cellStyle name="_Book1 (2) 3 2" xfId="668"/>
    <cellStyle name="_Book1 (2) 3 2 2" xfId="669"/>
    <cellStyle name="_Book1 (2) 3 2 2 2" xfId="15084"/>
    <cellStyle name="_Book1 (2) 3 2 3" xfId="15085"/>
    <cellStyle name="_Book1 (2) 3 3" xfId="670"/>
    <cellStyle name="_Book1 (2) 3 3 2" xfId="671"/>
    <cellStyle name="_Book1 (2) 3 3 2 2" xfId="15086"/>
    <cellStyle name="_Book1 (2) 3 3 3" xfId="15087"/>
    <cellStyle name="_Book1 (2) 3 4" xfId="672"/>
    <cellStyle name="_Book1 (2) 3 4 2" xfId="673"/>
    <cellStyle name="_Book1 (2) 3 4 2 2" xfId="15088"/>
    <cellStyle name="_Book1 (2) 3 4 3" xfId="15089"/>
    <cellStyle name="_Book1 (2) 3 5" xfId="15090"/>
    <cellStyle name="_Book1 (2) 4" xfId="674"/>
    <cellStyle name="_Book1 (2) 4 2" xfId="675"/>
    <cellStyle name="_Book1 (2) 4 2 2" xfId="15091"/>
    <cellStyle name="_Book1 (2) 4 3" xfId="15092"/>
    <cellStyle name="_Book1 (2) 5" xfId="676"/>
    <cellStyle name="_Book1 (2) 5 2" xfId="15093"/>
    <cellStyle name="_Book1 (2) 5 2 2" xfId="15094"/>
    <cellStyle name="_Book1 (2) 5 3" xfId="15095"/>
    <cellStyle name="_Book1 (2) 6" xfId="677"/>
    <cellStyle name="_Book1 (2) 6 2" xfId="678"/>
    <cellStyle name="_Book1 (2) 7" xfId="679"/>
    <cellStyle name="_Book1 (2) 7 2" xfId="680"/>
    <cellStyle name="_Book1 (2) 8" xfId="15096"/>
    <cellStyle name="_Book1 (2) 8 2" xfId="15097"/>
    <cellStyle name="_Book1 (2) 9" xfId="15098"/>
    <cellStyle name="_Book1 (2) 9 2" xfId="15099"/>
    <cellStyle name="_Book1 (2)_04 07E Wild Horse Wind Expansion (C) (2)" xfId="681"/>
    <cellStyle name="_Book1 (2)_04 07E Wild Horse Wind Expansion (C) (2) 2" xfId="682"/>
    <cellStyle name="_Book1 (2)_04 07E Wild Horse Wind Expansion (C) (2) 2 2" xfId="683"/>
    <cellStyle name="_Book1 (2)_04 07E Wild Horse Wind Expansion (C) (2) 2 2 2" xfId="15100"/>
    <cellStyle name="_Book1 (2)_04 07E Wild Horse Wind Expansion (C) (2) 2 3" xfId="15101"/>
    <cellStyle name="_Book1 (2)_04 07E Wild Horse Wind Expansion (C) (2) 3" xfId="684"/>
    <cellStyle name="_Book1 (2)_04 07E Wild Horse Wind Expansion (C) (2) 3 2" xfId="15102"/>
    <cellStyle name="_Book1 (2)_04 07E Wild Horse Wind Expansion (C) (2) 4" xfId="15103"/>
    <cellStyle name="_Book1 (2)_04 07E Wild Horse Wind Expansion (C) (2)_Adj Bench DR 3 for Initial Briefs (Electric)" xfId="685"/>
    <cellStyle name="_Book1 (2)_04 07E Wild Horse Wind Expansion (C) (2)_Adj Bench DR 3 for Initial Briefs (Electric) 2" xfId="686"/>
    <cellStyle name="_Book1 (2)_04 07E Wild Horse Wind Expansion (C) (2)_Adj Bench DR 3 for Initial Briefs (Electric) 2 2" xfId="687"/>
    <cellStyle name="_Book1 (2)_04 07E Wild Horse Wind Expansion (C) (2)_Adj Bench DR 3 for Initial Briefs (Electric) 2 2 2" xfId="15104"/>
    <cellStyle name="_Book1 (2)_04 07E Wild Horse Wind Expansion (C) (2)_Adj Bench DR 3 for Initial Briefs (Electric) 2 3" xfId="15105"/>
    <cellStyle name="_Book1 (2)_04 07E Wild Horse Wind Expansion (C) (2)_Adj Bench DR 3 for Initial Briefs (Electric) 3" xfId="688"/>
    <cellStyle name="_Book1 (2)_04 07E Wild Horse Wind Expansion (C) (2)_Adj Bench DR 3 for Initial Briefs (Electric) 3 2" xfId="15106"/>
    <cellStyle name="_Book1 (2)_04 07E Wild Horse Wind Expansion (C) (2)_Adj Bench DR 3 for Initial Briefs (Electric) 4" xfId="15107"/>
    <cellStyle name="_Book1 (2)_04 07E Wild Horse Wind Expansion (C) (2)_Adj Bench DR 3 for Initial Briefs (Electric)_DEM-WP(C) ENERG10C--ctn Mid-C_042010 2010GRC" xfId="689"/>
    <cellStyle name="_Book1 (2)_04 07E Wild Horse Wind Expansion (C) (2)_Book1" xfId="690"/>
    <cellStyle name="_Book1 (2)_04 07E Wild Horse Wind Expansion (C) (2)_DEM-WP(C) ENERG10C--ctn Mid-C_042010 2010GRC" xfId="691"/>
    <cellStyle name="_Book1 (2)_04 07E Wild Horse Wind Expansion (C) (2)_Electric Rev Req Model (2009 GRC) " xfId="692"/>
    <cellStyle name="_Book1 (2)_04 07E Wild Horse Wind Expansion (C) (2)_Electric Rev Req Model (2009 GRC)  2" xfId="693"/>
    <cellStyle name="_Book1 (2)_04 07E Wild Horse Wind Expansion (C) (2)_Electric Rev Req Model (2009 GRC)  2 2" xfId="694"/>
    <cellStyle name="_Book1 (2)_04 07E Wild Horse Wind Expansion (C) (2)_Electric Rev Req Model (2009 GRC)  2 2 2" xfId="15108"/>
    <cellStyle name="_Book1 (2)_04 07E Wild Horse Wind Expansion (C) (2)_Electric Rev Req Model (2009 GRC)  2 3" xfId="15109"/>
    <cellStyle name="_Book1 (2)_04 07E Wild Horse Wind Expansion (C) (2)_Electric Rev Req Model (2009 GRC)  3" xfId="695"/>
    <cellStyle name="_Book1 (2)_04 07E Wild Horse Wind Expansion (C) (2)_Electric Rev Req Model (2009 GRC)  3 2" xfId="15110"/>
    <cellStyle name="_Book1 (2)_04 07E Wild Horse Wind Expansion (C) (2)_Electric Rev Req Model (2009 GRC)  4" xfId="15111"/>
    <cellStyle name="_Book1 (2)_04 07E Wild Horse Wind Expansion (C) (2)_Electric Rev Req Model (2009 GRC) _DEM-WP(C) ENERG10C--ctn Mid-C_042010 2010GRC" xfId="696"/>
    <cellStyle name="_Book1 (2)_04 07E Wild Horse Wind Expansion (C) (2)_Electric Rev Req Model (2009 GRC) Rebuttal" xfId="697"/>
    <cellStyle name="_Book1 (2)_04 07E Wild Horse Wind Expansion (C) (2)_Electric Rev Req Model (2009 GRC) Rebuttal 2" xfId="698"/>
    <cellStyle name="_Book1 (2)_04 07E Wild Horse Wind Expansion (C) (2)_Electric Rev Req Model (2009 GRC) Rebuttal 2 2" xfId="699"/>
    <cellStyle name="_Book1 (2)_04 07E Wild Horse Wind Expansion (C) (2)_Electric Rev Req Model (2009 GRC) Rebuttal 2 2 2" xfId="15112"/>
    <cellStyle name="_Book1 (2)_04 07E Wild Horse Wind Expansion (C) (2)_Electric Rev Req Model (2009 GRC) Rebuttal 2 3" xfId="15113"/>
    <cellStyle name="_Book1 (2)_04 07E Wild Horse Wind Expansion (C) (2)_Electric Rev Req Model (2009 GRC) Rebuttal 3" xfId="700"/>
    <cellStyle name="_Book1 (2)_04 07E Wild Horse Wind Expansion (C) (2)_Electric Rev Req Model (2009 GRC) Rebuttal 3 2" xfId="15114"/>
    <cellStyle name="_Book1 (2)_04 07E Wild Horse Wind Expansion (C) (2)_Electric Rev Req Model (2009 GRC) Rebuttal 4" xfId="15115"/>
    <cellStyle name="_Book1 (2)_04 07E Wild Horse Wind Expansion (C) (2)_Electric Rev Req Model (2009 GRC) Rebuttal REmoval of New  WH Solar AdjustMI" xfId="701"/>
    <cellStyle name="_Book1 (2)_04 07E Wild Horse Wind Expansion (C) (2)_Electric Rev Req Model (2009 GRC) Rebuttal REmoval of New  WH Solar AdjustMI 2" xfId="702"/>
    <cellStyle name="_Book1 (2)_04 07E Wild Horse Wind Expansion (C) (2)_Electric Rev Req Model (2009 GRC) Rebuttal REmoval of New  WH Solar AdjustMI 2 2" xfId="703"/>
    <cellStyle name="_Book1 (2)_04 07E Wild Horse Wind Expansion (C) (2)_Electric Rev Req Model (2009 GRC) Rebuttal REmoval of New  WH Solar AdjustMI 2 2 2" xfId="15116"/>
    <cellStyle name="_Book1 (2)_04 07E Wild Horse Wind Expansion (C) (2)_Electric Rev Req Model (2009 GRC) Rebuttal REmoval of New  WH Solar AdjustMI 2 3" xfId="15117"/>
    <cellStyle name="_Book1 (2)_04 07E Wild Horse Wind Expansion (C) (2)_Electric Rev Req Model (2009 GRC) Rebuttal REmoval of New  WH Solar AdjustMI 3" xfId="704"/>
    <cellStyle name="_Book1 (2)_04 07E Wild Horse Wind Expansion (C) (2)_Electric Rev Req Model (2009 GRC) Rebuttal REmoval of New  WH Solar AdjustMI 3 2" xfId="15118"/>
    <cellStyle name="_Book1 (2)_04 07E Wild Horse Wind Expansion (C) (2)_Electric Rev Req Model (2009 GRC) Rebuttal REmoval of New  WH Solar AdjustMI 4" xfId="15119"/>
    <cellStyle name="_Book1 (2)_04 07E Wild Horse Wind Expansion (C) (2)_Electric Rev Req Model (2009 GRC) Rebuttal REmoval of New  WH Solar AdjustMI_DEM-WP(C) ENERG10C--ctn Mid-C_042010 2010GRC" xfId="705"/>
    <cellStyle name="_Book1 (2)_04 07E Wild Horse Wind Expansion (C) (2)_Electric Rev Req Model (2009 GRC) Revised 01-18-2010" xfId="706"/>
    <cellStyle name="_Book1 (2)_04 07E Wild Horse Wind Expansion (C) (2)_Electric Rev Req Model (2009 GRC) Revised 01-18-2010 2" xfId="707"/>
    <cellStyle name="_Book1 (2)_04 07E Wild Horse Wind Expansion (C) (2)_Electric Rev Req Model (2009 GRC) Revised 01-18-2010 2 2" xfId="708"/>
    <cellStyle name="_Book1 (2)_04 07E Wild Horse Wind Expansion (C) (2)_Electric Rev Req Model (2009 GRC) Revised 01-18-2010 2 2 2" xfId="15120"/>
    <cellStyle name="_Book1 (2)_04 07E Wild Horse Wind Expansion (C) (2)_Electric Rev Req Model (2009 GRC) Revised 01-18-2010 2 3" xfId="15121"/>
    <cellStyle name="_Book1 (2)_04 07E Wild Horse Wind Expansion (C) (2)_Electric Rev Req Model (2009 GRC) Revised 01-18-2010 3" xfId="709"/>
    <cellStyle name="_Book1 (2)_04 07E Wild Horse Wind Expansion (C) (2)_Electric Rev Req Model (2009 GRC) Revised 01-18-2010 3 2" xfId="15122"/>
    <cellStyle name="_Book1 (2)_04 07E Wild Horse Wind Expansion (C) (2)_Electric Rev Req Model (2009 GRC) Revised 01-18-2010 4" xfId="15123"/>
    <cellStyle name="_Book1 (2)_04 07E Wild Horse Wind Expansion (C) (2)_Electric Rev Req Model (2009 GRC) Revised 01-18-2010_DEM-WP(C) ENERG10C--ctn Mid-C_042010 2010GRC" xfId="710"/>
    <cellStyle name="_Book1 (2)_04 07E Wild Horse Wind Expansion (C) (2)_Electric Rev Req Model (2010 GRC)" xfId="711"/>
    <cellStyle name="_Book1 (2)_04 07E Wild Horse Wind Expansion (C) (2)_Electric Rev Req Model (2010 GRC) SF" xfId="712"/>
    <cellStyle name="_Book1 (2)_04 07E Wild Horse Wind Expansion (C) (2)_Final Order Electric EXHIBIT A-1" xfId="713"/>
    <cellStyle name="_Book1 (2)_04 07E Wild Horse Wind Expansion (C) (2)_Final Order Electric EXHIBIT A-1 2" xfId="714"/>
    <cellStyle name="_Book1 (2)_04 07E Wild Horse Wind Expansion (C) (2)_Final Order Electric EXHIBIT A-1 2 2" xfId="715"/>
    <cellStyle name="_Book1 (2)_04 07E Wild Horse Wind Expansion (C) (2)_Final Order Electric EXHIBIT A-1 2 2 2" xfId="15124"/>
    <cellStyle name="_Book1 (2)_04 07E Wild Horse Wind Expansion (C) (2)_Final Order Electric EXHIBIT A-1 2 3" xfId="15125"/>
    <cellStyle name="_Book1 (2)_04 07E Wild Horse Wind Expansion (C) (2)_Final Order Electric EXHIBIT A-1 3" xfId="716"/>
    <cellStyle name="_Book1 (2)_04 07E Wild Horse Wind Expansion (C) (2)_Final Order Electric EXHIBIT A-1 3 2" xfId="15126"/>
    <cellStyle name="_Book1 (2)_04 07E Wild Horse Wind Expansion (C) (2)_Final Order Electric EXHIBIT A-1 4" xfId="15127"/>
    <cellStyle name="_Book1 (2)_04 07E Wild Horse Wind Expansion (C) (2)_TENASKA REGULATORY ASSET" xfId="717"/>
    <cellStyle name="_Book1 (2)_04 07E Wild Horse Wind Expansion (C) (2)_TENASKA REGULATORY ASSET 2" xfId="718"/>
    <cellStyle name="_Book1 (2)_04 07E Wild Horse Wind Expansion (C) (2)_TENASKA REGULATORY ASSET 2 2" xfId="719"/>
    <cellStyle name="_Book1 (2)_04 07E Wild Horse Wind Expansion (C) (2)_TENASKA REGULATORY ASSET 2 2 2" xfId="15128"/>
    <cellStyle name="_Book1 (2)_04 07E Wild Horse Wind Expansion (C) (2)_TENASKA REGULATORY ASSET 2 3" xfId="15129"/>
    <cellStyle name="_Book1 (2)_04 07E Wild Horse Wind Expansion (C) (2)_TENASKA REGULATORY ASSET 3" xfId="720"/>
    <cellStyle name="_Book1 (2)_04 07E Wild Horse Wind Expansion (C) (2)_TENASKA REGULATORY ASSET 3 2" xfId="15130"/>
    <cellStyle name="_Book1 (2)_04 07E Wild Horse Wind Expansion (C) (2)_TENASKA REGULATORY ASSET 4" xfId="15131"/>
    <cellStyle name="_Book1 (2)_16.37E Wild Horse Expansion DeferralRevwrkingfile SF" xfId="721"/>
    <cellStyle name="_Book1 (2)_16.37E Wild Horse Expansion DeferralRevwrkingfile SF 2" xfId="722"/>
    <cellStyle name="_Book1 (2)_16.37E Wild Horse Expansion DeferralRevwrkingfile SF 2 2" xfId="723"/>
    <cellStyle name="_Book1 (2)_16.37E Wild Horse Expansion DeferralRevwrkingfile SF 2 2 2" xfId="15132"/>
    <cellStyle name="_Book1 (2)_16.37E Wild Horse Expansion DeferralRevwrkingfile SF 2 3" xfId="15133"/>
    <cellStyle name="_Book1 (2)_16.37E Wild Horse Expansion DeferralRevwrkingfile SF 3" xfId="724"/>
    <cellStyle name="_Book1 (2)_16.37E Wild Horse Expansion DeferralRevwrkingfile SF 3 2" xfId="15134"/>
    <cellStyle name="_Book1 (2)_16.37E Wild Horse Expansion DeferralRevwrkingfile SF 4" xfId="15135"/>
    <cellStyle name="_Book1 (2)_16.37E Wild Horse Expansion DeferralRevwrkingfile SF_DEM-WP(C) ENERG10C--ctn Mid-C_042010 2010GRC" xfId="725"/>
    <cellStyle name="_Book1 (2)_2009 Compliance Filing PCA Exhibits for GRC" xfId="726"/>
    <cellStyle name="_Book1 (2)_2009 Compliance Filing PCA Exhibits for GRC 2" xfId="15136"/>
    <cellStyle name="_Book1 (2)_2009 GRC Compl Filing - Exhibit D" xfId="727"/>
    <cellStyle name="_Book1 (2)_2009 GRC Compl Filing - Exhibit D 2" xfId="728"/>
    <cellStyle name="_Book1 (2)_2009 GRC Compl Filing - Exhibit D 2 2" xfId="15137"/>
    <cellStyle name="_Book1 (2)_2009 GRC Compl Filing - Exhibit D 3" xfId="15138"/>
    <cellStyle name="_Book1 (2)_2009 GRC Compl Filing - Exhibit D_DEM-WP(C) ENERG10C--ctn Mid-C_042010 2010GRC" xfId="729"/>
    <cellStyle name="_Book1 (2)_2010 PTC's July1_Dec31 2010 " xfId="15139"/>
    <cellStyle name="_Book1 (2)_2010 PTC's Sept10_Aug11 (Version 4)" xfId="15140"/>
    <cellStyle name="_Book1 (2)_3.01 Income Statement" xfId="730"/>
    <cellStyle name="_Book1 (2)_4 31 Regulatory Assets and Liabilities  7 06- Exhibit D" xfId="731"/>
    <cellStyle name="_Book1 (2)_4 31 Regulatory Assets and Liabilities  7 06- Exhibit D 2" xfId="732"/>
    <cellStyle name="_Book1 (2)_4 31 Regulatory Assets and Liabilities  7 06- Exhibit D 2 2" xfId="733"/>
    <cellStyle name="_Book1 (2)_4 31 Regulatory Assets and Liabilities  7 06- Exhibit D 2 2 2" xfId="15141"/>
    <cellStyle name="_Book1 (2)_4 31 Regulatory Assets and Liabilities  7 06- Exhibit D 2 3" xfId="15142"/>
    <cellStyle name="_Book1 (2)_4 31 Regulatory Assets and Liabilities  7 06- Exhibit D 3" xfId="734"/>
    <cellStyle name="_Book1 (2)_4 31 Regulatory Assets and Liabilities  7 06- Exhibit D 3 2" xfId="15143"/>
    <cellStyle name="_Book1 (2)_4 31 Regulatory Assets and Liabilities  7 06- Exhibit D 4" xfId="15144"/>
    <cellStyle name="_Book1 (2)_4 31 Regulatory Assets and Liabilities  7 06- Exhibit D_DEM-WP(C) ENERG10C--ctn Mid-C_042010 2010GRC" xfId="735"/>
    <cellStyle name="_Book1 (2)_4 31 Regulatory Assets and Liabilities  7 06- Exhibit D_NIM Summary" xfId="736"/>
    <cellStyle name="_Book1 (2)_4 31 Regulatory Assets and Liabilities  7 06- Exhibit D_NIM Summary 2" xfId="737"/>
    <cellStyle name="_Book1 (2)_4 31 Regulatory Assets and Liabilities  7 06- Exhibit D_NIM Summary 2 2" xfId="15145"/>
    <cellStyle name="_Book1 (2)_4 31 Regulatory Assets and Liabilities  7 06- Exhibit D_NIM Summary 3" xfId="15146"/>
    <cellStyle name="_Book1 (2)_4 31 Regulatory Assets and Liabilities  7 06- Exhibit D_NIM Summary_DEM-WP(C) ENERG10C--ctn Mid-C_042010 2010GRC" xfId="738"/>
    <cellStyle name="_Book1 (2)_4 31E Reg Asset  Liab and EXH D" xfId="739"/>
    <cellStyle name="_Book1 (2)_4 31E Reg Asset  Liab and EXH D _ Aug 10 Filing (2)" xfId="740"/>
    <cellStyle name="_Book1 (2)_4 31E Reg Asset  Liab and EXH D _ Aug 10 Filing (2) 2" xfId="15147"/>
    <cellStyle name="_Book1 (2)_4 31E Reg Asset  Liab and EXH D 10" xfId="15148"/>
    <cellStyle name="_Book1 (2)_4 31E Reg Asset  Liab and EXH D 11" xfId="15149"/>
    <cellStyle name="_Book1 (2)_4 31E Reg Asset  Liab and EXH D 12" xfId="15150"/>
    <cellStyle name="_Book1 (2)_4 31E Reg Asset  Liab and EXH D 13" xfId="15151"/>
    <cellStyle name="_Book1 (2)_4 31E Reg Asset  Liab and EXH D 14" xfId="15152"/>
    <cellStyle name="_Book1 (2)_4 31E Reg Asset  Liab and EXH D 15" xfId="15153"/>
    <cellStyle name="_Book1 (2)_4 31E Reg Asset  Liab and EXH D 16" xfId="15154"/>
    <cellStyle name="_Book1 (2)_4 31E Reg Asset  Liab and EXH D 17" xfId="15155"/>
    <cellStyle name="_Book1 (2)_4 31E Reg Asset  Liab and EXH D 18" xfId="15156"/>
    <cellStyle name="_Book1 (2)_4 31E Reg Asset  Liab and EXH D 19" xfId="15157"/>
    <cellStyle name="_Book1 (2)_4 31E Reg Asset  Liab and EXH D 2" xfId="15158"/>
    <cellStyle name="_Book1 (2)_4 31E Reg Asset  Liab and EXH D 20" xfId="15159"/>
    <cellStyle name="_Book1 (2)_4 31E Reg Asset  Liab and EXH D 21" xfId="15160"/>
    <cellStyle name="_Book1 (2)_4 31E Reg Asset  Liab and EXH D 22" xfId="15161"/>
    <cellStyle name="_Book1 (2)_4 31E Reg Asset  Liab and EXH D 23" xfId="15162"/>
    <cellStyle name="_Book1 (2)_4 31E Reg Asset  Liab and EXH D 24" xfId="15163"/>
    <cellStyle name="_Book1 (2)_4 31E Reg Asset  Liab and EXH D 25" xfId="15164"/>
    <cellStyle name="_Book1 (2)_4 31E Reg Asset  Liab and EXH D 26" xfId="15165"/>
    <cellStyle name="_Book1 (2)_4 31E Reg Asset  Liab and EXH D 27" xfId="15166"/>
    <cellStyle name="_Book1 (2)_4 31E Reg Asset  Liab and EXH D 28" xfId="15167"/>
    <cellStyle name="_Book1 (2)_4 31E Reg Asset  Liab and EXH D 29" xfId="15168"/>
    <cellStyle name="_Book1 (2)_4 31E Reg Asset  Liab and EXH D 3" xfId="15169"/>
    <cellStyle name="_Book1 (2)_4 31E Reg Asset  Liab and EXH D 30" xfId="15170"/>
    <cellStyle name="_Book1 (2)_4 31E Reg Asset  Liab and EXH D 31" xfId="15171"/>
    <cellStyle name="_Book1 (2)_4 31E Reg Asset  Liab and EXH D 32" xfId="15172"/>
    <cellStyle name="_Book1 (2)_4 31E Reg Asset  Liab and EXH D 33" xfId="15173"/>
    <cellStyle name="_Book1 (2)_4 31E Reg Asset  Liab and EXH D 34" xfId="15174"/>
    <cellStyle name="_Book1 (2)_4 31E Reg Asset  Liab and EXH D 35" xfId="15175"/>
    <cellStyle name="_Book1 (2)_4 31E Reg Asset  Liab and EXH D 36" xfId="15176"/>
    <cellStyle name="_Book1 (2)_4 31E Reg Asset  Liab and EXH D 4" xfId="15177"/>
    <cellStyle name="_Book1 (2)_4 31E Reg Asset  Liab and EXH D 5" xfId="15178"/>
    <cellStyle name="_Book1 (2)_4 31E Reg Asset  Liab and EXH D 6" xfId="15179"/>
    <cellStyle name="_Book1 (2)_4 31E Reg Asset  Liab and EXH D 7" xfId="15180"/>
    <cellStyle name="_Book1 (2)_4 31E Reg Asset  Liab and EXH D 8" xfId="15181"/>
    <cellStyle name="_Book1 (2)_4 31E Reg Asset  Liab and EXH D 9" xfId="15182"/>
    <cellStyle name="_Book1 (2)_4 32 Regulatory Assets and Liabilities  7 06- Exhibit D" xfId="741"/>
    <cellStyle name="_Book1 (2)_4 32 Regulatory Assets and Liabilities  7 06- Exhibit D 2" xfId="742"/>
    <cellStyle name="_Book1 (2)_4 32 Regulatory Assets and Liabilities  7 06- Exhibit D 2 2" xfId="743"/>
    <cellStyle name="_Book1 (2)_4 32 Regulatory Assets and Liabilities  7 06- Exhibit D 2 2 2" xfId="15183"/>
    <cellStyle name="_Book1 (2)_4 32 Regulatory Assets and Liabilities  7 06- Exhibit D 2 3" xfId="15184"/>
    <cellStyle name="_Book1 (2)_4 32 Regulatory Assets and Liabilities  7 06- Exhibit D 3" xfId="744"/>
    <cellStyle name="_Book1 (2)_4 32 Regulatory Assets and Liabilities  7 06- Exhibit D 3 2" xfId="15185"/>
    <cellStyle name="_Book1 (2)_4 32 Regulatory Assets and Liabilities  7 06- Exhibit D 4" xfId="15186"/>
    <cellStyle name="_Book1 (2)_4 32 Regulatory Assets and Liabilities  7 06- Exhibit D_DEM-WP(C) ENERG10C--ctn Mid-C_042010 2010GRC" xfId="745"/>
    <cellStyle name="_Book1 (2)_4 32 Regulatory Assets and Liabilities  7 06- Exhibit D_NIM Summary" xfId="746"/>
    <cellStyle name="_Book1 (2)_4 32 Regulatory Assets and Liabilities  7 06- Exhibit D_NIM Summary 2" xfId="747"/>
    <cellStyle name="_Book1 (2)_4 32 Regulatory Assets and Liabilities  7 06- Exhibit D_NIM Summary 2 2" xfId="15187"/>
    <cellStyle name="_Book1 (2)_4 32 Regulatory Assets and Liabilities  7 06- Exhibit D_NIM Summary 3" xfId="15188"/>
    <cellStyle name="_Book1 (2)_4 32 Regulatory Assets and Liabilities  7 06- Exhibit D_NIM Summary_DEM-WP(C) ENERG10C--ctn Mid-C_042010 2010GRC" xfId="748"/>
    <cellStyle name="_Book1 (2)_ACCOUNTS" xfId="749"/>
    <cellStyle name="_Book1 (2)_Att B to RECs proceeds proposal" xfId="15189"/>
    <cellStyle name="_Book1 (2)_AURORA Total New" xfId="750"/>
    <cellStyle name="_Book1 (2)_AURORA Total New 2" xfId="751"/>
    <cellStyle name="_Book1 (2)_AURORA Total New 2 2" xfId="15190"/>
    <cellStyle name="_Book1 (2)_AURORA Total New 3" xfId="15191"/>
    <cellStyle name="_Book1 (2)_Backup for Attachment B 2010-09-09" xfId="15192"/>
    <cellStyle name="_Book1 (2)_Bench Request - Attachment B" xfId="15193"/>
    <cellStyle name="_Book1 (2)_Book2" xfId="752"/>
    <cellStyle name="_Book1 (2)_Book2 2" xfId="753"/>
    <cellStyle name="_Book1 (2)_Book2 2 2" xfId="754"/>
    <cellStyle name="_Book1 (2)_Book2 2 2 2" xfId="15194"/>
    <cellStyle name="_Book1 (2)_Book2 2 3" xfId="15195"/>
    <cellStyle name="_Book1 (2)_Book2 3" xfId="755"/>
    <cellStyle name="_Book1 (2)_Book2 3 2" xfId="15196"/>
    <cellStyle name="_Book1 (2)_Book2 4" xfId="15197"/>
    <cellStyle name="_Book1 (2)_Book2_Adj Bench DR 3 for Initial Briefs (Electric)" xfId="756"/>
    <cellStyle name="_Book1 (2)_Book2_Adj Bench DR 3 for Initial Briefs (Electric) 2" xfId="757"/>
    <cellStyle name="_Book1 (2)_Book2_Adj Bench DR 3 for Initial Briefs (Electric) 2 2" xfId="758"/>
    <cellStyle name="_Book1 (2)_Book2_Adj Bench DR 3 for Initial Briefs (Electric) 2 2 2" xfId="15198"/>
    <cellStyle name="_Book1 (2)_Book2_Adj Bench DR 3 for Initial Briefs (Electric) 2 3" xfId="15199"/>
    <cellStyle name="_Book1 (2)_Book2_Adj Bench DR 3 for Initial Briefs (Electric) 3" xfId="759"/>
    <cellStyle name="_Book1 (2)_Book2_Adj Bench DR 3 for Initial Briefs (Electric) 3 2" xfId="15200"/>
    <cellStyle name="_Book1 (2)_Book2_Adj Bench DR 3 for Initial Briefs (Electric) 4" xfId="15201"/>
    <cellStyle name="_Book1 (2)_Book2_Adj Bench DR 3 for Initial Briefs (Electric)_DEM-WP(C) ENERG10C--ctn Mid-C_042010 2010GRC" xfId="760"/>
    <cellStyle name="_Book1 (2)_Book2_DEM-WP(C) ENERG10C--ctn Mid-C_042010 2010GRC" xfId="761"/>
    <cellStyle name="_Book1 (2)_Book2_Electric Rev Req Model (2009 GRC) Rebuttal" xfId="762"/>
    <cellStyle name="_Book1 (2)_Book2_Electric Rev Req Model (2009 GRC) Rebuttal 2" xfId="763"/>
    <cellStyle name="_Book1 (2)_Book2_Electric Rev Req Model (2009 GRC) Rebuttal 2 2" xfId="764"/>
    <cellStyle name="_Book1 (2)_Book2_Electric Rev Req Model (2009 GRC) Rebuttal 2 2 2" xfId="15202"/>
    <cellStyle name="_Book1 (2)_Book2_Electric Rev Req Model (2009 GRC) Rebuttal 2 3" xfId="15203"/>
    <cellStyle name="_Book1 (2)_Book2_Electric Rev Req Model (2009 GRC) Rebuttal 3" xfId="765"/>
    <cellStyle name="_Book1 (2)_Book2_Electric Rev Req Model (2009 GRC) Rebuttal 3 2" xfId="15204"/>
    <cellStyle name="_Book1 (2)_Book2_Electric Rev Req Model (2009 GRC) Rebuttal 4" xfId="15205"/>
    <cellStyle name="_Book1 (2)_Book2_Electric Rev Req Model (2009 GRC) Rebuttal REmoval of New  WH Solar AdjustMI" xfId="766"/>
    <cellStyle name="_Book1 (2)_Book2_Electric Rev Req Model (2009 GRC) Rebuttal REmoval of New  WH Solar AdjustMI 2" xfId="767"/>
    <cellStyle name="_Book1 (2)_Book2_Electric Rev Req Model (2009 GRC) Rebuttal REmoval of New  WH Solar AdjustMI 2 2" xfId="768"/>
    <cellStyle name="_Book1 (2)_Book2_Electric Rev Req Model (2009 GRC) Rebuttal REmoval of New  WH Solar AdjustMI 2 2 2" xfId="15206"/>
    <cellStyle name="_Book1 (2)_Book2_Electric Rev Req Model (2009 GRC) Rebuttal REmoval of New  WH Solar AdjustMI 2 3" xfId="15207"/>
    <cellStyle name="_Book1 (2)_Book2_Electric Rev Req Model (2009 GRC) Rebuttal REmoval of New  WH Solar AdjustMI 3" xfId="769"/>
    <cellStyle name="_Book1 (2)_Book2_Electric Rev Req Model (2009 GRC) Rebuttal REmoval of New  WH Solar AdjustMI 3 2" xfId="15208"/>
    <cellStyle name="_Book1 (2)_Book2_Electric Rev Req Model (2009 GRC) Rebuttal REmoval of New  WH Solar AdjustMI 4" xfId="15209"/>
    <cellStyle name="_Book1 (2)_Book2_Electric Rev Req Model (2009 GRC) Rebuttal REmoval of New  WH Solar AdjustMI_DEM-WP(C) ENERG10C--ctn Mid-C_042010 2010GRC" xfId="770"/>
    <cellStyle name="_Book1 (2)_Book2_Electric Rev Req Model (2009 GRC) Revised 01-18-2010" xfId="771"/>
    <cellStyle name="_Book1 (2)_Book2_Electric Rev Req Model (2009 GRC) Revised 01-18-2010 2" xfId="772"/>
    <cellStyle name="_Book1 (2)_Book2_Electric Rev Req Model (2009 GRC) Revised 01-18-2010 2 2" xfId="773"/>
    <cellStyle name="_Book1 (2)_Book2_Electric Rev Req Model (2009 GRC) Revised 01-18-2010 2 2 2" xfId="15210"/>
    <cellStyle name="_Book1 (2)_Book2_Electric Rev Req Model (2009 GRC) Revised 01-18-2010 2 3" xfId="15211"/>
    <cellStyle name="_Book1 (2)_Book2_Electric Rev Req Model (2009 GRC) Revised 01-18-2010 3" xfId="774"/>
    <cellStyle name="_Book1 (2)_Book2_Electric Rev Req Model (2009 GRC) Revised 01-18-2010 3 2" xfId="15212"/>
    <cellStyle name="_Book1 (2)_Book2_Electric Rev Req Model (2009 GRC) Revised 01-18-2010 4" xfId="15213"/>
    <cellStyle name="_Book1 (2)_Book2_Electric Rev Req Model (2009 GRC) Revised 01-18-2010_DEM-WP(C) ENERG10C--ctn Mid-C_042010 2010GRC" xfId="775"/>
    <cellStyle name="_Book1 (2)_Book2_Final Order Electric EXHIBIT A-1" xfId="776"/>
    <cellStyle name="_Book1 (2)_Book2_Final Order Electric EXHIBIT A-1 2" xfId="777"/>
    <cellStyle name="_Book1 (2)_Book2_Final Order Electric EXHIBIT A-1 2 2" xfId="778"/>
    <cellStyle name="_Book1 (2)_Book2_Final Order Electric EXHIBIT A-1 2 2 2" xfId="15214"/>
    <cellStyle name="_Book1 (2)_Book2_Final Order Electric EXHIBIT A-1 2 3" xfId="15215"/>
    <cellStyle name="_Book1 (2)_Book2_Final Order Electric EXHIBIT A-1 3" xfId="779"/>
    <cellStyle name="_Book1 (2)_Book2_Final Order Electric EXHIBIT A-1 3 2" xfId="15216"/>
    <cellStyle name="_Book1 (2)_Book2_Final Order Electric EXHIBIT A-1 4" xfId="15217"/>
    <cellStyle name="_Book1 (2)_Book4" xfId="780"/>
    <cellStyle name="_Book1 (2)_Book4 2" xfId="781"/>
    <cellStyle name="_Book1 (2)_Book4 2 2" xfId="782"/>
    <cellStyle name="_Book1 (2)_Book4 2 2 2" xfId="15218"/>
    <cellStyle name="_Book1 (2)_Book4 2 3" xfId="15219"/>
    <cellStyle name="_Book1 (2)_Book4 3" xfId="783"/>
    <cellStyle name="_Book1 (2)_Book4 3 2" xfId="15220"/>
    <cellStyle name="_Book1 (2)_Book4 4" xfId="15221"/>
    <cellStyle name="_Book1 (2)_Book4_DEM-WP(C) ENERG10C--ctn Mid-C_042010 2010GRC" xfId="784"/>
    <cellStyle name="_Book1 (2)_Book9" xfId="785"/>
    <cellStyle name="_Book1 (2)_Book9 2" xfId="786"/>
    <cellStyle name="_Book1 (2)_Book9 2 2" xfId="787"/>
    <cellStyle name="_Book1 (2)_Book9 2 2 2" xfId="15222"/>
    <cellStyle name="_Book1 (2)_Book9 2 3" xfId="15223"/>
    <cellStyle name="_Book1 (2)_Book9 3" xfId="788"/>
    <cellStyle name="_Book1 (2)_Book9 3 2" xfId="15224"/>
    <cellStyle name="_Book1 (2)_Book9 4" xfId="15225"/>
    <cellStyle name="_Book1 (2)_Book9_DEM-WP(C) ENERG10C--ctn Mid-C_042010 2010GRC" xfId="789"/>
    <cellStyle name="_Book1 (2)_Chelan PUD Power Costs (8-10)" xfId="790"/>
    <cellStyle name="_Book1 (2)_Chelan PUD Power Costs (8-10) 2" xfId="15226"/>
    <cellStyle name="_Book1 (2)_DEM-WP(C) Chelan Power Costs" xfId="791"/>
    <cellStyle name="_Book1 (2)_DEM-WP(C) Chelan Power Costs 2" xfId="15227"/>
    <cellStyle name="_Book1 (2)_DEM-WP(C) ENERG10C--ctn Mid-C_042010 2010GRC" xfId="792"/>
    <cellStyle name="_Book1 (2)_DEM-WP(C) Gas Transport 2010GRC" xfId="793"/>
    <cellStyle name="_Book1 (2)_DEM-WP(C) Gas Transport 2010GRC 2" xfId="15228"/>
    <cellStyle name="_Book1 (2)_DWH-08 (Rate Spread &amp; Design Workpapers)" xfId="794"/>
    <cellStyle name="_Book1 (2)_Exh A-1 resulting from UE-112050 effective Jan 1 2012" xfId="15229"/>
    <cellStyle name="_Book1 (2)_Exh G - Klamath Peaker PPA fr C Locke 2-12" xfId="15230"/>
    <cellStyle name="_Book1 (2)_Exhibit A-1 effective 4-1-11 fr S Free 12-11" xfId="15231"/>
    <cellStyle name="_Book1 (2)_Final 2008 PTC Rate Design Workpapers 10.27.08" xfId="795"/>
    <cellStyle name="_Book1 (2)_Gas Rev Req Model (2010 GRC)" xfId="796"/>
    <cellStyle name="_Book1 (2)_INPUTS" xfId="797"/>
    <cellStyle name="_Book1 (2)_INPUTS 2" xfId="798"/>
    <cellStyle name="_Book1 (2)_INPUTS 2 2" xfId="799"/>
    <cellStyle name="_Book1 (2)_INPUTS 2 2 2" xfId="15232"/>
    <cellStyle name="_Book1 (2)_INPUTS 2 3" xfId="15233"/>
    <cellStyle name="_Book1 (2)_INPUTS 3" xfId="800"/>
    <cellStyle name="_Book1 (2)_INPUTS 3 2" xfId="15234"/>
    <cellStyle name="_Book1 (2)_INPUTS 4" xfId="15235"/>
    <cellStyle name="_Book1 (2)_Mint Farm Generation BPA" xfId="15236"/>
    <cellStyle name="_Book1 (2)_NIM Summary" xfId="801"/>
    <cellStyle name="_Book1 (2)_NIM Summary 09GRC" xfId="802"/>
    <cellStyle name="_Book1 (2)_NIM Summary 09GRC 2" xfId="803"/>
    <cellStyle name="_Book1 (2)_NIM Summary 09GRC 2 2" xfId="15237"/>
    <cellStyle name="_Book1 (2)_NIM Summary 09GRC 3" xfId="15238"/>
    <cellStyle name="_Book1 (2)_NIM Summary 09GRC_DEM-WP(C) ENERG10C--ctn Mid-C_042010 2010GRC" xfId="804"/>
    <cellStyle name="_Book1 (2)_NIM Summary 10" xfId="15239"/>
    <cellStyle name="_Book1 (2)_NIM Summary 11" xfId="15240"/>
    <cellStyle name="_Book1 (2)_NIM Summary 12" xfId="15241"/>
    <cellStyle name="_Book1 (2)_NIM Summary 13" xfId="15242"/>
    <cellStyle name="_Book1 (2)_NIM Summary 14" xfId="15243"/>
    <cellStyle name="_Book1 (2)_NIM Summary 15" xfId="15244"/>
    <cellStyle name="_Book1 (2)_NIM Summary 16" xfId="15245"/>
    <cellStyle name="_Book1 (2)_NIM Summary 17" xfId="15246"/>
    <cellStyle name="_Book1 (2)_NIM Summary 18" xfId="15247"/>
    <cellStyle name="_Book1 (2)_NIM Summary 19" xfId="15248"/>
    <cellStyle name="_Book1 (2)_NIM Summary 2" xfId="805"/>
    <cellStyle name="_Book1 (2)_NIM Summary 2 2" xfId="15249"/>
    <cellStyle name="_Book1 (2)_NIM Summary 20" xfId="15250"/>
    <cellStyle name="_Book1 (2)_NIM Summary 21" xfId="15251"/>
    <cellStyle name="_Book1 (2)_NIM Summary 22" xfId="15252"/>
    <cellStyle name="_Book1 (2)_NIM Summary 23" xfId="15253"/>
    <cellStyle name="_Book1 (2)_NIM Summary 24" xfId="15254"/>
    <cellStyle name="_Book1 (2)_NIM Summary 25" xfId="15255"/>
    <cellStyle name="_Book1 (2)_NIM Summary 26" xfId="15256"/>
    <cellStyle name="_Book1 (2)_NIM Summary 27" xfId="15257"/>
    <cellStyle name="_Book1 (2)_NIM Summary 28" xfId="15258"/>
    <cellStyle name="_Book1 (2)_NIM Summary 29" xfId="15259"/>
    <cellStyle name="_Book1 (2)_NIM Summary 3" xfId="806"/>
    <cellStyle name="_Book1 (2)_NIM Summary 3 2" xfId="15260"/>
    <cellStyle name="_Book1 (2)_NIM Summary 30" xfId="15261"/>
    <cellStyle name="_Book1 (2)_NIM Summary 31" xfId="15262"/>
    <cellStyle name="_Book1 (2)_NIM Summary 32" xfId="15263"/>
    <cellStyle name="_Book1 (2)_NIM Summary 33" xfId="15264"/>
    <cellStyle name="_Book1 (2)_NIM Summary 34" xfId="15265"/>
    <cellStyle name="_Book1 (2)_NIM Summary 35" xfId="15266"/>
    <cellStyle name="_Book1 (2)_NIM Summary 36" xfId="15267"/>
    <cellStyle name="_Book1 (2)_NIM Summary 37" xfId="15268"/>
    <cellStyle name="_Book1 (2)_NIM Summary 38" xfId="15269"/>
    <cellStyle name="_Book1 (2)_NIM Summary 39" xfId="15270"/>
    <cellStyle name="_Book1 (2)_NIM Summary 4" xfId="807"/>
    <cellStyle name="_Book1 (2)_NIM Summary 4 2" xfId="15271"/>
    <cellStyle name="_Book1 (2)_NIM Summary 40" xfId="15272"/>
    <cellStyle name="_Book1 (2)_NIM Summary 41" xfId="15273"/>
    <cellStyle name="_Book1 (2)_NIM Summary 42" xfId="15274"/>
    <cellStyle name="_Book1 (2)_NIM Summary 43" xfId="15275"/>
    <cellStyle name="_Book1 (2)_NIM Summary 44" xfId="15276"/>
    <cellStyle name="_Book1 (2)_NIM Summary 45" xfId="15277"/>
    <cellStyle name="_Book1 (2)_NIM Summary 46" xfId="15278"/>
    <cellStyle name="_Book1 (2)_NIM Summary 47" xfId="15279"/>
    <cellStyle name="_Book1 (2)_NIM Summary 48" xfId="15280"/>
    <cellStyle name="_Book1 (2)_NIM Summary 49" xfId="15281"/>
    <cellStyle name="_Book1 (2)_NIM Summary 5" xfId="808"/>
    <cellStyle name="_Book1 (2)_NIM Summary 5 2" xfId="15282"/>
    <cellStyle name="_Book1 (2)_NIM Summary 50" xfId="15283"/>
    <cellStyle name="_Book1 (2)_NIM Summary 51" xfId="15284"/>
    <cellStyle name="_Book1 (2)_NIM Summary 6" xfId="809"/>
    <cellStyle name="_Book1 (2)_NIM Summary 6 2" xfId="15285"/>
    <cellStyle name="_Book1 (2)_NIM Summary 7" xfId="810"/>
    <cellStyle name="_Book1 (2)_NIM Summary 7 2" xfId="15286"/>
    <cellStyle name="_Book1 (2)_NIM Summary 8" xfId="811"/>
    <cellStyle name="_Book1 (2)_NIM Summary 8 2" xfId="15287"/>
    <cellStyle name="_Book1 (2)_NIM Summary 9" xfId="812"/>
    <cellStyle name="_Book1 (2)_NIM Summary 9 2" xfId="15288"/>
    <cellStyle name="_Book1 (2)_NIM Summary_DEM-WP(C) ENERG10C--ctn Mid-C_042010 2010GRC" xfId="813"/>
    <cellStyle name="_Book1 (2)_PCA 10 -  Exhibit D Dec 2011" xfId="15289"/>
    <cellStyle name="_Book1 (2)_PCA 10 -  Exhibit D from A Kellogg Jan 2011" xfId="814"/>
    <cellStyle name="_Book1 (2)_PCA 10 -  Exhibit D from A Kellogg July 2011" xfId="815"/>
    <cellStyle name="_Book1 (2)_PCA 10 -  Exhibit D from S Free Rcv'd 12-11" xfId="816"/>
    <cellStyle name="_Book1 (2)_PCA 11 -  Exhibit D Jan 2012 fr A Kellogg" xfId="15290"/>
    <cellStyle name="_Book1 (2)_PCA 11 -  Exhibit D Jan 2012 WF" xfId="15291"/>
    <cellStyle name="_Book1 (2)_PCA 9 -  Exhibit D April 2010" xfId="817"/>
    <cellStyle name="_Book1 (2)_PCA 9 -  Exhibit D April 2010 (3)" xfId="818"/>
    <cellStyle name="_Book1 (2)_PCA 9 -  Exhibit D April 2010 (3) 2" xfId="819"/>
    <cellStyle name="_Book1 (2)_PCA 9 -  Exhibit D April 2010 (3) 2 2" xfId="15292"/>
    <cellStyle name="_Book1 (2)_PCA 9 -  Exhibit D April 2010 (3) 3" xfId="15293"/>
    <cellStyle name="_Book1 (2)_PCA 9 -  Exhibit D April 2010 (3)_DEM-WP(C) ENERG10C--ctn Mid-C_042010 2010GRC" xfId="820"/>
    <cellStyle name="_Book1 (2)_PCA 9 -  Exhibit D April 2010 2" xfId="15294"/>
    <cellStyle name="_Book1 (2)_PCA 9 -  Exhibit D April 2010 3" xfId="15295"/>
    <cellStyle name="_Book1 (2)_PCA 9 -  Exhibit D April 2010 4" xfId="15296"/>
    <cellStyle name="_Book1 (2)_PCA 9 -  Exhibit D April 2010 5" xfId="15297"/>
    <cellStyle name="_Book1 (2)_PCA 9 -  Exhibit D April 2010 6" xfId="15298"/>
    <cellStyle name="_Book1 (2)_PCA 9 -  Exhibit D Nov 2010" xfId="821"/>
    <cellStyle name="_Book1 (2)_PCA 9 -  Exhibit D Nov 2010 2" xfId="15299"/>
    <cellStyle name="_Book1 (2)_PCA 9 - Exhibit D at August 2010" xfId="822"/>
    <cellStyle name="_Book1 (2)_PCA 9 - Exhibit D at August 2010 2" xfId="15300"/>
    <cellStyle name="_Book1 (2)_PCA 9 - Exhibit D June 2010 GRC" xfId="823"/>
    <cellStyle name="_Book1 (2)_PCA 9 - Exhibit D June 2010 GRC 2" xfId="15301"/>
    <cellStyle name="_Book1 (2)_Power Costs - Comparison bx Rbtl-Staff-Jt-PC" xfId="824"/>
    <cellStyle name="_Book1 (2)_Power Costs - Comparison bx Rbtl-Staff-Jt-PC 2" xfId="825"/>
    <cellStyle name="_Book1 (2)_Power Costs - Comparison bx Rbtl-Staff-Jt-PC 2 2" xfId="826"/>
    <cellStyle name="_Book1 (2)_Power Costs - Comparison bx Rbtl-Staff-Jt-PC 2 2 2" xfId="15302"/>
    <cellStyle name="_Book1 (2)_Power Costs - Comparison bx Rbtl-Staff-Jt-PC 2 3" xfId="15303"/>
    <cellStyle name="_Book1 (2)_Power Costs - Comparison bx Rbtl-Staff-Jt-PC 3" xfId="827"/>
    <cellStyle name="_Book1 (2)_Power Costs - Comparison bx Rbtl-Staff-Jt-PC 3 2" xfId="15304"/>
    <cellStyle name="_Book1 (2)_Power Costs - Comparison bx Rbtl-Staff-Jt-PC 4" xfId="15305"/>
    <cellStyle name="_Book1 (2)_Power Costs - Comparison bx Rbtl-Staff-Jt-PC_Adj Bench DR 3 for Initial Briefs (Electric)" xfId="828"/>
    <cellStyle name="_Book1 (2)_Power Costs - Comparison bx Rbtl-Staff-Jt-PC_Adj Bench DR 3 for Initial Briefs (Electric) 2" xfId="829"/>
    <cellStyle name="_Book1 (2)_Power Costs - Comparison bx Rbtl-Staff-Jt-PC_Adj Bench DR 3 for Initial Briefs (Electric) 2 2" xfId="830"/>
    <cellStyle name="_Book1 (2)_Power Costs - Comparison bx Rbtl-Staff-Jt-PC_Adj Bench DR 3 for Initial Briefs (Electric) 2 2 2" xfId="15306"/>
    <cellStyle name="_Book1 (2)_Power Costs - Comparison bx Rbtl-Staff-Jt-PC_Adj Bench DR 3 for Initial Briefs (Electric) 2 3" xfId="15307"/>
    <cellStyle name="_Book1 (2)_Power Costs - Comparison bx Rbtl-Staff-Jt-PC_Adj Bench DR 3 for Initial Briefs (Electric) 3" xfId="831"/>
    <cellStyle name="_Book1 (2)_Power Costs - Comparison bx Rbtl-Staff-Jt-PC_Adj Bench DR 3 for Initial Briefs (Electric) 3 2" xfId="15308"/>
    <cellStyle name="_Book1 (2)_Power Costs - Comparison bx Rbtl-Staff-Jt-PC_Adj Bench DR 3 for Initial Briefs (Electric) 4" xfId="15309"/>
    <cellStyle name="_Book1 (2)_Power Costs - Comparison bx Rbtl-Staff-Jt-PC_Adj Bench DR 3 for Initial Briefs (Electric)_DEM-WP(C) ENERG10C--ctn Mid-C_042010 2010GRC" xfId="832"/>
    <cellStyle name="_Book1 (2)_Power Costs - Comparison bx Rbtl-Staff-Jt-PC_DEM-WP(C) ENERG10C--ctn Mid-C_042010 2010GRC" xfId="833"/>
    <cellStyle name="_Book1 (2)_Power Costs - Comparison bx Rbtl-Staff-Jt-PC_Electric Rev Req Model (2009 GRC) Rebuttal" xfId="834"/>
    <cellStyle name="_Book1 (2)_Power Costs - Comparison bx Rbtl-Staff-Jt-PC_Electric Rev Req Model (2009 GRC) Rebuttal 2" xfId="835"/>
    <cellStyle name="_Book1 (2)_Power Costs - Comparison bx Rbtl-Staff-Jt-PC_Electric Rev Req Model (2009 GRC) Rebuttal 2 2" xfId="836"/>
    <cellStyle name="_Book1 (2)_Power Costs - Comparison bx Rbtl-Staff-Jt-PC_Electric Rev Req Model (2009 GRC) Rebuttal 2 2 2" xfId="15310"/>
    <cellStyle name="_Book1 (2)_Power Costs - Comparison bx Rbtl-Staff-Jt-PC_Electric Rev Req Model (2009 GRC) Rebuttal 2 3" xfId="15311"/>
    <cellStyle name="_Book1 (2)_Power Costs - Comparison bx Rbtl-Staff-Jt-PC_Electric Rev Req Model (2009 GRC) Rebuttal 3" xfId="837"/>
    <cellStyle name="_Book1 (2)_Power Costs - Comparison bx Rbtl-Staff-Jt-PC_Electric Rev Req Model (2009 GRC) Rebuttal 3 2" xfId="15312"/>
    <cellStyle name="_Book1 (2)_Power Costs - Comparison bx Rbtl-Staff-Jt-PC_Electric Rev Req Model (2009 GRC) Rebuttal 4" xfId="15313"/>
    <cellStyle name="_Book1 (2)_Power Costs - Comparison bx Rbtl-Staff-Jt-PC_Electric Rev Req Model (2009 GRC) Rebuttal REmoval of New  WH Solar AdjustMI" xfId="838"/>
    <cellStyle name="_Book1 (2)_Power Costs - Comparison bx Rbtl-Staff-Jt-PC_Electric Rev Req Model (2009 GRC) Rebuttal REmoval of New  WH Solar AdjustMI 2" xfId="839"/>
    <cellStyle name="_Book1 (2)_Power Costs - Comparison bx Rbtl-Staff-Jt-PC_Electric Rev Req Model (2009 GRC) Rebuttal REmoval of New  WH Solar AdjustMI 2 2" xfId="840"/>
    <cellStyle name="_Book1 (2)_Power Costs - Comparison bx Rbtl-Staff-Jt-PC_Electric Rev Req Model (2009 GRC) Rebuttal REmoval of New  WH Solar AdjustMI 2 2 2" xfId="15314"/>
    <cellStyle name="_Book1 (2)_Power Costs - Comparison bx Rbtl-Staff-Jt-PC_Electric Rev Req Model (2009 GRC) Rebuttal REmoval of New  WH Solar AdjustMI 2 3" xfId="15315"/>
    <cellStyle name="_Book1 (2)_Power Costs - Comparison bx Rbtl-Staff-Jt-PC_Electric Rev Req Model (2009 GRC) Rebuttal REmoval of New  WH Solar AdjustMI 3" xfId="841"/>
    <cellStyle name="_Book1 (2)_Power Costs - Comparison bx Rbtl-Staff-Jt-PC_Electric Rev Req Model (2009 GRC) Rebuttal REmoval of New  WH Solar AdjustMI 3 2" xfId="15316"/>
    <cellStyle name="_Book1 (2)_Power Costs - Comparison bx Rbtl-Staff-Jt-PC_Electric Rev Req Model (2009 GRC) Rebuttal REmoval of New  WH Solar AdjustMI 4" xfId="15317"/>
    <cellStyle name="_Book1 (2)_Power Costs - Comparison bx Rbtl-Staff-Jt-PC_Electric Rev Req Model (2009 GRC) Rebuttal REmoval of New  WH Solar AdjustMI_DEM-WP(C) ENERG10C--ctn Mid-C_042010 2010GRC" xfId="842"/>
    <cellStyle name="_Book1 (2)_Power Costs - Comparison bx Rbtl-Staff-Jt-PC_Electric Rev Req Model (2009 GRC) Revised 01-18-2010" xfId="843"/>
    <cellStyle name="_Book1 (2)_Power Costs - Comparison bx Rbtl-Staff-Jt-PC_Electric Rev Req Model (2009 GRC) Revised 01-18-2010 2" xfId="844"/>
    <cellStyle name="_Book1 (2)_Power Costs - Comparison bx Rbtl-Staff-Jt-PC_Electric Rev Req Model (2009 GRC) Revised 01-18-2010 2 2" xfId="845"/>
    <cellStyle name="_Book1 (2)_Power Costs - Comparison bx Rbtl-Staff-Jt-PC_Electric Rev Req Model (2009 GRC) Revised 01-18-2010 2 2 2" xfId="15318"/>
    <cellStyle name="_Book1 (2)_Power Costs - Comparison bx Rbtl-Staff-Jt-PC_Electric Rev Req Model (2009 GRC) Revised 01-18-2010 2 3" xfId="15319"/>
    <cellStyle name="_Book1 (2)_Power Costs - Comparison bx Rbtl-Staff-Jt-PC_Electric Rev Req Model (2009 GRC) Revised 01-18-2010 3" xfId="846"/>
    <cellStyle name="_Book1 (2)_Power Costs - Comparison bx Rbtl-Staff-Jt-PC_Electric Rev Req Model (2009 GRC) Revised 01-18-2010 3 2" xfId="15320"/>
    <cellStyle name="_Book1 (2)_Power Costs - Comparison bx Rbtl-Staff-Jt-PC_Electric Rev Req Model (2009 GRC) Revised 01-18-2010 4" xfId="15321"/>
    <cellStyle name="_Book1 (2)_Power Costs - Comparison bx Rbtl-Staff-Jt-PC_Electric Rev Req Model (2009 GRC) Revised 01-18-2010_DEM-WP(C) ENERG10C--ctn Mid-C_042010 2010GRC" xfId="847"/>
    <cellStyle name="_Book1 (2)_Power Costs - Comparison bx Rbtl-Staff-Jt-PC_Final Order Electric EXHIBIT A-1" xfId="848"/>
    <cellStyle name="_Book1 (2)_Power Costs - Comparison bx Rbtl-Staff-Jt-PC_Final Order Electric EXHIBIT A-1 2" xfId="849"/>
    <cellStyle name="_Book1 (2)_Power Costs - Comparison bx Rbtl-Staff-Jt-PC_Final Order Electric EXHIBIT A-1 2 2" xfId="850"/>
    <cellStyle name="_Book1 (2)_Power Costs - Comparison bx Rbtl-Staff-Jt-PC_Final Order Electric EXHIBIT A-1 2 2 2" xfId="15322"/>
    <cellStyle name="_Book1 (2)_Power Costs - Comparison bx Rbtl-Staff-Jt-PC_Final Order Electric EXHIBIT A-1 2 3" xfId="15323"/>
    <cellStyle name="_Book1 (2)_Power Costs - Comparison bx Rbtl-Staff-Jt-PC_Final Order Electric EXHIBIT A-1 3" xfId="851"/>
    <cellStyle name="_Book1 (2)_Power Costs - Comparison bx Rbtl-Staff-Jt-PC_Final Order Electric EXHIBIT A-1 3 2" xfId="15324"/>
    <cellStyle name="_Book1 (2)_Power Costs - Comparison bx Rbtl-Staff-Jt-PC_Final Order Electric EXHIBIT A-1 4" xfId="15325"/>
    <cellStyle name="_Book1 (2)_Production Adj 4.37" xfId="852"/>
    <cellStyle name="_Book1 (2)_Production Adj 4.37 2" xfId="853"/>
    <cellStyle name="_Book1 (2)_Production Adj 4.37 2 2" xfId="854"/>
    <cellStyle name="_Book1 (2)_Production Adj 4.37 2 2 2" xfId="15326"/>
    <cellStyle name="_Book1 (2)_Production Adj 4.37 2 3" xfId="15327"/>
    <cellStyle name="_Book1 (2)_Production Adj 4.37 3" xfId="855"/>
    <cellStyle name="_Book1 (2)_Production Adj 4.37 3 2" xfId="15328"/>
    <cellStyle name="_Book1 (2)_Production Adj 4.37 4" xfId="15329"/>
    <cellStyle name="_Book1 (2)_Purchased Power Adj 4.03" xfId="856"/>
    <cellStyle name="_Book1 (2)_Purchased Power Adj 4.03 2" xfId="857"/>
    <cellStyle name="_Book1 (2)_Purchased Power Adj 4.03 2 2" xfId="858"/>
    <cellStyle name="_Book1 (2)_Purchased Power Adj 4.03 2 2 2" xfId="15330"/>
    <cellStyle name="_Book1 (2)_Purchased Power Adj 4.03 2 3" xfId="15331"/>
    <cellStyle name="_Book1 (2)_Purchased Power Adj 4.03 3" xfId="859"/>
    <cellStyle name="_Book1 (2)_Purchased Power Adj 4.03 3 2" xfId="15332"/>
    <cellStyle name="_Book1 (2)_Purchased Power Adj 4.03 4" xfId="15333"/>
    <cellStyle name="_Book1 (2)_Rebuttal Power Costs" xfId="860"/>
    <cellStyle name="_Book1 (2)_Rebuttal Power Costs 2" xfId="861"/>
    <cellStyle name="_Book1 (2)_Rebuttal Power Costs 2 2" xfId="862"/>
    <cellStyle name="_Book1 (2)_Rebuttal Power Costs 2 2 2" xfId="15334"/>
    <cellStyle name="_Book1 (2)_Rebuttal Power Costs 2 3" xfId="15335"/>
    <cellStyle name="_Book1 (2)_Rebuttal Power Costs 3" xfId="863"/>
    <cellStyle name="_Book1 (2)_Rebuttal Power Costs 3 2" xfId="15336"/>
    <cellStyle name="_Book1 (2)_Rebuttal Power Costs 4" xfId="15337"/>
    <cellStyle name="_Book1 (2)_Rebuttal Power Costs_Adj Bench DR 3 for Initial Briefs (Electric)" xfId="864"/>
    <cellStyle name="_Book1 (2)_Rebuttal Power Costs_Adj Bench DR 3 for Initial Briefs (Electric) 2" xfId="865"/>
    <cellStyle name="_Book1 (2)_Rebuttal Power Costs_Adj Bench DR 3 for Initial Briefs (Electric) 2 2" xfId="866"/>
    <cellStyle name="_Book1 (2)_Rebuttal Power Costs_Adj Bench DR 3 for Initial Briefs (Electric) 2 2 2" xfId="15338"/>
    <cellStyle name="_Book1 (2)_Rebuttal Power Costs_Adj Bench DR 3 for Initial Briefs (Electric) 2 3" xfId="15339"/>
    <cellStyle name="_Book1 (2)_Rebuttal Power Costs_Adj Bench DR 3 for Initial Briefs (Electric) 3" xfId="867"/>
    <cellStyle name="_Book1 (2)_Rebuttal Power Costs_Adj Bench DR 3 for Initial Briefs (Electric) 3 2" xfId="15340"/>
    <cellStyle name="_Book1 (2)_Rebuttal Power Costs_Adj Bench DR 3 for Initial Briefs (Electric) 4" xfId="15341"/>
    <cellStyle name="_Book1 (2)_Rebuttal Power Costs_Adj Bench DR 3 for Initial Briefs (Electric)_DEM-WP(C) ENERG10C--ctn Mid-C_042010 2010GRC" xfId="868"/>
    <cellStyle name="_Book1 (2)_Rebuttal Power Costs_DEM-WP(C) ENERG10C--ctn Mid-C_042010 2010GRC" xfId="869"/>
    <cellStyle name="_Book1 (2)_Rebuttal Power Costs_Electric Rev Req Model (2009 GRC) Rebuttal" xfId="870"/>
    <cellStyle name="_Book1 (2)_Rebuttal Power Costs_Electric Rev Req Model (2009 GRC) Rebuttal 2" xfId="871"/>
    <cellStyle name="_Book1 (2)_Rebuttal Power Costs_Electric Rev Req Model (2009 GRC) Rebuttal 2 2" xfId="872"/>
    <cellStyle name="_Book1 (2)_Rebuttal Power Costs_Electric Rev Req Model (2009 GRC) Rebuttal 2 2 2" xfId="15342"/>
    <cellStyle name="_Book1 (2)_Rebuttal Power Costs_Electric Rev Req Model (2009 GRC) Rebuttal 2 3" xfId="15343"/>
    <cellStyle name="_Book1 (2)_Rebuttal Power Costs_Electric Rev Req Model (2009 GRC) Rebuttal 3" xfId="873"/>
    <cellStyle name="_Book1 (2)_Rebuttal Power Costs_Electric Rev Req Model (2009 GRC) Rebuttal 3 2" xfId="15344"/>
    <cellStyle name="_Book1 (2)_Rebuttal Power Costs_Electric Rev Req Model (2009 GRC) Rebuttal 4" xfId="15345"/>
    <cellStyle name="_Book1 (2)_Rebuttal Power Costs_Electric Rev Req Model (2009 GRC) Rebuttal REmoval of New  WH Solar AdjustMI" xfId="874"/>
    <cellStyle name="_Book1 (2)_Rebuttal Power Costs_Electric Rev Req Model (2009 GRC) Rebuttal REmoval of New  WH Solar AdjustMI 2" xfId="875"/>
    <cellStyle name="_Book1 (2)_Rebuttal Power Costs_Electric Rev Req Model (2009 GRC) Rebuttal REmoval of New  WH Solar AdjustMI 2 2" xfId="876"/>
    <cellStyle name="_Book1 (2)_Rebuttal Power Costs_Electric Rev Req Model (2009 GRC) Rebuttal REmoval of New  WH Solar AdjustMI 2 2 2" xfId="15346"/>
    <cellStyle name="_Book1 (2)_Rebuttal Power Costs_Electric Rev Req Model (2009 GRC) Rebuttal REmoval of New  WH Solar AdjustMI 2 3" xfId="15347"/>
    <cellStyle name="_Book1 (2)_Rebuttal Power Costs_Electric Rev Req Model (2009 GRC) Rebuttal REmoval of New  WH Solar AdjustMI 3" xfId="877"/>
    <cellStyle name="_Book1 (2)_Rebuttal Power Costs_Electric Rev Req Model (2009 GRC) Rebuttal REmoval of New  WH Solar AdjustMI 3 2" xfId="15348"/>
    <cellStyle name="_Book1 (2)_Rebuttal Power Costs_Electric Rev Req Model (2009 GRC) Rebuttal REmoval of New  WH Solar AdjustMI 4" xfId="15349"/>
    <cellStyle name="_Book1 (2)_Rebuttal Power Costs_Electric Rev Req Model (2009 GRC) Rebuttal REmoval of New  WH Solar AdjustMI_DEM-WP(C) ENERG10C--ctn Mid-C_042010 2010GRC" xfId="878"/>
    <cellStyle name="_Book1 (2)_Rebuttal Power Costs_Electric Rev Req Model (2009 GRC) Revised 01-18-2010" xfId="879"/>
    <cellStyle name="_Book1 (2)_Rebuttal Power Costs_Electric Rev Req Model (2009 GRC) Revised 01-18-2010 2" xfId="880"/>
    <cellStyle name="_Book1 (2)_Rebuttal Power Costs_Electric Rev Req Model (2009 GRC) Revised 01-18-2010 2 2" xfId="881"/>
    <cellStyle name="_Book1 (2)_Rebuttal Power Costs_Electric Rev Req Model (2009 GRC) Revised 01-18-2010 2 2 2" xfId="15350"/>
    <cellStyle name="_Book1 (2)_Rebuttal Power Costs_Electric Rev Req Model (2009 GRC) Revised 01-18-2010 2 3" xfId="15351"/>
    <cellStyle name="_Book1 (2)_Rebuttal Power Costs_Electric Rev Req Model (2009 GRC) Revised 01-18-2010 3" xfId="882"/>
    <cellStyle name="_Book1 (2)_Rebuttal Power Costs_Electric Rev Req Model (2009 GRC) Revised 01-18-2010 3 2" xfId="15352"/>
    <cellStyle name="_Book1 (2)_Rebuttal Power Costs_Electric Rev Req Model (2009 GRC) Revised 01-18-2010 4" xfId="15353"/>
    <cellStyle name="_Book1 (2)_Rebuttal Power Costs_Electric Rev Req Model (2009 GRC) Revised 01-18-2010_DEM-WP(C) ENERG10C--ctn Mid-C_042010 2010GRC" xfId="883"/>
    <cellStyle name="_Book1 (2)_Rebuttal Power Costs_Final Order Electric EXHIBIT A-1" xfId="884"/>
    <cellStyle name="_Book1 (2)_Rebuttal Power Costs_Final Order Electric EXHIBIT A-1 2" xfId="885"/>
    <cellStyle name="_Book1 (2)_Rebuttal Power Costs_Final Order Electric EXHIBIT A-1 2 2" xfId="886"/>
    <cellStyle name="_Book1 (2)_Rebuttal Power Costs_Final Order Electric EXHIBIT A-1 2 2 2" xfId="15354"/>
    <cellStyle name="_Book1 (2)_Rebuttal Power Costs_Final Order Electric EXHIBIT A-1 2 3" xfId="15355"/>
    <cellStyle name="_Book1 (2)_Rebuttal Power Costs_Final Order Electric EXHIBIT A-1 3" xfId="887"/>
    <cellStyle name="_Book1 (2)_Rebuttal Power Costs_Final Order Electric EXHIBIT A-1 3 2" xfId="15356"/>
    <cellStyle name="_Book1 (2)_Rebuttal Power Costs_Final Order Electric EXHIBIT A-1 4" xfId="15357"/>
    <cellStyle name="_Book1 (2)_RECS vs PTC's w Interest 6-28-10" xfId="15358"/>
    <cellStyle name="_Book1 (2)_ROR &amp; CONV FACTOR" xfId="888"/>
    <cellStyle name="_Book1 (2)_ROR &amp; CONV FACTOR 2" xfId="889"/>
    <cellStyle name="_Book1 (2)_ROR &amp; CONV FACTOR 2 2" xfId="890"/>
    <cellStyle name="_Book1 (2)_ROR &amp; CONV FACTOR 2 2 2" xfId="15359"/>
    <cellStyle name="_Book1 (2)_ROR &amp; CONV FACTOR 2 3" xfId="15360"/>
    <cellStyle name="_Book1 (2)_ROR &amp; CONV FACTOR 3" xfId="891"/>
    <cellStyle name="_Book1 (2)_ROR &amp; CONV FACTOR 3 2" xfId="15361"/>
    <cellStyle name="_Book1 (2)_ROR &amp; CONV FACTOR 4" xfId="15362"/>
    <cellStyle name="_Book1 (2)_ROR 5.02" xfId="892"/>
    <cellStyle name="_Book1 (2)_ROR 5.02 2" xfId="893"/>
    <cellStyle name="_Book1 (2)_ROR 5.02 2 2" xfId="894"/>
    <cellStyle name="_Book1 (2)_ROR 5.02 2 2 2" xfId="15363"/>
    <cellStyle name="_Book1 (2)_ROR 5.02 2 3" xfId="15364"/>
    <cellStyle name="_Book1 (2)_ROR 5.02 3" xfId="895"/>
    <cellStyle name="_Book1 (2)_ROR 5.02 3 2" xfId="15365"/>
    <cellStyle name="_Book1 (2)_ROR 5.02 4" xfId="15366"/>
    <cellStyle name="_Book1 (2)_Wind Integration 10GRC" xfId="896"/>
    <cellStyle name="_Book1 (2)_Wind Integration 10GRC 2" xfId="897"/>
    <cellStyle name="_Book1 (2)_Wind Integration 10GRC 2 2" xfId="15367"/>
    <cellStyle name="_Book1 (2)_Wind Integration 10GRC 3" xfId="15368"/>
    <cellStyle name="_Book1 (2)_Wind Integration 10GRC_DEM-WP(C) ENERG10C--ctn Mid-C_042010 2010GRC" xfId="898"/>
    <cellStyle name="_Book1 10" xfId="899"/>
    <cellStyle name="_Book1 10 2" xfId="900"/>
    <cellStyle name="_Book1 10 2 2" xfId="15369"/>
    <cellStyle name="_Book1 10 3" xfId="15370"/>
    <cellStyle name="_Book1 11" xfId="901"/>
    <cellStyle name="_Book1 11 2" xfId="902"/>
    <cellStyle name="_Book1 11 2 2" xfId="15371"/>
    <cellStyle name="_Book1 11 3" xfId="15372"/>
    <cellStyle name="_Book1 12" xfId="903"/>
    <cellStyle name="_Book1 12 2" xfId="904"/>
    <cellStyle name="_Book1 12 2 2" xfId="15373"/>
    <cellStyle name="_Book1 12 2 3" xfId="15374"/>
    <cellStyle name="_Book1 12 3" xfId="15375"/>
    <cellStyle name="_Book1 12 3 2" xfId="15376"/>
    <cellStyle name="_Book1 13" xfId="905"/>
    <cellStyle name="_Book1 13 2" xfId="906"/>
    <cellStyle name="_Book1 13 2 2" xfId="15377"/>
    <cellStyle name="_Book1 13 2 3" xfId="15378"/>
    <cellStyle name="_Book1 13 3" xfId="15379"/>
    <cellStyle name="_Book1 13 3 2" xfId="15380"/>
    <cellStyle name="_Book1 14" xfId="907"/>
    <cellStyle name="_Book1 14 2" xfId="908"/>
    <cellStyle name="_Book1 14 2 2" xfId="15381"/>
    <cellStyle name="_Book1 14 2 3" xfId="15382"/>
    <cellStyle name="_Book1 14 3" xfId="15383"/>
    <cellStyle name="_Book1 14 3 2" xfId="15384"/>
    <cellStyle name="_Book1 15" xfId="909"/>
    <cellStyle name="_Book1 15 2" xfId="15385"/>
    <cellStyle name="_Book1 15 2 2" xfId="15386"/>
    <cellStyle name="_Book1 15 3" xfId="15387"/>
    <cellStyle name="_Book1 16" xfId="910"/>
    <cellStyle name="_Book1 16 2" xfId="15388"/>
    <cellStyle name="_Book1 16 2 2" xfId="15389"/>
    <cellStyle name="_Book1 16 3" xfId="15390"/>
    <cellStyle name="_Book1 17" xfId="911"/>
    <cellStyle name="_Book1 17 2" xfId="912"/>
    <cellStyle name="_Book1 18" xfId="913"/>
    <cellStyle name="_Book1 18 2" xfId="914"/>
    <cellStyle name="_Book1 19" xfId="915"/>
    <cellStyle name="_Book1 19 2" xfId="916"/>
    <cellStyle name="_Book1 2" xfId="917"/>
    <cellStyle name="_Book1 2 2" xfId="918"/>
    <cellStyle name="_Book1 2 2 2" xfId="919"/>
    <cellStyle name="_Book1 2 2 2 2" xfId="15391"/>
    <cellStyle name="_Book1 2 2 3" xfId="15392"/>
    <cellStyle name="_Book1 2 3" xfId="920"/>
    <cellStyle name="_Book1 2 3 2" xfId="15393"/>
    <cellStyle name="_Book1 2 4" xfId="15394"/>
    <cellStyle name="_Book1 20" xfId="921"/>
    <cellStyle name="_Book1 20 2" xfId="922"/>
    <cellStyle name="_Book1 21" xfId="923"/>
    <cellStyle name="_Book1 21 2" xfId="924"/>
    <cellStyle name="_Book1 22" xfId="15395"/>
    <cellStyle name="_Book1 22 2" xfId="15396"/>
    <cellStyle name="_Book1 23" xfId="15397"/>
    <cellStyle name="_Book1 23 2" xfId="15398"/>
    <cellStyle name="_Book1 24" xfId="15399"/>
    <cellStyle name="_Book1 24 2" xfId="15400"/>
    <cellStyle name="_Book1 25" xfId="15401"/>
    <cellStyle name="_Book1 25 2" xfId="15402"/>
    <cellStyle name="_Book1 26" xfId="15403"/>
    <cellStyle name="_Book1 26 2" xfId="15404"/>
    <cellStyle name="_Book1 27" xfId="15405"/>
    <cellStyle name="_Book1 27 2" xfId="15406"/>
    <cellStyle name="_Book1 28" xfId="15407"/>
    <cellStyle name="_Book1 28 2" xfId="15408"/>
    <cellStyle name="_Book1 29" xfId="15409"/>
    <cellStyle name="_Book1 29 2" xfId="15410"/>
    <cellStyle name="_Book1 3" xfId="925"/>
    <cellStyle name="_Book1 3 2" xfId="926"/>
    <cellStyle name="_Book1 3 2 2" xfId="15411"/>
    <cellStyle name="_Book1 3 3" xfId="15412"/>
    <cellStyle name="_Book1 30" xfId="15413"/>
    <cellStyle name="_Book1 30 2" xfId="15414"/>
    <cellStyle name="_Book1 31" xfId="15415"/>
    <cellStyle name="_Book1 32" xfId="15416"/>
    <cellStyle name="_Book1 33" xfId="15417"/>
    <cellStyle name="_Book1 33 2" xfId="15418"/>
    <cellStyle name="_Book1 34" xfId="15419"/>
    <cellStyle name="_Book1 34 2" xfId="15420"/>
    <cellStyle name="_Book1 35" xfId="15421"/>
    <cellStyle name="_Book1 35 2" xfId="15422"/>
    <cellStyle name="_Book1 36" xfId="15423"/>
    <cellStyle name="_Book1 4" xfId="927"/>
    <cellStyle name="_Book1 4 2" xfId="928"/>
    <cellStyle name="_Book1 4 2 2" xfId="15424"/>
    <cellStyle name="_Book1 4 3" xfId="15425"/>
    <cellStyle name="_Book1 5" xfId="929"/>
    <cellStyle name="_Book1 5 2" xfId="930"/>
    <cellStyle name="_Book1 5 2 2" xfId="15426"/>
    <cellStyle name="_Book1 5 3" xfId="15427"/>
    <cellStyle name="_Book1 6" xfId="931"/>
    <cellStyle name="_Book1 6 2" xfId="932"/>
    <cellStyle name="_Book1 6 2 2" xfId="15428"/>
    <cellStyle name="_Book1 6 3" xfId="15429"/>
    <cellStyle name="_Book1 7" xfId="933"/>
    <cellStyle name="_Book1 7 2" xfId="934"/>
    <cellStyle name="_Book1 7 2 2" xfId="15430"/>
    <cellStyle name="_Book1 7 3" xfId="15431"/>
    <cellStyle name="_Book1 8" xfId="935"/>
    <cellStyle name="_Book1 8 2" xfId="936"/>
    <cellStyle name="_Book1 8 2 2" xfId="15432"/>
    <cellStyle name="_Book1 8 3" xfId="15433"/>
    <cellStyle name="_Book1 9" xfId="937"/>
    <cellStyle name="_Book1 9 2" xfId="938"/>
    <cellStyle name="_Book1 9 2 2" xfId="15434"/>
    <cellStyle name="_Book1 9 3" xfId="15435"/>
    <cellStyle name="_Book1_(C) WHE Proforma with ITC cash grant 10 Yr Amort_for deferral_102809" xfId="939"/>
    <cellStyle name="_Book1_(C) WHE Proforma with ITC cash grant 10 Yr Amort_for deferral_102809 2" xfId="940"/>
    <cellStyle name="_Book1_(C) WHE Proforma with ITC cash grant 10 Yr Amort_for deferral_102809 2 2" xfId="941"/>
    <cellStyle name="_Book1_(C) WHE Proforma with ITC cash grant 10 Yr Amort_for deferral_102809 2 2 2" xfId="15436"/>
    <cellStyle name="_Book1_(C) WHE Proforma with ITC cash grant 10 Yr Amort_for deferral_102809 2 3" xfId="15437"/>
    <cellStyle name="_Book1_(C) WHE Proforma with ITC cash grant 10 Yr Amort_for deferral_102809 3" xfId="942"/>
    <cellStyle name="_Book1_(C) WHE Proforma with ITC cash grant 10 Yr Amort_for deferral_102809 3 2" xfId="15438"/>
    <cellStyle name="_Book1_(C) WHE Proforma with ITC cash grant 10 Yr Amort_for deferral_102809 4" xfId="15439"/>
    <cellStyle name="_Book1_(C) WHE Proforma with ITC cash grant 10 Yr Amort_for deferral_102809_16.07E Wild Horse Wind Expansionwrkingfile" xfId="943"/>
    <cellStyle name="_Book1_(C) WHE Proforma with ITC cash grant 10 Yr Amort_for deferral_102809_16.07E Wild Horse Wind Expansionwrkingfile 2" xfId="944"/>
    <cellStyle name="_Book1_(C) WHE Proforma with ITC cash grant 10 Yr Amort_for deferral_102809_16.07E Wild Horse Wind Expansionwrkingfile 2 2" xfId="945"/>
    <cellStyle name="_Book1_(C) WHE Proforma with ITC cash grant 10 Yr Amort_for deferral_102809_16.07E Wild Horse Wind Expansionwrkingfile 2 2 2" xfId="15440"/>
    <cellStyle name="_Book1_(C) WHE Proforma with ITC cash grant 10 Yr Amort_for deferral_102809_16.07E Wild Horse Wind Expansionwrkingfile 2 3" xfId="15441"/>
    <cellStyle name="_Book1_(C) WHE Proforma with ITC cash grant 10 Yr Amort_for deferral_102809_16.07E Wild Horse Wind Expansionwrkingfile 3" xfId="946"/>
    <cellStyle name="_Book1_(C) WHE Proforma with ITC cash grant 10 Yr Amort_for deferral_102809_16.07E Wild Horse Wind Expansionwrkingfile 3 2" xfId="15442"/>
    <cellStyle name="_Book1_(C) WHE Proforma with ITC cash grant 10 Yr Amort_for deferral_102809_16.07E Wild Horse Wind Expansionwrkingfile 4" xfId="15443"/>
    <cellStyle name="_Book1_(C) WHE Proforma with ITC cash grant 10 Yr Amort_for deferral_102809_16.07E Wild Horse Wind Expansionwrkingfile SF" xfId="947"/>
    <cellStyle name="_Book1_(C) WHE Proforma with ITC cash grant 10 Yr Amort_for deferral_102809_16.07E Wild Horse Wind Expansionwrkingfile SF 2" xfId="948"/>
    <cellStyle name="_Book1_(C) WHE Proforma with ITC cash grant 10 Yr Amort_for deferral_102809_16.07E Wild Horse Wind Expansionwrkingfile SF 2 2" xfId="949"/>
    <cellStyle name="_Book1_(C) WHE Proforma with ITC cash grant 10 Yr Amort_for deferral_102809_16.07E Wild Horse Wind Expansionwrkingfile SF 2 2 2" xfId="15444"/>
    <cellStyle name="_Book1_(C) WHE Proforma with ITC cash grant 10 Yr Amort_for deferral_102809_16.07E Wild Horse Wind Expansionwrkingfile SF 2 3" xfId="15445"/>
    <cellStyle name="_Book1_(C) WHE Proforma with ITC cash grant 10 Yr Amort_for deferral_102809_16.07E Wild Horse Wind Expansionwrkingfile SF 3" xfId="950"/>
    <cellStyle name="_Book1_(C) WHE Proforma with ITC cash grant 10 Yr Amort_for deferral_102809_16.07E Wild Horse Wind Expansionwrkingfile SF 3 2" xfId="15446"/>
    <cellStyle name="_Book1_(C) WHE Proforma with ITC cash grant 10 Yr Amort_for deferral_102809_16.07E Wild Horse Wind Expansionwrkingfile SF 4" xfId="15447"/>
    <cellStyle name="_Book1_(C) WHE Proforma with ITC cash grant 10 Yr Amort_for deferral_102809_16.07E Wild Horse Wind Expansionwrkingfile SF_DEM-WP(C) ENERG10C--ctn Mid-C_042010 2010GRC" xfId="951"/>
    <cellStyle name="_Book1_(C) WHE Proforma with ITC cash grant 10 Yr Amort_for deferral_102809_16.07E Wild Horse Wind Expansionwrkingfile_DEM-WP(C) ENERG10C--ctn Mid-C_042010 2010GRC" xfId="952"/>
    <cellStyle name="_Book1_(C) WHE Proforma with ITC cash grant 10 Yr Amort_for deferral_102809_16.37E Wild Horse Expansion DeferralRevwrkingfile SF" xfId="953"/>
    <cellStyle name="_Book1_(C) WHE Proforma with ITC cash grant 10 Yr Amort_for deferral_102809_16.37E Wild Horse Expansion DeferralRevwrkingfile SF 2" xfId="954"/>
    <cellStyle name="_Book1_(C) WHE Proforma with ITC cash grant 10 Yr Amort_for deferral_102809_16.37E Wild Horse Expansion DeferralRevwrkingfile SF 2 2" xfId="955"/>
    <cellStyle name="_Book1_(C) WHE Proforma with ITC cash grant 10 Yr Amort_for deferral_102809_16.37E Wild Horse Expansion DeferralRevwrkingfile SF 2 2 2" xfId="15448"/>
    <cellStyle name="_Book1_(C) WHE Proforma with ITC cash grant 10 Yr Amort_for deferral_102809_16.37E Wild Horse Expansion DeferralRevwrkingfile SF 2 3" xfId="15449"/>
    <cellStyle name="_Book1_(C) WHE Proforma with ITC cash grant 10 Yr Amort_for deferral_102809_16.37E Wild Horse Expansion DeferralRevwrkingfile SF 3" xfId="956"/>
    <cellStyle name="_Book1_(C) WHE Proforma with ITC cash grant 10 Yr Amort_for deferral_102809_16.37E Wild Horse Expansion DeferralRevwrkingfile SF 3 2" xfId="15450"/>
    <cellStyle name="_Book1_(C) WHE Proforma with ITC cash grant 10 Yr Amort_for deferral_102809_16.37E Wild Horse Expansion DeferralRevwrkingfile SF 4" xfId="15451"/>
    <cellStyle name="_Book1_(C) WHE Proforma with ITC cash grant 10 Yr Amort_for deferral_102809_16.37E Wild Horse Expansion DeferralRevwrkingfile SF_DEM-WP(C) ENERG10C--ctn Mid-C_042010 2010GRC" xfId="957"/>
    <cellStyle name="_Book1_(C) WHE Proforma with ITC cash grant 10 Yr Amort_for deferral_102809_DEM-WP(C) ENERG10C--ctn Mid-C_042010 2010GRC" xfId="958"/>
    <cellStyle name="_Book1_(C) WHE Proforma with ITC cash grant 10 Yr Amort_for rebuttal_120709" xfId="959"/>
    <cellStyle name="_Book1_(C) WHE Proforma with ITC cash grant 10 Yr Amort_for rebuttal_120709 2" xfId="960"/>
    <cellStyle name="_Book1_(C) WHE Proforma with ITC cash grant 10 Yr Amort_for rebuttal_120709 2 2" xfId="961"/>
    <cellStyle name="_Book1_(C) WHE Proforma with ITC cash grant 10 Yr Amort_for rebuttal_120709 2 2 2" xfId="15452"/>
    <cellStyle name="_Book1_(C) WHE Proforma with ITC cash grant 10 Yr Amort_for rebuttal_120709 2 3" xfId="15453"/>
    <cellStyle name="_Book1_(C) WHE Proforma with ITC cash grant 10 Yr Amort_for rebuttal_120709 3" xfId="962"/>
    <cellStyle name="_Book1_(C) WHE Proforma with ITC cash grant 10 Yr Amort_for rebuttal_120709 3 2" xfId="15454"/>
    <cellStyle name="_Book1_(C) WHE Proforma with ITC cash grant 10 Yr Amort_for rebuttal_120709 4" xfId="15455"/>
    <cellStyle name="_Book1_(C) WHE Proforma with ITC cash grant 10 Yr Amort_for rebuttal_120709_DEM-WP(C) ENERG10C--ctn Mid-C_042010 2010GRC" xfId="963"/>
    <cellStyle name="_Book1_04.07E Wild Horse Wind Expansion" xfId="964"/>
    <cellStyle name="_Book1_04.07E Wild Horse Wind Expansion 2" xfId="965"/>
    <cellStyle name="_Book1_04.07E Wild Horse Wind Expansion 2 2" xfId="966"/>
    <cellStyle name="_Book1_04.07E Wild Horse Wind Expansion 2 2 2" xfId="15456"/>
    <cellStyle name="_Book1_04.07E Wild Horse Wind Expansion 2 3" xfId="15457"/>
    <cellStyle name="_Book1_04.07E Wild Horse Wind Expansion 3" xfId="967"/>
    <cellStyle name="_Book1_04.07E Wild Horse Wind Expansion 3 2" xfId="15458"/>
    <cellStyle name="_Book1_04.07E Wild Horse Wind Expansion 4" xfId="15459"/>
    <cellStyle name="_Book1_04.07E Wild Horse Wind Expansion_16.07E Wild Horse Wind Expansionwrkingfile" xfId="968"/>
    <cellStyle name="_Book1_04.07E Wild Horse Wind Expansion_16.07E Wild Horse Wind Expansionwrkingfile 2" xfId="969"/>
    <cellStyle name="_Book1_04.07E Wild Horse Wind Expansion_16.07E Wild Horse Wind Expansionwrkingfile 2 2" xfId="970"/>
    <cellStyle name="_Book1_04.07E Wild Horse Wind Expansion_16.07E Wild Horse Wind Expansionwrkingfile 2 2 2" xfId="15460"/>
    <cellStyle name="_Book1_04.07E Wild Horse Wind Expansion_16.07E Wild Horse Wind Expansionwrkingfile 2 3" xfId="15461"/>
    <cellStyle name="_Book1_04.07E Wild Horse Wind Expansion_16.07E Wild Horse Wind Expansionwrkingfile 3" xfId="971"/>
    <cellStyle name="_Book1_04.07E Wild Horse Wind Expansion_16.07E Wild Horse Wind Expansionwrkingfile 3 2" xfId="15462"/>
    <cellStyle name="_Book1_04.07E Wild Horse Wind Expansion_16.07E Wild Horse Wind Expansionwrkingfile 4" xfId="15463"/>
    <cellStyle name="_Book1_04.07E Wild Horse Wind Expansion_16.07E Wild Horse Wind Expansionwrkingfile SF" xfId="972"/>
    <cellStyle name="_Book1_04.07E Wild Horse Wind Expansion_16.07E Wild Horse Wind Expansionwrkingfile SF 2" xfId="973"/>
    <cellStyle name="_Book1_04.07E Wild Horse Wind Expansion_16.07E Wild Horse Wind Expansionwrkingfile SF 2 2" xfId="974"/>
    <cellStyle name="_Book1_04.07E Wild Horse Wind Expansion_16.07E Wild Horse Wind Expansionwrkingfile SF 2 2 2" xfId="15464"/>
    <cellStyle name="_Book1_04.07E Wild Horse Wind Expansion_16.07E Wild Horse Wind Expansionwrkingfile SF 2 3" xfId="15465"/>
    <cellStyle name="_Book1_04.07E Wild Horse Wind Expansion_16.07E Wild Horse Wind Expansionwrkingfile SF 3" xfId="975"/>
    <cellStyle name="_Book1_04.07E Wild Horse Wind Expansion_16.07E Wild Horse Wind Expansionwrkingfile SF 3 2" xfId="15466"/>
    <cellStyle name="_Book1_04.07E Wild Horse Wind Expansion_16.07E Wild Horse Wind Expansionwrkingfile SF 4" xfId="15467"/>
    <cellStyle name="_Book1_04.07E Wild Horse Wind Expansion_16.07E Wild Horse Wind Expansionwrkingfile SF_DEM-WP(C) ENERG10C--ctn Mid-C_042010 2010GRC" xfId="976"/>
    <cellStyle name="_Book1_04.07E Wild Horse Wind Expansion_16.07E Wild Horse Wind Expansionwrkingfile_DEM-WP(C) ENERG10C--ctn Mid-C_042010 2010GRC" xfId="977"/>
    <cellStyle name="_Book1_04.07E Wild Horse Wind Expansion_16.37E Wild Horse Expansion DeferralRevwrkingfile SF" xfId="978"/>
    <cellStyle name="_Book1_04.07E Wild Horse Wind Expansion_16.37E Wild Horse Expansion DeferralRevwrkingfile SF 2" xfId="979"/>
    <cellStyle name="_Book1_04.07E Wild Horse Wind Expansion_16.37E Wild Horse Expansion DeferralRevwrkingfile SF 2 2" xfId="980"/>
    <cellStyle name="_Book1_04.07E Wild Horse Wind Expansion_16.37E Wild Horse Expansion DeferralRevwrkingfile SF 2 2 2" xfId="15468"/>
    <cellStyle name="_Book1_04.07E Wild Horse Wind Expansion_16.37E Wild Horse Expansion DeferralRevwrkingfile SF 2 3" xfId="15469"/>
    <cellStyle name="_Book1_04.07E Wild Horse Wind Expansion_16.37E Wild Horse Expansion DeferralRevwrkingfile SF 3" xfId="981"/>
    <cellStyle name="_Book1_04.07E Wild Horse Wind Expansion_16.37E Wild Horse Expansion DeferralRevwrkingfile SF 3 2" xfId="15470"/>
    <cellStyle name="_Book1_04.07E Wild Horse Wind Expansion_16.37E Wild Horse Expansion DeferralRevwrkingfile SF 4" xfId="15471"/>
    <cellStyle name="_Book1_04.07E Wild Horse Wind Expansion_16.37E Wild Horse Expansion DeferralRevwrkingfile SF_DEM-WP(C) ENERG10C--ctn Mid-C_042010 2010GRC" xfId="982"/>
    <cellStyle name="_Book1_04.07E Wild Horse Wind Expansion_DEM-WP(C) ENERG10C--ctn Mid-C_042010 2010GRC" xfId="983"/>
    <cellStyle name="_Book1_16.07E Wild Horse Wind Expansionwrkingfile" xfId="984"/>
    <cellStyle name="_Book1_16.07E Wild Horse Wind Expansionwrkingfile 2" xfId="985"/>
    <cellStyle name="_Book1_16.07E Wild Horse Wind Expansionwrkingfile 2 2" xfId="986"/>
    <cellStyle name="_Book1_16.07E Wild Horse Wind Expansionwrkingfile 2 2 2" xfId="15472"/>
    <cellStyle name="_Book1_16.07E Wild Horse Wind Expansionwrkingfile 2 3" xfId="15473"/>
    <cellStyle name="_Book1_16.07E Wild Horse Wind Expansionwrkingfile 3" xfId="987"/>
    <cellStyle name="_Book1_16.07E Wild Horse Wind Expansionwrkingfile 3 2" xfId="15474"/>
    <cellStyle name="_Book1_16.07E Wild Horse Wind Expansionwrkingfile 4" xfId="15475"/>
    <cellStyle name="_Book1_16.07E Wild Horse Wind Expansionwrkingfile SF" xfId="988"/>
    <cellStyle name="_Book1_16.07E Wild Horse Wind Expansionwrkingfile SF 2" xfId="989"/>
    <cellStyle name="_Book1_16.07E Wild Horse Wind Expansionwrkingfile SF 2 2" xfId="990"/>
    <cellStyle name="_Book1_16.07E Wild Horse Wind Expansionwrkingfile SF 2 2 2" xfId="15476"/>
    <cellStyle name="_Book1_16.07E Wild Horse Wind Expansionwrkingfile SF 2 3" xfId="15477"/>
    <cellStyle name="_Book1_16.07E Wild Horse Wind Expansionwrkingfile SF 3" xfId="991"/>
    <cellStyle name="_Book1_16.07E Wild Horse Wind Expansionwrkingfile SF 3 2" xfId="15478"/>
    <cellStyle name="_Book1_16.07E Wild Horse Wind Expansionwrkingfile SF 4" xfId="15479"/>
    <cellStyle name="_Book1_16.07E Wild Horse Wind Expansionwrkingfile SF_DEM-WP(C) ENERG10C--ctn Mid-C_042010 2010GRC" xfId="992"/>
    <cellStyle name="_Book1_16.07E Wild Horse Wind Expansionwrkingfile_DEM-WP(C) ENERG10C--ctn Mid-C_042010 2010GRC" xfId="993"/>
    <cellStyle name="_Book1_16.37E Wild Horse Expansion DeferralRevwrkingfile SF" xfId="994"/>
    <cellStyle name="_Book1_16.37E Wild Horse Expansion DeferralRevwrkingfile SF 2" xfId="995"/>
    <cellStyle name="_Book1_16.37E Wild Horse Expansion DeferralRevwrkingfile SF 2 2" xfId="996"/>
    <cellStyle name="_Book1_16.37E Wild Horse Expansion DeferralRevwrkingfile SF 2 2 2" xfId="15480"/>
    <cellStyle name="_Book1_16.37E Wild Horse Expansion DeferralRevwrkingfile SF 2 3" xfId="15481"/>
    <cellStyle name="_Book1_16.37E Wild Horse Expansion DeferralRevwrkingfile SF 3" xfId="997"/>
    <cellStyle name="_Book1_16.37E Wild Horse Expansion DeferralRevwrkingfile SF 3 2" xfId="15482"/>
    <cellStyle name="_Book1_16.37E Wild Horse Expansion DeferralRevwrkingfile SF 4" xfId="15483"/>
    <cellStyle name="_Book1_16.37E Wild Horse Expansion DeferralRevwrkingfile SF_DEM-WP(C) ENERG10C--ctn Mid-C_042010 2010GRC" xfId="998"/>
    <cellStyle name="_Book1_2009 Compliance Filing PCA Exhibits for GRC" xfId="999"/>
    <cellStyle name="_Book1_2009 Compliance Filing PCA Exhibits for GRC 2" xfId="15484"/>
    <cellStyle name="_Book1_2009 GRC Compl Filing - Exhibit D" xfId="1000"/>
    <cellStyle name="_Book1_2009 GRC Compl Filing - Exhibit D 2" xfId="1001"/>
    <cellStyle name="_Book1_2009 GRC Compl Filing - Exhibit D 2 2" xfId="15485"/>
    <cellStyle name="_Book1_2009 GRC Compl Filing - Exhibit D 3" xfId="15486"/>
    <cellStyle name="_Book1_2009 GRC Compl Filing - Exhibit D_DEM-WP(C) ENERG10C--ctn Mid-C_042010 2010GRC" xfId="1002"/>
    <cellStyle name="_Book1_3.01 Income Statement" xfId="1003"/>
    <cellStyle name="_Book1_4 31 Regulatory Assets and Liabilities  7 06- Exhibit D" xfId="1004"/>
    <cellStyle name="_Book1_4 31 Regulatory Assets and Liabilities  7 06- Exhibit D 2" xfId="1005"/>
    <cellStyle name="_Book1_4 31 Regulatory Assets and Liabilities  7 06- Exhibit D 2 2" xfId="1006"/>
    <cellStyle name="_Book1_4 31 Regulatory Assets and Liabilities  7 06- Exhibit D 2 2 2" xfId="15487"/>
    <cellStyle name="_Book1_4 31 Regulatory Assets and Liabilities  7 06- Exhibit D 3" xfId="1007"/>
    <cellStyle name="_Book1_4 31 Regulatory Assets and Liabilities  7 06- Exhibit D 3 2" xfId="15488"/>
    <cellStyle name="_Book1_4 31 Regulatory Assets and Liabilities  7 06- Exhibit D_DEM-WP(C) ENERG10C--ctn Mid-C_042010 2010GRC" xfId="1008"/>
    <cellStyle name="_Book1_4 31 Regulatory Assets and Liabilities  7 06- Exhibit D_NIM Summary" xfId="1009"/>
    <cellStyle name="_Book1_4 31 Regulatory Assets and Liabilities  7 06- Exhibit D_NIM Summary 2" xfId="1010"/>
    <cellStyle name="_Book1_4 31 Regulatory Assets and Liabilities  7 06- Exhibit D_NIM Summary 2 2" xfId="15489"/>
    <cellStyle name="_Book1_4 31 Regulatory Assets and Liabilities  7 06- Exhibit D_NIM Summary 3" xfId="15490"/>
    <cellStyle name="_Book1_4 31 Regulatory Assets and Liabilities  7 06- Exhibit D_NIM Summary_DEM-WP(C) ENERG10C--ctn Mid-C_042010 2010GRC" xfId="1011"/>
    <cellStyle name="_Book1_4 31 Regulatory Assets and Liabilities  7 06- Exhibit D_NIM+O&amp;M" xfId="1012"/>
    <cellStyle name="_Book1_4 31 Regulatory Assets and Liabilities  7 06- Exhibit D_NIM+O&amp;M 2" xfId="15491"/>
    <cellStyle name="_Book1_4 31 Regulatory Assets and Liabilities  7 06- Exhibit D_NIM+O&amp;M Monthly" xfId="1013"/>
    <cellStyle name="_Book1_4 31 Regulatory Assets and Liabilities  7 06- Exhibit D_NIM+O&amp;M Monthly 2" xfId="15492"/>
    <cellStyle name="_Book1_4 31E Reg Asset  Liab and EXH D" xfId="1014"/>
    <cellStyle name="_Book1_4 31E Reg Asset  Liab and EXH D _ Aug 10 Filing (2)" xfId="1015"/>
    <cellStyle name="_Book1_4 31E Reg Asset  Liab and EXH D _ Aug 10 Filing (2) 2" xfId="15493"/>
    <cellStyle name="_Book1_4 31E Reg Asset  Liab and EXH D 10" xfId="15494"/>
    <cellStyle name="_Book1_4 31E Reg Asset  Liab and EXH D 11" xfId="15495"/>
    <cellStyle name="_Book1_4 31E Reg Asset  Liab and EXH D 12" xfId="15496"/>
    <cellStyle name="_Book1_4 31E Reg Asset  Liab and EXH D 13" xfId="15497"/>
    <cellStyle name="_Book1_4 31E Reg Asset  Liab and EXH D 14" xfId="15498"/>
    <cellStyle name="_Book1_4 31E Reg Asset  Liab and EXH D 15" xfId="15499"/>
    <cellStyle name="_Book1_4 31E Reg Asset  Liab and EXH D 16" xfId="15500"/>
    <cellStyle name="_Book1_4 31E Reg Asset  Liab and EXH D 17" xfId="15501"/>
    <cellStyle name="_Book1_4 31E Reg Asset  Liab and EXH D 18" xfId="15502"/>
    <cellStyle name="_Book1_4 31E Reg Asset  Liab and EXH D 19" xfId="15503"/>
    <cellStyle name="_Book1_4 31E Reg Asset  Liab and EXH D 2" xfId="15504"/>
    <cellStyle name="_Book1_4 31E Reg Asset  Liab and EXH D 20" xfId="15505"/>
    <cellStyle name="_Book1_4 31E Reg Asset  Liab and EXH D 21" xfId="15506"/>
    <cellStyle name="_Book1_4 31E Reg Asset  Liab and EXH D 22" xfId="15507"/>
    <cellStyle name="_Book1_4 31E Reg Asset  Liab and EXH D 23" xfId="15508"/>
    <cellStyle name="_Book1_4 31E Reg Asset  Liab and EXH D 24" xfId="15509"/>
    <cellStyle name="_Book1_4 31E Reg Asset  Liab and EXH D 25" xfId="15510"/>
    <cellStyle name="_Book1_4 31E Reg Asset  Liab and EXH D 26" xfId="15511"/>
    <cellStyle name="_Book1_4 31E Reg Asset  Liab and EXH D 27" xfId="15512"/>
    <cellStyle name="_Book1_4 31E Reg Asset  Liab and EXH D 28" xfId="15513"/>
    <cellStyle name="_Book1_4 31E Reg Asset  Liab and EXH D 29" xfId="15514"/>
    <cellStyle name="_Book1_4 31E Reg Asset  Liab and EXH D 3" xfId="15515"/>
    <cellStyle name="_Book1_4 31E Reg Asset  Liab and EXH D 30" xfId="15516"/>
    <cellStyle name="_Book1_4 31E Reg Asset  Liab and EXH D 31" xfId="15517"/>
    <cellStyle name="_Book1_4 31E Reg Asset  Liab and EXH D 32" xfId="15518"/>
    <cellStyle name="_Book1_4 31E Reg Asset  Liab and EXH D 33" xfId="15519"/>
    <cellStyle name="_Book1_4 31E Reg Asset  Liab and EXH D 34" xfId="15520"/>
    <cellStyle name="_Book1_4 31E Reg Asset  Liab and EXH D 35" xfId="15521"/>
    <cellStyle name="_Book1_4 31E Reg Asset  Liab and EXH D 36" xfId="15522"/>
    <cellStyle name="_Book1_4 31E Reg Asset  Liab and EXH D 4" xfId="15523"/>
    <cellStyle name="_Book1_4 31E Reg Asset  Liab and EXH D 5" xfId="15524"/>
    <cellStyle name="_Book1_4 31E Reg Asset  Liab and EXH D 6" xfId="15525"/>
    <cellStyle name="_Book1_4 31E Reg Asset  Liab and EXH D 7" xfId="15526"/>
    <cellStyle name="_Book1_4 31E Reg Asset  Liab and EXH D 8" xfId="15527"/>
    <cellStyle name="_Book1_4 31E Reg Asset  Liab and EXH D 9" xfId="15528"/>
    <cellStyle name="_Book1_4 32 Regulatory Assets and Liabilities  7 06- Exhibit D" xfId="1016"/>
    <cellStyle name="_Book1_4 32 Regulatory Assets and Liabilities  7 06- Exhibit D 2" xfId="1017"/>
    <cellStyle name="_Book1_4 32 Regulatory Assets and Liabilities  7 06- Exhibit D 2 2" xfId="1018"/>
    <cellStyle name="_Book1_4 32 Regulatory Assets and Liabilities  7 06- Exhibit D 2 2 2" xfId="15529"/>
    <cellStyle name="_Book1_4 32 Regulatory Assets and Liabilities  7 06- Exhibit D 3" xfId="1019"/>
    <cellStyle name="_Book1_4 32 Regulatory Assets and Liabilities  7 06- Exhibit D 3 2" xfId="15530"/>
    <cellStyle name="_Book1_4 32 Regulatory Assets and Liabilities  7 06- Exhibit D_DEM-WP(C) ENERG10C--ctn Mid-C_042010 2010GRC" xfId="1020"/>
    <cellStyle name="_Book1_4 32 Regulatory Assets and Liabilities  7 06- Exhibit D_NIM Summary" xfId="1021"/>
    <cellStyle name="_Book1_4 32 Regulatory Assets and Liabilities  7 06- Exhibit D_NIM Summary 2" xfId="1022"/>
    <cellStyle name="_Book1_4 32 Regulatory Assets and Liabilities  7 06- Exhibit D_NIM Summary 2 2" xfId="15531"/>
    <cellStyle name="_Book1_4 32 Regulatory Assets and Liabilities  7 06- Exhibit D_NIM Summary 3" xfId="15532"/>
    <cellStyle name="_Book1_4 32 Regulatory Assets and Liabilities  7 06- Exhibit D_NIM Summary_DEM-WP(C) ENERG10C--ctn Mid-C_042010 2010GRC" xfId="1023"/>
    <cellStyle name="_Book1_4 32 Regulatory Assets and Liabilities  7 06- Exhibit D_NIM+O&amp;M" xfId="1024"/>
    <cellStyle name="_Book1_4 32 Regulatory Assets and Liabilities  7 06- Exhibit D_NIM+O&amp;M 2" xfId="15533"/>
    <cellStyle name="_Book1_4 32 Regulatory Assets and Liabilities  7 06- Exhibit D_NIM+O&amp;M Monthly" xfId="1025"/>
    <cellStyle name="_Book1_4 32 Regulatory Assets and Liabilities  7 06- Exhibit D_NIM+O&amp;M Monthly 2" xfId="15534"/>
    <cellStyle name="_Book1_AURORA Total New" xfId="1026"/>
    <cellStyle name="_Book1_AURORA Total New 2" xfId="1027"/>
    <cellStyle name="_Book1_AURORA Total New 2 2" xfId="15535"/>
    <cellStyle name="_Book1_AURORA Total New 3" xfId="15536"/>
    <cellStyle name="_Book1_Book1" xfId="15537"/>
    <cellStyle name="_Book1_Book2" xfId="1028"/>
    <cellStyle name="_Book1_Book2 2" xfId="1029"/>
    <cellStyle name="_Book1_Book2 2 2" xfId="1030"/>
    <cellStyle name="_Book1_Book2 2 2 2" xfId="15538"/>
    <cellStyle name="_Book1_Book2 2 3" xfId="15539"/>
    <cellStyle name="_Book1_Book2 3" xfId="1031"/>
    <cellStyle name="_Book1_Book2 3 2" xfId="15540"/>
    <cellStyle name="_Book1_Book2 4" xfId="15541"/>
    <cellStyle name="_Book1_Book2_Adj Bench DR 3 for Initial Briefs (Electric)" xfId="1032"/>
    <cellStyle name="_Book1_Book2_Adj Bench DR 3 for Initial Briefs (Electric) 2" xfId="1033"/>
    <cellStyle name="_Book1_Book2_Adj Bench DR 3 for Initial Briefs (Electric) 2 2" xfId="1034"/>
    <cellStyle name="_Book1_Book2_Adj Bench DR 3 for Initial Briefs (Electric) 2 2 2" xfId="15542"/>
    <cellStyle name="_Book1_Book2_Adj Bench DR 3 for Initial Briefs (Electric) 2 3" xfId="15543"/>
    <cellStyle name="_Book1_Book2_Adj Bench DR 3 for Initial Briefs (Electric) 3" xfId="1035"/>
    <cellStyle name="_Book1_Book2_Adj Bench DR 3 for Initial Briefs (Electric) 3 2" xfId="15544"/>
    <cellStyle name="_Book1_Book2_Adj Bench DR 3 for Initial Briefs (Electric) 4" xfId="15545"/>
    <cellStyle name="_Book1_Book2_Adj Bench DR 3 for Initial Briefs (Electric)_DEM-WP(C) ENERG10C--ctn Mid-C_042010 2010GRC" xfId="1036"/>
    <cellStyle name="_Book1_Book2_DEM-WP(C) ENERG10C--ctn Mid-C_042010 2010GRC" xfId="1037"/>
    <cellStyle name="_Book1_Book2_Electric Rev Req Model (2009 GRC) Rebuttal" xfId="1038"/>
    <cellStyle name="_Book1_Book2_Electric Rev Req Model (2009 GRC) Rebuttal 2" xfId="1039"/>
    <cellStyle name="_Book1_Book2_Electric Rev Req Model (2009 GRC) Rebuttal 2 2" xfId="1040"/>
    <cellStyle name="_Book1_Book2_Electric Rev Req Model (2009 GRC) Rebuttal 2 2 2" xfId="15546"/>
    <cellStyle name="_Book1_Book2_Electric Rev Req Model (2009 GRC) Rebuttal 2 3" xfId="15547"/>
    <cellStyle name="_Book1_Book2_Electric Rev Req Model (2009 GRC) Rebuttal 3" xfId="1041"/>
    <cellStyle name="_Book1_Book2_Electric Rev Req Model (2009 GRC) Rebuttal 3 2" xfId="15548"/>
    <cellStyle name="_Book1_Book2_Electric Rev Req Model (2009 GRC) Rebuttal 4" xfId="15549"/>
    <cellStyle name="_Book1_Book2_Electric Rev Req Model (2009 GRC) Rebuttal REmoval of New  WH Solar AdjustMI" xfId="1042"/>
    <cellStyle name="_Book1_Book2_Electric Rev Req Model (2009 GRC) Rebuttal REmoval of New  WH Solar AdjustMI 2" xfId="1043"/>
    <cellStyle name="_Book1_Book2_Electric Rev Req Model (2009 GRC) Rebuttal REmoval of New  WH Solar AdjustMI 2 2" xfId="1044"/>
    <cellStyle name="_Book1_Book2_Electric Rev Req Model (2009 GRC) Rebuttal REmoval of New  WH Solar AdjustMI 2 2 2" xfId="15550"/>
    <cellStyle name="_Book1_Book2_Electric Rev Req Model (2009 GRC) Rebuttal REmoval of New  WH Solar AdjustMI 2 3" xfId="15551"/>
    <cellStyle name="_Book1_Book2_Electric Rev Req Model (2009 GRC) Rebuttal REmoval of New  WH Solar AdjustMI 3" xfId="1045"/>
    <cellStyle name="_Book1_Book2_Electric Rev Req Model (2009 GRC) Rebuttal REmoval of New  WH Solar AdjustMI 3 2" xfId="15552"/>
    <cellStyle name="_Book1_Book2_Electric Rev Req Model (2009 GRC) Rebuttal REmoval of New  WH Solar AdjustMI 4" xfId="15553"/>
    <cellStyle name="_Book1_Book2_Electric Rev Req Model (2009 GRC) Rebuttal REmoval of New  WH Solar AdjustMI_DEM-WP(C) ENERG10C--ctn Mid-C_042010 2010GRC" xfId="1046"/>
    <cellStyle name="_Book1_Book2_Electric Rev Req Model (2009 GRC) Revised 01-18-2010" xfId="1047"/>
    <cellStyle name="_Book1_Book2_Electric Rev Req Model (2009 GRC) Revised 01-18-2010 2" xfId="1048"/>
    <cellStyle name="_Book1_Book2_Electric Rev Req Model (2009 GRC) Revised 01-18-2010 2 2" xfId="1049"/>
    <cellStyle name="_Book1_Book2_Electric Rev Req Model (2009 GRC) Revised 01-18-2010 2 2 2" xfId="15554"/>
    <cellStyle name="_Book1_Book2_Electric Rev Req Model (2009 GRC) Revised 01-18-2010 2 3" xfId="15555"/>
    <cellStyle name="_Book1_Book2_Electric Rev Req Model (2009 GRC) Revised 01-18-2010 3" xfId="1050"/>
    <cellStyle name="_Book1_Book2_Electric Rev Req Model (2009 GRC) Revised 01-18-2010 3 2" xfId="15556"/>
    <cellStyle name="_Book1_Book2_Electric Rev Req Model (2009 GRC) Revised 01-18-2010 4" xfId="15557"/>
    <cellStyle name="_Book1_Book2_Electric Rev Req Model (2009 GRC) Revised 01-18-2010_DEM-WP(C) ENERG10C--ctn Mid-C_042010 2010GRC" xfId="1051"/>
    <cellStyle name="_Book1_Book2_Final Order Electric EXHIBIT A-1" xfId="1052"/>
    <cellStyle name="_Book1_Book2_Final Order Electric EXHIBIT A-1 2" xfId="1053"/>
    <cellStyle name="_Book1_Book2_Final Order Electric EXHIBIT A-1 2 2" xfId="1054"/>
    <cellStyle name="_Book1_Book2_Final Order Electric EXHIBIT A-1 2 2 2" xfId="15558"/>
    <cellStyle name="_Book1_Book2_Final Order Electric EXHIBIT A-1 2 3" xfId="15559"/>
    <cellStyle name="_Book1_Book2_Final Order Electric EXHIBIT A-1 3" xfId="1055"/>
    <cellStyle name="_Book1_Book2_Final Order Electric EXHIBIT A-1 3 2" xfId="15560"/>
    <cellStyle name="_Book1_Book2_Final Order Electric EXHIBIT A-1 4" xfId="15561"/>
    <cellStyle name="_Book1_Book4" xfId="1056"/>
    <cellStyle name="_Book1_Book4 2" xfId="1057"/>
    <cellStyle name="_Book1_Book4 2 2" xfId="1058"/>
    <cellStyle name="_Book1_Book4 2 2 2" xfId="15562"/>
    <cellStyle name="_Book1_Book4 2 3" xfId="15563"/>
    <cellStyle name="_Book1_Book4 3" xfId="1059"/>
    <cellStyle name="_Book1_Book4 3 2" xfId="15564"/>
    <cellStyle name="_Book1_Book4 4" xfId="15565"/>
    <cellStyle name="_Book1_Book4_DEM-WP(C) ENERG10C--ctn Mid-C_042010 2010GRC" xfId="1060"/>
    <cellStyle name="_Book1_Book9" xfId="1061"/>
    <cellStyle name="_Book1_Book9 2" xfId="1062"/>
    <cellStyle name="_Book1_Book9 2 2" xfId="1063"/>
    <cellStyle name="_Book1_Book9 2 2 2" xfId="15566"/>
    <cellStyle name="_Book1_Book9 2 3" xfId="15567"/>
    <cellStyle name="_Book1_Book9 3" xfId="1064"/>
    <cellStyle name="_Book1_Book9 3 2" xfId="15568"/>
    <cellStyle name="_Book1_Book9 4" xfId="15569"/>
    <cellStyle name="_Book1_Book9_DEM-WP(C) ENERG10C--ctn Mid-C_042010 2010GRC" xfId="1065"/>
    <cellStyle name="_Book1_Chelan PUD Power Costs (8-10)" xfId="1066"/>
    <cellStyle name="_Book1_Chelan PUD Power Costs (8-10) 2" xfId="15570"/>
    <cellStyle name="_Book1_DEM-WP(C) Chelan Power Costs" xfId="1067"/>
    <cellStyle name="_Book1_DEM-WP(C) Chelan Power Costs 2" xfId="15571"/>
    <cellStyle name="_Book1_DEM-WP(C) ENERG10C--ctn Mid-C_042010 2010GRC" xfId="1068"/>
    <cellStyle name="_Book1_DEM-WP(C) Gas Transport 2010GRC" xfId="1069"/>
    <cellStyle name="_Book1_DEM-WP(C) Gas Transport 2010GRC 2" xfId="15572"/>
    <cellStyle name="_Book1_Electric COS Inputs" xfId="1070"/>
    <cellStyle name="_Book1_Electric COS Inputs 2" xfId="1071"/>
    <cellStyle name="_Book1_Electric COS Inputs 2 2" xfId="1072"/>
    <cellStyle name="_Book1_Electric COS Inputs 2 2 2" xfId="1073"/>
    <cellStyle name="_Book1_Electric COS Inputs 2 2 2 2" xfId="15573"/>
    <cellStyle name="_Book1_Electric COS Inputs 2 2 3" xfId="15574"/>
    <cellStyle name="_Book1_Electric COS Inputs 2 3" xfId="1074"/>
    <cellStyle name="_Book1_Electric COS Inputs 2 3 2" xfId="1075"/>
    <cellStyle name="_Book1_Electric COS Inputs 2 3 2 2" xfId="15575"/>
    <cellStyle name="_Book1_Electric COS Inputs 2 3 3" xfId="15576"/>
    <cellStyle name="_Book1_Electric COS Inputs 2 4" xfId="1076"/>
    <cellStyle name="_Book1_Electric COS Inputs 2 4 2" xfId="1077"/>
    <cellStyle name="_Book1_Electric COS Inputs 2 4 2 2" xfId="15577"/>
    <cellStyle name="_Book1_Electric COS Inputs 2 4 3" xfId="15578"/>
    <cellStyle name="_Book1_Electric COS Inputs 2 5" xfId="15579"/>
    <cellStyle name="_Book1_Electric COS Inputs 3" xfId="1078"/>
    <cellStyle name="_Book1_Electric COS Inputs 3 2" xfId="1079"/>
    <cellStyle name="_Book1_Electric COS Inputs 3 2 2" xfId="15580"/>
    <cellStyle name="_Book1_Electric COS Inputs 3 3" xfId="15581"/>
    <cellStyle name="_Book1_Electric COS Inputs 4" xfId="1080"/>
    <cellStyle name="_Book1_Electric COS Inputs 4 2" xfId="1081"/>
    <cellStyle name="_Book1_Electric COS Inputs 4 2 2" xfId="15582"/>
    <cellStyle name="_Book1_Electric COS Inputs 4 3" xfId="15583"/>
    <cellStyle name="_Book1_Electric COS Inputs 5" xfId="1082"/>
    <cellStyle name="_Book1_Electric COS Inputs 5 2" xfId="15584"/>
    <cellStyle name="_Book1_Electric COS Inputs 6" xfId="1083"/>
    <cellStyle name="_Book1_Exh A-1 resulting from UE-112050 effective Jan 1 2012" xfId="15585"/>
    <cellStyle name="_Book1_Exh G - Klamath Peaker PPA fr C Locke 2-12" xfId="15586"/>
    <cellStyle name="_Book1_Exhibit A-1 effective 4-1-11 fr S Free 12-11" xfId="15587"/>
    <cellStyle name="_Book1_LSRWEP LGIA like Acctg Petition Aug 2010" xfId="1084"/>
    <cellStyle name="_Book1_LSRWEP LGIA like Acctg Petition Aug 2010 2" xfId="15588"/>
    <cellStyle name="_Book1_Mint Farm Generation BPA" xfId="15589"/>
    <cellStyle name="_Book1_NIM Summary" xfId="1085"/>
    <cellStyle name="_Book1_NIM Summary 09GRC" xfId="1086"/>
    <cellStyle name="_Book1_NIM Summary 09GRC 2" xfId="1087"/>
    <cellStyle name="_Book1_NIM Summary 09GRC 2 2" xfId="15590"/>
    <cellStyle name="_Book1_NIM Summary 09GRC 3" xfId="15591"/>
    <cellStyle name="_Book1_NIM Summary 09GRC_DEM-WP(C) ENERG10C--ctn Mid-C_042010 2010GRC" xfId="1088"/>
    <cellStyle name="_Book1_NIM Summary 10" xfId="15592"/>
    <cellStyle name="_Book1_NIM Summary 11" xfId="15593"/>
    <cellStyle name="_Book1_NIM Summary 12" xfId="15594"/>
    <cellStyle name="_Book1_NIM Summary 13" xfId="15595"/>
    <cellStyle name="_Book1_NIM Summary 14" xfId="15596"/>
    <cellStyle name="_Book1_NIM Summary 15" xfId="15597"/>
    <cellStyle name="_Book1_NIM Summary 16" xfId="15598"/>
    <cellStyle name="_Book1_NIM Summary 17" xfId="15599"/>
    <cellStyle name="_Book1_NIM Summary 18" xfId="15600"/>
    <cellStyle name="_Book1_NIM Summary 19" xfId="15601"/>
    <cellStyle name="_Book1_NIM Summary 2" xfId="1089"/>
    <cellStyle name="_Book1_NIM Summary 2 2" xfId="15602"/>
    <cellStyle name="_Book1_NIM Summary 20" xfId="15603"/>
    <cellStyle name="_Book1_NIM Summary 21" xfId="15604"/>
    <cellStyle name="_Book1_NIM Summary 22" xfId="15605"/>
    <cellStyle name="_Book1_NIM Summary 23" xfId="15606"/>
    <cellStyle name="_Book1_NIM Summary 24" xfId="15607"/>
    <cellStyle name="_Book1_NIM Summary 25" xfId="15608"/>
    <cellStyle name="_Book1_NIM Summary 26" xfId="15609"/>
    <cellStyle name="_Book1_NIM Summary 27" xfId="15610"/>
    <cellStyle name="_Book1_NIM Summary 28" xfId="15611"/>
    <cellStyle name="_Book1_NIM Summary 29" xfId="15612"/>
    <cellStyle name="_Book1_NIM Summary 3" xfId="1090"/>
    <cellStyle name="_Book1_NIM Summary 3 2" xfId="15613"/>
    <cellStyle name="_Book1_NIM Summary 30" xfId="15614"/>
    <cellStyle name="_Book1_NIM Summary 31" xfId="15615"/>
    <cellStyle name="_Book1_NIM Summary 32" xfId="15616"/>
    <cellStyle name="_Book1_NIM Summary 33" xfId="15617"/>
    <cellStyle name="_Book1_NIM Summary 34" xfId="15618"/>
    <cellStyle name="_Book1_NIM Summary 35" xfId="15619"/>
    <cellStyle name="_Book1_NIM Summary 36" xfId="15620"/>
    <cellStyle name="_Book1_NIM Summary 37" xfId="15621"/>
    <cellStyle name="_Book1_NIM Summary 38" xfId="15622"/>
    <cellStyle name="_Book1_NIM Summary 39" xfId="15623"/>
    <cellStyle name="_Book1_NIM Summary 4" xfId="1091"/>
    <cellStyle name="_Book1_NIM Summary 4 2" xfId="15624"/>
    <cellStyle name="_Book1_NIM Summary 40" xfId="15625"/>
    <cellStyle name="_Book1_NIM Summary 41" xfId="15626"/>
    <cellStyle name="_Book1_NIM Summary 42" xfId="15627"/>
    <cellStyle name="_Book1_NIM Summary 43" xfId="15628"/>
    <cellStyle name="_Book1_NIM Summary 44" xfId="15629"/>
    <cellStyle name="_Book1_NIM Summary 45" xfId="15630"/>
    <cellStyle name="_Book1_NIM Summary 46" xfId="15631"/>
    <cellStyle name="_Book1_NIM Summary 47" xfId="15632"/>
    <cellStyle name="_Book1_NIM Summary 48" xfId="15633"/>
    <cellStyle name="_Book1_NIM Summary 49" xfId="15634"/>
    <cellStyle name="_Book1_NIM Summary 5" xfId="1092"/>
    <cellStyle name="_Book1_NIM Summary 5 2" xfId="15635"/>
    <cellStyle name="_Book1_NIM Summary 50" xfId="15636"/>
    <cellStyle name="_Book1_NIM Summary 51" xfId="15637"/>
    <cellStyle name="_Book1_NIM Summary 6" xfId="1093"/>
    <cellStyle name="_Book1_NIM Summary 6 2" xfId="15638"/>
    <cellStyle name="_Book1_NIM Summary 7" xfId="1094"/>
    <cellStyle name="_Book1_NIM Summary 7 2" xfId="15639"/>
    <cellStyle name="_Book1_NIM Summary 8" xfId="1095"/>
    <cellStyle name="_Book1_NIM Summary 8 2" xfId="15640"/>
    <cellStyle name="_Book1_NIM Summary 9" xfId="1096"/>
    <cellStyle name="_Book1_NIM Summary 9 2" xfId="15641"/>
    <cellStyle name="_Book1_NIM Summary_DEM-WP(C) ENERG10C--ctn Mid-C_042010 2010GRC" xfId="1097"/>
    <cellStyle name="_Book1_NIM+O&amp;M" xfId="1098"/>
    <cellStyle name="_Book1_NIM+O&amp;M 2" xfId="1099"/>
    <cellStyle name="_Book1_NIM+O&amp;M 2 2" xfId="15642"/>
    <cellStyle name="_Book1_NIM+O&amp;M 3" xfId="15643"/>
    <cellStyle name="_Book1_NIM+O&amp;M Monthly" xfId="1100"/>
    <cellStyle name="_Book1_NIM+O&amp;M Monthly 2" xfId="1101"/>
    <cellStyle name="_Book1_NIM+O&amp;M Monthly 2 2" xfId="15644"/>
    <cellStyle name="_Book1_NIM+O&amp;M Monthly 3" xfId="15645"/>
    <cellStyle name="_Book1_PCA 10 -  Exhibit D Dec 2011" xfId="15646"/>
    <cellStyle name="_Book1_PCA 10 -  Exhibit D from A Kellogg Jan 2011" xfId="1102"/>
    <cellStyle name="_Book1_PCA 10 -  Exhibit D from A Kellogg July 2011" xfId="1103"/>
    <cellStyle name="_Book1_PCA 10 -  Exhibit D from S Free Rcv'd 12-11" xfId="1104"/>
    <cellStyle name="_Book1_PCA 11 -  Exhibit D Jan 2012 fr A Kellogg" xfId="15647"/>
    <cellStyle name="_Book1_PCA 11 -  Exhibit D Jan 2012 WF" xfId="15648"/>
    <cellStyle name="_Book1_PCA 9 -  Exhibit D April 2010" xfId="1105"/>
    <cellStyle name="_Book1_PCA 9 -  Exhibit D April 2010 (3)" xfId="1106"/>
    <cellStyle name="_Book1_PCA 9 -  Exhibit D April 2010 (3) 2" xfId="1107"/>
    <cellStyle name="_Book1_PCA 9 -  Exhibit D April 2010 (3) 2 2" xfId="15649"/>
    <cellStyle name="_Book1_PCA 9 -  Exhibit D April 2010 (3) 3" xfId="15650"/>
    <cellStyle name="_Book1_PCA 9 -  Exhibit D April 2010 (3)_DEM-WP(C) ENERG10C--ctn Mid-C_042010 2010GRC" xfId="1108"/>
    <cellStyle name="_Book1_PCA 9 -  Exhibit D April 2010 2" xfId="15651"/>
    <cellStyle name="_Book1_PCA 9 -  Exhibit D April 2010 3" xfId="15652"/>
    <cellStyle name="_Book1_PCA 9 -  Exhibit D April 2010 4" xfId="15653"/>
    <cellStyle name="_Book1_PCA 9 -  Exhibit D April 2010 5" xfId="15654"/>
    <cellStyle name="_Book1_PCA 9 -  Exhibit D April 2010 6" xfId="15655"/>
    <cellStyle name="_Book1_PCA 9 -  Exhibit D Nov 2010" xfId="1109"/>
    <cellStyle name="_Book1_PCA 9 -  Exhibit D Nov 2010 2" xfId="15656"/>
    <cellStyle name="_Book1_PCA 9 - Exhibit D at August 2010" xfId="1110"/>
    <cellStyle name="_Book1_PCA 9 - Exhibit D at August 2010 2" xfId="15657"/>
    <cellStyle name="_Book1_PCA 9 - Exhibit D June 2010 GRC" xfId="1111"/>
    <cellStyle name="_Book1_PCA 9 - Exhibit D June 2010 GRC 2" xfId="15658"/>
    <cellStyle name="_Book1_Power Costs - Comparison bx Rbtl-Staff-Jt-PC" xfId="1112"/>
    <cellStyle name="_Book1_Power Costs - Comparison bx Rbtl-Staff-Jt-PC 2" xfId="1113"/>
    <cellStyle name="_Book1_Power Costs - Comparison bx Rbtl-Staff-Jt-PC 2 2" xfId="1114"/>
    <cellStyle name="_Book1_Power Costs - Comparison bx Rbtl-Staff-Jt-PC 2 2 2" xfId="15659"/>
    <cellStyle name="_Book1_Power Costs - Comparison bx Rbtl-Staff-Jt-PC 2 3" xfId="15660"/>
    <cellStyle name="_Book1_Power Costs - Comparison bx Rbtl-Staff-Jt-PC 3" xfId="1115"/>
    <cellStyle name="_Book1_Power Costs - Comparison bx Rbtl-Staff-Jt-PC 3 2" xfId="15661"/>
    <cellStyle name="_Book1_Power Costs - Comparison bx Rbtl-Staff-Jt-PC 4" xfId="15662"/>
    <cellStyle name="_Book1_Power Costs - Comparison bx Rbtl-Staff-Jt-PC_Adj Bench DR 3 for Initial Briefs (Electric)" xfId="1116"/>
    <cellStyle name="_Book1_Power Costs - Comparison bx Rbtl-Staff-Jt-PC_Adj Bench DR 3 for Initial Briefs (Electric) 2" xfId="1117"/>
    <cellStyle name="_Book1_Power Costs - Comparison bx Rbtl-Staff-Jt-PC_Adj Bench DR 3 for Initial Briefs (Electric) 2 2" xfId="1118"/>
    <cellStyle name="_Book1_Power Costs - Comparison bx Rbtl-Staff-Jt-PC_Adj Bench DR 3 for Initial Briefs (Electric) 2 2 2" xfId="15663"/>
    <cellStyle name="_Book1_Power Costs - Comparison bx Rbtl-Staff-Jt-PC_Adj Bench DR 3 for Initial Briefs (Electric) 2 3" xfId="15664"/>
    <cellStyle name="_Book1_Power Costs - Comparison bx Rbtl-Staff-Jt-PC_Adj Bench DR 3 for Initial Briefs (Electric) 3" xfId="1119"/>
    <cellStyle name="_Book1_Power Costs - Comparison bx Rbtl-Staff-Jt-PC_Adj Bench DR 3 for Initial Briefs (Electric) 3 2" xfId="15665"/>
    <cellStyle name="_Book1_Power Costs - Comparison bx Rbtl-Staff-Jt-PC_Adj Bench DR 3 for Initial Briefs (Electric) 4" xfId="15666"/>
    <cellStyle name="_Book1_Power Costs - Comparison bx Rbtl-Staff-Jt-PC_Adj Bench DR 3 for Initial Briefs (Electric)_DEM-WP(C) ENERG10C--ctn Mid-C_042010 2010GRC" xfId="1120"/>
    <cellStyle name="_Book1_Power Costs - Comparison bx Rbtl-Staff-Jt-PC_DEM-WP(C) ENERG10C--ctn Mid-C_042010 2010GRC" xfId="1121"/>
    <cellStyle name="_Book1_Power Costs - Comparison bx Rbtl-Staff-Jt-PC_Electric Rev Req Model (2009 GRC) Rebuttal" xfId="1122"/>
    <cellStyle name="_Book1_Power Costs - Comparison bx Rbtl-Staff-Jt-PC_Electric Rev Req Model (2009 GRC) Rebuttal 2" xfId="1123"/>
    <cellStyle name="_Book1_Power Costs - Comparison bx Rbtl-Staff-Jt-PC_Electric Rev Req Model (2009 GRC) Rebuttal 2 2" xfId="1124"/>
    <cellStyle name="_Book1_Power Costs - Comparison bx Rbtl-Staff-Jt-PC_Electric Rev Req Model (2009 GRC) Rebuttal 2 2 2" xfId="15667"/>
    <cellStyle name="_Book1_Power Costs - Comparison bx Rbtl-Staff-Jt-PC_Electric Rev Req Model (2009 GRC) Rebuttal 2 3" xfId="15668"/>
    <cellStyle name="_Book1_Power Costs - Comparison bx Rbtl-Staff-Jt-PC_Electric Rev Req Model (2009 GRC) Rebuttal 3" xfId="1125"/>
    <cellStyle name="_Book1_Power Costs - Comparison bx Rbtl-Staff-Jt-PC_Electric Rev Req Model (2009 GRC) Rebuttal 3 2" xfId="15669"/>
    <cellStyle name="_Book1_Power Costs - Comparison bx Rbtl-Staff-Jt-PC_Electric Rev Req Model (2009 GRC) Rebuttal 4" xfId="15670"/>
    <cellStyle name="_Book1_Power Costs - Comparison bx Rbtl-Staff-Jt-PC_Electric Rev Req Model (2009 GRC) Rebuttal REmoval of New  WH Solar AdjustMI" xfId="1126"/>
    <cellStyle name="_Book1_Power Costs - Comparison bx Rbtl-Staff-Jt-PC_Electric Rev Req Model (2009 GRC) Rebuttal REmoval of New  WH Solar AdjustMI 2" xfId="1127"/>
    <cellStyle name="_Book1_Power Costs - Comparison bx Rbtl-Staff-Jt-PC_Electric Rev Req Model (2009 GRC) Rebuttal REmoval of New  WH Solar AdjustMI 2 2" xfId="1128"/>
    <cellStyle name="_Book1_Power Costs - Comparison bx Rbtl-Staff-Jt-PC_Electric Rev Req Model (2009 GRC) Rebuttal REmoval of New  WH Solar AdjustMI 2 2 2" xfId="15671"/>
    <cellStyle name="_Book1_Power Costs - Comparison bx Rbtl-Staff-Jt-PC_Electric Rev Req Model (2009 GRC) Rebuttal REmoval of New  WH Solar AdjustMI 2 3" xfId="15672"/>
    <cellStyle name="_Book1_Power Costs - Comparison bx Rbtl-Staff-Jt-PC_Electric Rev Req Model (2009 GRC) Rebuttal REmoval of New  WH Solar AdjustMI 3" xfId="1129"/>
    <cellStyle name="_Book1_Power Costs - Comparison bx Rbtl-Staff-Jt-PC_Electric Rev Req Model (2009 GRC) Rebuttal REmoval of New  WH Solar AdjustMI 3 2" xfId="15673"/>
    <cellStyle name="_Book1_Power Costs - Comparison bx Rbtl-Staff-Jt-PC_Electric Rev Req Model (2009 GRC) Rebuttal REmoval of New  WH Solar AdjustMI 4" xfId="15674"/>
    <cellStyle name="_Book1_Power Costs - Comparison bx Rbtl-Staff-Jt-PC_Electric Rev Req Model (2009 GRC) Rebuttal REmoval of New  WH Solar AdjustMI_DEM-WP(C) ENERG10C--ctn Mid-C_042010 2010GRC" xfId="1130"/>
    <cellStyle name="_Book1_Power Costs - Comparison bx Rbtl-Staff-Jt-PC_Electric Rev Req Model (2009 GRC) Revised 01-18-2010" xfId="1131"/>
    <cellStyle name="_Book1_Power Costs - Comparison bx Rbtl-Staff-Jt-PC_Electric Rev Req Model (2009 GRC) Revised 01-18-2010 2" xfId="1132"/>
    <cellStyle name="_Book1_Power Costs - Comparison bx Rbtl-Staff-Jt-PC_Electric Rev Req Model (2009 GRC) Revised 01-18-2010 2 2" xfId="1133"/>
    <cellStyle name="_Book1_Power Costs - Comparison bx Rbtl-Staff-Jt-PC_Electric Rev Req Model (2009 GRC) Revised 01-18-2010 2 2 2" xfId="15675"/>
    <cellStyle name="_Book1_Power Costs - Comparison bx Rbtl-Staff-Jt-PC_Electric Rev Req Model (2009 GRC) Revised 01-18-2010 2 3" xfId="15676"/>
    <cellStyle name="_Book1_Power Costs - Comparison bx Rbtl-Staff-Jt-PC_Electric Rev Req Model (2009 GRC) Revised 01-18-2010 3" xfId="1134"/>
    <cellStyle name="_Book1_Power Costs - Comparison bx Rbtl-Staff-Jt-PC_Electric Rev Req Model (2009 GRC) Revised 01-18-2010 3 2" xfId="15677"/>
    <cellStyle name="_Book1_Power Costs - Comparison bx Rbtl-Staff-Jt-PC_Electric Rev Req Model (2009 GRC) Revised 01-18-2010 4" xfId="15678"/>
    <cellStyle name="_Book1_Power Costs - Comparison bx Rbtl-Staff-Jt-PC_Electric Rev Req Model (2009 GRC) Revised 01-18-2010_DEM-WP(C) ENERG10C--ctn Mid-C_042010 2010GRC" xfId="1135"/>
    <cellStyle name="_Book1_Power Costs - Comparison bx Rbtl-Staff-Jt-PC_Final Order Electric EXHIBIT A-1" xfId="1136"/>
    <cellStyle name="_Book1_Power Costs - Comparison bx Rbtl-Staff-Jt-PC_Final Order Electric EXHIBIT A-1 2" xfId="1137"/>
    <cellStyle name="_Book1_Power Costs - Comparison bx Rbtl-Staff-Jt-PC_Final Order Electric EXHIBIT A-1 2 2" xfId="1138"/>
    <cellStyle name="_Book1_Power Costs - Comparison bx Rbtl-Staff-Jt-PC_Final Order Electric EXHIBIT A-1 2 2 2" xfId="15679"/>
    <cellStyle name="_Book1_Power Costs - Comparison bx Rbtl-Staff-Jt-PC_Final Order Electric EXHIBIT A-1 2 3" xfId="15680"/>
    <cellStyle name="_Book1_Power Costs - Comparison bx Rbtl-Staff-Jt-PC_Final Order Electric EXHIBIT A-1 3" xfId="1139"/>
    <cellStyle name="_Book1_Power Costs - Comparison bx Rbtl-Staff-Jt-PC_Final Order Electric EXHIBIT A-1 3 2" xfId="15681"/>
    <cellStyle name="_Book1_Power Costs - Comparison bx Rbtl-Staff-Jt-PC_Final Order Electric EXHIBIT A-1 4" xfId="15682"/>
    <cellStyle name="_Book1_Production Adj 4.37" xfId="1140"/>
    <cellStyle name="_Book1_Production Adj 4.37 2" xfId="1141"/>
    <cellStyle name="_Book1_Production Adj 4.37 2 2" xfId="1142"/>
    <cellStyle name="_Book1_Production Adj 4.37 2 2 2" xfId="15683"/>
    <cellStyle name="_Book1_Production Adj 4.37 2 3" xfId="15684"/>
    <cellStyle name="_Book1_Production Adj 4.37 3" xfId="1143"/>
    <cellStyle name="_Book1_Production Adj 4.37 3 2" xfId="15685"/>
    <cellStyle name="_Book1_Production Adj 4.37 4" xfId="15686"/>
    <cellStyle name="_Book1_Purchased Power Adj 4.03" xfId="1144"/>
    <cellStyle name="_Book1_Purchased Power Adj 4.03 2" xfId="1145"/>
    <cellStyle name="_Book1_Purchased Power Adj 4.03 2 2" xfId="1146"/>
    <cellStyle name="_Book1_Purchased Power Adj 4.03 2 2 2" xfId="15687"/>
    <cellStyle name="_Book1_Purchased Power Adj 4.03 2 3" xfId="15688"/>
    <cellStyle name="_Book1_Purchased Power Adj 4.03 3" xfId="1147"/>
    <cellStyle name="_Book1_Purchased Power Adj 4.03 3 2" xfId="15689"/>
    <cellStyle name="_Book1_Purchased Power Adj 4.03 4" xfId="15690"/>
    <cellStyle name="_Book1_Rebuttal Power Costs" xfId="1148"/>
    <cellStyle name="_Book1_Rebuttal Power Costs 2" xfId="1149"/>
    <cellStyle name="_Book1_Rebuttal Power Costs 2 2" xfId="1150"/>
    <cellStyle name="_Book1_Rebuttal Power Costs 2 2 2" xfId="15691"/>
    <cellStyle name="_Book1_Rebuttal Power Costs 2 3" xfId="15692"/>
    <cellStyle name="_Book1_Rebuttal Power Costs 3" xfId="1151"/>
    <cellStyle name="_Book1_Rebuttal Power Costs 3 2" xfId="15693"/>
    <cellStyle name="_Book1_Rebuttal Power Costs 4" xfId="15694"/>
    <cellStyle name="_Book1_Rebuttal Power Costs_Adj Bench DR 3 for Initial Briefs (Electric)" xfId="1152"/>
    <cellStyle name="_Book1_Rebuttal Power Costs_Adj Bench DR 3 for Initial Briefs (Electric) 2" xfId="1153"/>
    <cellStyle name="_Book1_Rebuttal Power Costs_Adj Bench DR 3 for Initial Briefs (Electric) 2 2" xfId="1154"/>
    <cellStyle name="_Book1_Rebuttal Power Costs_Adj Bench DR 3 for Initial Briefs (Electric) 2 2 2" xfId="15695"/>
    <cellStyle name="_Book1_Rebuttal Power Costs_Adj Bench DR 3 for Initial Briefs (Electric) 2 3" xfId="15696"/>
    <cellStyle name="_Book1_Rebuttal Power Costs_Adj Bench DR 3 for Initial Briefs (Electric) 3" xfId="1155"/>
    <cellStyle name="_Book1_Rebuttal Power Costs_Adj Bench DR 3 for Initial Briefs (Electric) 3 2" xfId="15697"/>
    <cellStyle name="_Book1_Rebuttal Power Costs_Adj Bench DR 3 for Initial Briefs (Electric) 4" xfId="15698"/>
    <cellStyle name="_Book1_Rebuttal Power Costs_Adj Bench DR 3 for Initial Briefs (Electric)_DEM-WP(C) ENERG10C--ctn Mid-C_042010 2010GRC" xfId="1156"/>
    <cellStyle name="_Book1_Rebuttal Power Costs_DEM-WP(C) ENERG10C--ctn Mid-C_042010 2010GRC" xfId="1157"/>
    <cellStyle name="_Book1_Rebuttal Power Costs_Electric Rev Req Model (2009 GRC) Rebuttal" xfId="1158"/>
    <cellStyle name="_Book1_Rebuttal Power Costs_Electric Rev Req Model (2009 GRC) Rebuttal 2" xfId="1159"/>
    <cellStyle name="_Book1_Rebuttal Power Costs_Electric Rev Req Model (2009 GRC) Rebuttal 2 2" xfId="1160"/>
    <cellStyle name="_Book1_Rebuttal Power Costs_Electric Rev Req Model (2009 GRC) Rebuttal 2 2 2" xfId="15699"/>
    <cellStyle name="_Book1_Rebuttal Power Costs_Electric Rev Req Model (2009 GRC) Rebuttal 2 3" xfId="15700"/>
    <cellStyle name="_Book1_Rebuttal Power Costs_Electric Rev Req Model (2009 GRC) Rebuttal 3" xfId="1161"/>
    <cellStyle name="_Book1_Rebuttal Power Costs_Electric Rev Req Model (2009 GRC) Rebuttal 3 2" xfId="15701"/>
    <cellStyle name="_Book1_Rebuttal Power Costs_Electric Rev Req Model (2009 GRC) Rebuttal 4" xfId="15702"/>
    <cellStyle name="_Book1_Rebuttal Power Costs_Electric Rev Req Model (2009 GRC) Rebuttal REmoval of New  WH Solar AdjustMI" xfId="1162"/>
    <cellStyle name="_Book1_Rebuttal Power Costs_Electric Rev Req Model (2009 GRC) Rebuttal REmoval of New  WH Solar AdjustMI 2" xfId="1163"/>
    <cellStyle name="_Book1_Rebuttal Power Costs_Electric Rev Req Model (2009 GRC) Rebuttal REmoval of New  WH Solar AdjustMI 2 2" xfId="1164"/>
    <cellStyle name="_Book1_Rebuttal Power Costs_Electric Rev Req Model (2009 GRC) Rebuttal REmoval of New  WH Solar AdjustMI 2 2 2" xfId="15703"/>
    <cellStyle name="_Book1_Rebuttal Power Costs_Electric Rev Req Model (2009 GRC) Rebuttal REmoval of New  WH Solar AdjustMI 2 3" xfId="15704"/>
    <cellStyle name="_Book1_Rebuttal Power Costs_Electric Rev Req Model (2009 GRC) Rebuttal REmoval of New  WH Solar AdjustMI 3" xfId="1165"/>
    <cellStyle name="_Book1_Rebuttal Power Costs_Electric Rev Req Model (2009 GRC) Rebuttal REmoval of New  WH Solar AdjustMI 3 2" xfId="15705"/>
    <cellStyle name="_Book1_Rebuttal Power Costs_Electric Rev Req Model (2009 GRC) Rebuttal REmoval of New  WH Solar AdjustMI 4" xfId="15706"/>
    <cellStyle name="_Book1_Rebuttal Power Costs_Electric Rev Req Model (2009 GRC) Rebuttal REmoval of New  WH Solar AdjustMI_DEM-WP(C) ENERG10C--ctn Mid-C_042010 2010GRC" xfId="1166"/>
    <cellStyle name="_Book1_Rebuttal Power Costs_Electric Rev Req Model (2009 GRC) Revised 01-18-2010" xfId="1167"/>
    <cellStyle name="_Book1_Rebuttal Power Costs_Electric Rev Req Model (2009 GRC) Revised 01-18-2010 2" xfId="1168"/>
    <cellStyle name="_Book1_Rebuttal Power Costs_Electric Rev Req Model (2009 GRC) Revised 01-18-2010 2 2" xfId="1169"/>
    <cellStyle name="_Book1_Rebuttal Power Costs_Electric Rev Req Model (2009 GRC) Revised 01-18-2010 2 2 2" xfId="15707"/>
    <cellStyle name="_Book1_Rebuttal Power Costs_Electric Rev Req Model (2009 GRC) Revised 01-18-2010 2 3" xfId="15708"/>
    <cellStyle name="_Book1_Rebuttal Power Costs_Electric Rev Req Model (2009 GRC) Revised 01-18-2010 3" xfId="1170"/>
    <cellStyle name="_Book1_Rebuttal Power Costs_Electric Rev Req Model (2009 GRC) Revised 01-18-2010 3 2" xfId="15709"/>
    <cellStyle name="_Book1_Rebuttal Power Costs_Electric Rev Req Model (2009 GRC) Revised 01-18-2010 4" xfId="15710"/>
    <cellStyle name="_Book1_Rebuttal Power Costs_Electric Rev Req Model (2009 GRC) Revised 01-18-2010_DEM-WP(C) ENERG10C--ctn Mid-C_042010 2010GRC" xfId="1171"/>
    <cellStyle name="_Book1_Rebuttal Power Costs_Final Order Electric EXHIBIT A-1" xfId="1172"/>
    <cellStyle name="_Book1_Rebuttal Power Costs_Final Order Electric EXHIBIT A-1 2" xfId="1173"/>
    <cellStyle name="_Book1_Rebuttal Power Costs_Final Order Electric EXHIBIT A-1 2 2" xfId="1174"/>
    <cellStyle name="_Book1_Rebuttal Power Costs_Final Order Electric EXHIBIT A-1 2 2 2" xfId="15711"/>
    <cellStyle name="_Book1_Rebuttal Power Costs_Final Order Electric EXHIBIT A-1 2 3" xfId="15712"/>
    <cellStyle name="_Book1_Rebuttal Power Costs_Final Order Electric EXHIBIT A-1 3" xfId="1175"/>
    <cellStyle name="_Book1_Rebuttal Power Costs_Final Order Electric EXHIBIT A-1 3 2" xfId="15713"/>
    <cellStyle name="_Book1_Rebuttal Power Costs_Final Order Electric EXHIBIT A-1 4" xfId="15714"/>
    <cellStyle name="_Book1_ROR 5.02" xfId="1176"/>
    <cellStyle name="_Book1_ROR 5.02 2" xfId="1177"/>
    <cellStyle name="_Book1_ROR 5.02 2 2" xfId="1178"/>
    <cellStyle name="_Book1_ROR 5.02 2 2 2" xfId="15715"/>
    <cellStyle name="_Book1_ROR 5.02 2 3" xfId="15716"/>
    <cellStyle name="_Book1_ROR 5.02 3" xfId="1179"/>
    <cellStyle name="_Book1_ROR 5.02 3 2" xfId="15717"/>
    <cellStyle name="_Book1_ROR 5.02 4" xfId="15718"/>
    <cellStyle name="_Book1_Transmission Workbook for May BOD" xfId="1180"/>
    <cellStyle name="_Book1_Transmission Workbook for May BOD 2" xfId="1181"/>
    <cellStyle name="_Book1_Transmission Workbook for May BOD 2 2" xfId="15719"/>
    <cellStyle name="_Book1_Transmission Workbook for May BOD 3" xfId="15720"/>
    <cellStyle name="_Book1_Transmission Workbook for May BOD_DEM-WP(C) ENERG10C--ctn Mid-C_042010 2010GRC" xfId="1182"/>
    <cellStyle name="_Book1_Wind Integration 10GRC" xfId="1183"/>
    <cellStyle name="_Book1_Wind Integration 10GRC 2" xfId="1184"/>
    <cellStyle name="_Book1_Wind Integration 10GRC 2 2" xfId="15721"/>
    <cellStyle name="_Book1_Wind Integration 10GRC 3" xfId="15722"/>
    <cellStyle name="_Book1_Wind Integration 10GRC_DEM-WP(C) ENERG10C--ctn Mid-C_042010 2010GRC" xfId="1185"/>
    <cellStyle name="_Book2" xfId="1186"/>
    <cellStyle name="_x0013__Book2" xfId="1187"/>
    <cellStyle name="_Book2 10" xfId="1188"/>
    <cellStyle name="_x0013__Book2 10" xfId="1189"/>
    <cellStyle name="_Book2 10 10" xfId="15723"/>
    <cellStyle name="_Book2 10 11" xfId="15724"/>
    <cellStyle name="_Book2 10 12" xfId="15725"/>
    <cellStyle name="_Book2 10 13" xfId="15726"/>
    <cellStyle name="_Book2 10 14" xfId="15727"/>
    <cellStyle name="_Book2 10 15" xfId="15728"/>
    <cellStyle name="_Book2 10 16" xfId="15729"/>
    <cellStyle name="_Book2 10 17" xfId="15730"/>
    <cellStyle name="_Book2 10 18" xfId="15731"/>
    <cellStyle name="_Book2 10 19" xfId="15732"/>
    <cellStyle name="_Book2 10 2" xfId="1190"/>
    <cellStyle name="_x0013__Book2 10 2" xfId="15733"/>
    <cellStyle name="_Book2 10 2 2" xfId="15734"/>
    <cellStyle name="_Book2 10 2 3" xfId="15735"/>
    <cellStyle name="_Book2 10 20" xfId="15736"/>
    <cellStyle name="_Book2 10 21" xfId="15737"/>
    <cellStyle name="_Book2 10 22" xfId="15738"/>
    <cellStyle name="_Book2 10 23" xfId="15739"/>
    <cellStyle name="_Book2 10 24" xfId="15740"/>
    <cellStyle name="_Book2 10 3" xfId="15741"/>
    <cellStyle name="_x0013__Book2 10 3" xfId="15742"/>
    <cellStyle name="_Book2 10 4" xfId="15743"/>
    <cellStyle name="_Book2 10 5" xfId="15744"/>
    <cellStyle name="_Book2 10 6" xfId="15745"/>
    <cellStyle name="_Book2 10 7" xfId="15746"/>
    <cellStyle name="_Book2 10 8" xfId="15747"/>
    <cellStyle name="_Book2 10 9" xfId="15748"/>
    <cellStyle name="_Book2 11" xfId="1191"/>
    <cellStyle name="_x0013__Book2 11" xfId="1192"/>
    <cellStyle name="_Book2 11 10" xfId="15749"/>
    <cellStyle name="_Book2 11 11" xfId="15750"/>
    <cellStyle name="_Book2 11 12" xfId="15751"/>
    <cellStyle name="_Book2 11 13" xfId="15752"/>
    <cellStyle name="_Book2 11 14" xfId="15753"/>
    <cellStyle name="_Book2 11 15" xfId="15754"/>
    <cellStyle name="_Book2 11 16" xfId="15755"/>
    <cellStyle name="_Book2 11 17" xfId="15756"/>
    <cellStyle name="_Book2 11 18" xfId="15757"/>
    <cellStyle name="_Book2 11 19" xfId="15758"/>
    <cellStyle name="_Book2 11 2" xfId="1193"/>
    <cellStyle name="_Book2 11 2 2" xfId="15759"/>
    <cellStyle name="_Book2 11 20" xfId="15760"/>
    <cellStyle name="_Book2 11 21" xfId="15761"/>
    <cellStyle name="_Book2 11 22" xfId="15762"/>
    <cellStyle name="_Book2 11 3" xfId="15763"/>
    <cellStyle name="_Book2 11 4" xfId="15764"/>
    <cellStyle name="_Book2 11 5" xfId="15765"/>
    <cellStyle name="_Book2 11 6" xfId="15766"/>
    <cellStyle name="_Book2 11 7" xfId="15767"/>
    <cellStyle name="_Book2 11 8" xfId="15768"/>
    <cellStyle name="_Book2 11 9" xfId="15769"/>
    <cellStyle name="_Book2 12" xfId="1194"/>
    <cellStyle name="_x0013__Book2 12" xfId="1195"/>
    <cellStyle name="_Book2 12 10" xfId="15770"/>
    <cellStyle name="_Book2 12 11" xfId="15771"/>
    <cellStyle name="_Book2 12 12" xfId="15772"/>
    <cellStyle name="_Book2 12 13" xfId="15773"/>
    <cellStyle name="_Book2 12 14" xfId="15774"/>
    <cellStyle name="_Book2 12 15" xfId="15775"/>
    <cellStyle name="_Book2 12 16" xfId="15776"/>
    <cellStyle name="_Book2 12 17" xfId="15777"/>
    <cellStyle name="_Book2 12 18" xfId="15778"/>
    <cellStyle name="_Book2 12 19" xfId="15779"/>
    <cellStyle name="_Book2 12 2" xfId="1196"/>
    <cellStyle name="_Book2 12 2 2" xfId="15780"/>
    <cellStyle name="_Book2 12 20" xfId="15781"/>
    <cellStyle name="_Book2 12 21" xfId="15782"/>
    <cellStyle name="_Book2 12 22" xfId="15783"/>
    <cellStyle name="_Book2 12 23" xfId="15784"/>
    <cellStyle name="_Book2 12 24" xfId="15785"/>
    <cellStyle name="_Book2 12 3" xfId="15786"/>
    <cellStyle name="_Book2 12 4" xfId="15787"/>
    <cellStyle name="_Book2 12 5" xfId="15788"/>
    <cellStyle name="_Book2 12 6" xfId="15789"/>
    <cellStyle name="_Book2 12 7" xfId="15790"/>
    <cellStyle name="_Book2 12 8" xfId="15791"/>
    <cellStyle name="_Book2 12 9" xfId="15792"/>
    <cellStyle name="_Book2 13" xfId="1197"/>
    <cellStyle name="_x0013__Book2 13" xfId="15793"/>
    <cellStyle name="_Book2 13 10" xfId="15794"/>
    <cellStyle name="_Book2 13 11" xfId="15795"/>
    <cellStyle name="_Book2 13 12" xfId="15796"/>
    <cellStyle name="_Book2 13 13" xfId="15797"/>
    <cellStyle name="_Book2 13 14" xfId="15798"/>
    <cellStyle name="_Book2 13 15" xfId="15799"/>
    <cellStyle name="_Book2 13 16" xfId="15800"/>
    <cellStyle name="_Book2 13 17" xfId="15801"/>
    <cellStyle name="_Book2 13 18" xfId="15802"/>
    <cellStyle name="_Book2 13 19" xfId="15803"/>
    <cellStyle name="_Book2 13 2" xfId="1198"/>
    <cellStyle name="_Book2 13 2 2" xfId="15804"/>
    <cellStyle name="_Book2 13 20" xfId="15805"/>
    <cellStyle name="_Book2 13 21" xfId="15806"/>
    <cellStyle name="_Book2 13 22" xfId="15807"/>
    <cellStyle name="_Book2 13 23" xfId="15808"/>
    <cellStyle name="_Book2 13 24" xfId="15809"/>
    <cellStyle name="_Book2 13 3" xfId="15810"/>
    <cellStyle name="_Book2 13 4" xfId="15811"/>
    <cellStyle name="_Book2 13 5" xfId="15812"/>
    <cellStyle name="_Book2 13 6" xfId="15813"/>
    <cellStyle name="_Book2 13 7" xfId="15814"/>
    <cellStyle name="_Book2 13 8" xfId="15815"/>
    <cellStyle name="_Book2 13 9" xfId="15816"/>
    <cellStyle name="_Book2 14" xfId="1199"/>
    <cellStyle name="_x0013__Book2 14" xfId="15817"/>
    <cellStyle name="_Book2 14 10" xfId="15818"/>
    <cellStyle name="_Book2 14 11" xfId="15819"/>
    <cellStyle name="_Book2 14 12" xfId="15820"/>
    <cellStyle name="_Book2 14 13" xfId="15821"/>
    <cellStyle name="_Book2 14 14" xfId="15822"/>
    <cellStyle name="_Book2 14 15" xfId="15823"/>
    <cellStyle name="_Book2 14 16" xfId="15824"/>
    <cellStyle name="_Book2 14 17" xfId="15825"/>
    <cellStyle name="_Book2 14 18" xfId="15826"/>
    <cellStyle name="_Book2 14 19" xfId="15827"/>
    <cellStyle name="_Book2 14 2" xfId="1200"/>
    <cellStyle name="_Book2 14 2 2" xfId="15828"/>
    <cellStyle name="_Book2 14 20" xfId="15829"/>
    <cellStyle name="_Book2 14 21" xfId="15830"/>
    <cellStyle name="_Book2 14 22" xfId="15831"/>
    <cellStyle name="_Book2 14 23" xfId="15832"/>
    <cellStyle name="_Book2 14 24" xfId="15833"/>
    <cellStyle name="_Book2 14 3" xfId="15834"/>
    <cellStyle name="_Book2 14 4" xfId="15835"/>
    <cellStyle name="_Book2 14 5" xfId="15836"/>
    <cellStyle name="_Book2 14 6" xfId="15837"/>
    <cellStyle name="_Book2 14 7" xfId="15838"/>
    <cellStyle name="_Book2 14 8" xfId="15839"/>
    <cellStyle name="_Book2 14 9" xfId="15840"/>
    <cellStyle name="_Book2 15" xfId="1201"/>
    <cellStyle name="_x0013__Book2 15" xfId="15841"/>
    <cellStyle name="_Book2 15 10" xfId="15842"/>
    <cellStyle name="_Book2 15 11" xfId="15843"/>
    <cellStyle name="_Book2 15 12" xfId="15844"/>
    <cellStyle name="_Book2 15 13" xfId="15845"/>
    <cellStyle name="_Book2 15 14" xfId="15846"/>
    <cellStyle name="_Book2 15 15" xfId="15847"/>
    <cellStyle name="_Book2 15 16" xfId="15848"/>
    <cellStyle name="_Book2 15 17" xfId="15849"/>
    <cellStyle name="_Book2 15 18" xfId="15850"/>
    <cellStyle name="_Book2 15 19" xfId="15851"/>
    <cellStyle name="_Book2 15 2" xfId="1202"/>
    <cellStyle name="_Book2 15 2 2" xfId="15852"/>
    <cellStyle name="_Book2 15 20" xfId="15853"/>
    <cellStyle name="_Book2 15 21" xfId="15854"/>
    <cellStyle name="_Book2 15 22" xfId="15855"/>
    <cellStyle name="_Book2 15 23" xfId="15856"/>
    <cellStyle name="_Book2 15 24" xfId="15857"/>
    <cellStyle name="_Book2 15 3" xfId="15858"/>
    <cellStyle name="_Book2 15 4" xfId="15859"/>
    <cellStyle name="_Book2 15 5" xfId="15860"/>
    <cellStyle name="_Book2 15 6" xfId="15861"/>
    <cellStyle name="_Book2 15 7" xfId="15862"/>
    <cellStyle name="_Book2 15 8" xfId="15863"/>
    <cellStyle name="_Book2 15 9" xfId="15864"/>
    <cellStyle name="_Book2 16" xfId="1203"/>
    <cellStyle name="_x0013__Book2 16" xfId="15865"/>
    <cellStyle name="_Book2 16 10" xfId="15866"/>
    <cellStyle name="_Book2 16 11" xfId="15867"/>
    <cellStyle name="_Book2 16 12" xfId="15868"/>
    <cellStyle name="_Book2 16 13" xfId="15869"/>
    <cellStyle name="_Book2 16 14" xfId="15870"/>
    <cellStyle name="_Book2 16 15" xfId="15871"/>
    <cellStyle name="_Book2 16 16" xfId="15872"/>
    <cellStyle name="_Book2 16 17" xfId="15873"/>
    <cellStyle name="_Book2 16 18" xfId="15874"/>
    <cellStyle name="_Book2 16 19" xfId="15875"/>
    <cellStyle name="_Book2 16 2" xfId="1204"/>
    <cellStyle name="_Book2 16 2 2" xfId="15876"/>
    <cellStyle name="_Book2 16 20" xfId="15877"/>
    <cellStyle name="_Book2 16 21" xfId="15878"/>
    <cellStyle name="_Book2 16 22" xfId="15879"/>
    <cellStyle name="_Book2 16 23" xfId="15880"/>
    <cellStyle name="_Book2 16 3" xfId="15881"/>
    <cellStyle name="_Book2 16 4" xfId="15882"/>
    <cellStyle name="_Book2 16 5" xfId="15883"/>
    <cellStyle name="_Book2 16 6" xfId="15884"/>
    <cellStyle name="_Book2 16 7" xfId="15885"/>
    <cellStyle name="_Book2 16 8" xfId="15886"/>
    <cellStyle name="_Book2 16 9" xfId="15887"/>
    <cellStyle name="_Book2 17" xfId="1205"/>
    <cellStyle name="_x0013__Book2 17" xfId="15888"/>
    <cellStyle name="_Book2 17 10" xfId="15889"/>
    <cellStyle name="_Book2 17 11" xfId="15890"/>
    <cellStyle name="_Book2 17 12" xfId="15891"/>
    <cellStyle name="_Book2 17 13" xfId="15892"/>
    <cellStyle name="_Book2 17 14" xfId="15893"/>
    <cellStyle name="_Book2 17 15" xfId="15894"/>
    <cellStyle name="_Book2 17 16" xfId="15895"/>
    <cellStyle name="_Book2 17 17" xfId="15896"/>
    <cellStyle name="_Book2 17 18" xfId="15897"/>
    <cellStyle name="_Book2 17 19" xfId="15898"/>
    <cellStyle name="_Book2 17 2" xfId="1206"/>
    <cellStyle name="_Book2 17 2 2" xfId="15899"/>
    <cellStyle name="_Book2 17 20" xfId="15900"/>
    <cellStyle name="_Book2 17 21" xfId="15901"/>
    <cellStyle name="_Book2 17 3" xfId="15902"/>
    <cellStyle name="_Book2 17 4" xfId="15903"/>
    <cellStyle name="_Book2 17 5" xfId="15904"/>
    <cellStyle name="_Book2 17 6" xfId="15905"/>
    <cellStyle name="_Book2 17 7" xfId="15906"/>
    <cellStyle name="_Book2 17 8" xfId="15907"/>
    <cellStyle name="_Book2 17 9" xfId="15908"/>
    <cellStyle name="_Book2 18" xfId="1207"/>
    <cellStyle name="_x0013__Book2 18" xfId="15909"/>
    <cellStyle name="_Book2 18 10" xfId="15910"/>
    <cellStyle name="_Book2 18 11" xfId="15911"/>
    <cellStyle name="_Book2 18 12" xfId="15912"/>
    <cellStyle name="_Book2 18 13" xfId="15913"/>
    <cellStyle name="_Book2 18 14" xfId="15914"/>
    <cellStyle name="_Book2 18 15" xfId="15915"/>
    <cellStyle name="_Book2 18 16" xfId="15916"/>
    <cellStyle name="_Book2 18 17" xfId="15917"/>
    <cellStyle name="_Book2 18 18" xfId="15918"/>
    <cellStyle name="_Book2 18 19" xfId="15919"/>
    <cellStyle name="_Book2 18 2" xfId="1208"/>
    <cellStyle name="_Book2 18 2 2" xfId="15920"/>
    <cellStyle name="_Book2 18 20" xfId="15921"/>
    <cellStyle name="_Book2 18 21" xfId="15922"/>
    <cellStyle name="_Book2 18 3" xfId="15923"/>
    <cellStyle name="_Book2 18 4" xfId="15924"/>
    <cellStyle name="_Book2 18 5" xfId="15925"/>
    <cellStyle name="_Book2 18 6" xfId="15926"/>
    <cellStyle name="_Book2 18 7" xfId="15927"/>
    <cellStyle name="_Book2 18 8" xfId="15928"/>
    <cellStyle name="_Book2 18 9" xfId="15929"/>
    <cellStyle name="_Book2 19" xfId="1209"/>
    <cellStyle name="_x0013__Book2 19" xfId="15930"/>
    <cellStyle name="_Book2 19 10" xfId="15931"/>
    <cellStyle name="_Book2 19 11" xfId="15932"/>
    <cellStyle name="_Book2 19 12" xfId="15933"/>
    <cellStyle name="_Book2 19 13" xfId="15934"/>
    <cellStyle name="_Book2 19 14" xfId="15935"/>
    <cellStyle name="_Book2 19 15" xfId="15936"/>
    <cellStyle name="_Book2 19 16" xfId="15937"/>
    <cellStyle name="_Book2 19 17" xfId="15938"/>
    <cellStyle name="_Book2 19 18" xfId="15939"/>
    <cellStyle name="_Book2 19 19" xfId="15940"/>
    <cellStyle name="_Book2 19 2" xfId="15941"/>
    <cellStyle name="_Book2 19 20" xfId="15942"/>
    <cellStyle name="_Book2 19 3" xfId="15943"/>
    <cellStyle name="_Book2 19 4" xfId="15944"/>
    <cellStyle name="_Book2 19 5" xfId="15945"/>
    <cellStyle name="_Book2 19 6" xfId="15946"/>
    <cellStyle name="_Book2 19 7" xfId="15947"/>
    <cellStyle name="_Book2 19 8" xfId="15948"/>
    <cellStyle name="_Book2 19 9" xfId="15949"/>
    <cellStyle name="_Book2 2" xfId="1210"/>
    <cellStyle name="_x0013__Book2 2" xfId="1211"/>
    <cellStyle name="_Book2 2 10" xfId="1212"/>
    <cellStyle name="_x0013__Book2 2 10" xfId="15950"/>
    <cellStyle name="_Book2 2 10 2" xfId="15951"/>
    <cellStyle name="_Book2 2 11" xfId="15952"/>
    <cellStyle name="_x0013__Book2 2 11" xfId="15953"/>
    <cellStyle name="_Book2 2 12" xfId="15954"/>
    <cellStyle name="_x0013__Book2 2 12" xfId="15955"/>
    <cellStyle name="_Book2 2 13" xfId="15956"/>
    <cellStyle name="_x0013__Book2 2 13" xfId="15957"/>
    <cellStyle name="_Book2 2 14" xfId="15958"/>
    <cellStyle name="_x0013__Book2 2 14" xfId="15959"/>
    <cellStyle name="_Book2 2 15" xfId="15960"/>
    <cellStyle name="_x0013__Book2 2 15" xfId="15961"/>
    <cellStyle name="_Book2 2 16" xfId="15962"/>
    <cellStyle name="_x0013__Book2 2 16" xfId="15963"/>
    <cellStyle name="_Book2 2 17" xfId="15964"/>
    <cellStyle name="_x0013__Book2 2 17" xfId="15965"/>
    <cellStyle name="_Book2 2 18" xfId="15966"/>
    <cellStyle name="_x0013__Book2 2 18" xfId="15967"/>
    <cellStyle name="_Book2 2 19" xfId="15968"/>
    <cellStyle name="_x0013__Book2 2 19" xfId="15969"/>
    <cellStyle name="_Book2 2 2" xfId="1213"/>
    <cellStyle name="_x0013__Book2 2 2" xfId="1214"/>
    <cellStyle name="_Book2 2 2 10" xfId="15970"/>
    <cellStyle name="_Book2 2 2 11" xfId="15971"/>
    <cellStyle name="_Book2 2 2 12" xfId="15972"/>
    <cellStyle name="_Book2 2 2 13" xfId="15973"/>
    <cellStyle name="_Book2 2 2 14" xfId="15974"/>
    <cellStyle name="_Book2 2 2 15" xfId="15975"/>
    <cellStyle name="_Book2 2 2 16" xfId="15976"/>
    <cellStyle name="_Book2 2 2 17" xfId="15977"/>
    <cellStyle name="_Book2 2 2 18" xfId="15978"/>
    <cellStyle name="_Book2 2 2 19" xfId="15979"/>
    <cellStyle name="_Book2 2 2 2" xfId="1215"/>
    <cellStyle name="_x0013__Book2 2 2 2" xfId="15980"/>
    <cellStyle name="_Book2 2 2 2 2" xfId="15981"/>
    <cellStyle name="_Book2 2 2 2 3" xfId="15982"/>
    <cellStyle name="_Book2 2 2 20" xfId="15983"/>
    <cellStyle name="_Book2 2 2 21" xfId="15984"/>
    <cellStyle name="_Book2 2 2 22" xfId="15985"/>
    <cellStyle name="_Book2 2 2 23" xfId="15986"/>
    <cellStyle name="_Book2 2 2 3" xfId="15987"/>
    <cellStyle name="_x0013__Book2 2 2 3" xfId="15988"/>
    <cellStyle name="_Book2 2 2 4" xfId="15989"/>
    <cellStyle name="_Book2 2 2 5" xfId="15990"/>
    <cellStyle name="_Book2 2 2 6" xfId="15991"/>
    <cellStyle name="_Book2 2 2 7" xfId="15992"/>
    <cellStyle name="_Book2 2 2 8" xfId="15993"/>
    <cellStyle name="_Book2 2 2 9" xfId="15994"/>
    <cellStyle name="_Book2 2 20" xfId="15995"/>
    <cellStyle name="_x0013__Book2 2 20" xfId="15996"/>
    <cellStyle name="_Book2 2 21" xfId="15997"/>
    <cellStyle name="_x0013__Book2 2 21" xfId="15998"/>
    <cellStyle name="_Book2 2 22" xfId="15999"/>
    <cellStyle name="_x0013__Book2 2 22" xfId="16000"/>
    <cellStyle name="_Book2 2 23" xfId="16001"/>
    <cellStyle name="_x0013__Book2 2 23" xfId="16002"/>
    <cellStyle name="_Book2 2 24" xfId="16003"/>
    <cellStyle name="_Book2 2 25" xfId="16004"/>
    <cellStyle name="_Book2 2 26" xfId="16005"/>
    <cellStyle name="_Book2 2 27" xfId="16006"/>
    <cellStyle name="_Book2 2 28" xfId="16007"/>
    <cellStyle name="_Book2 2 29" xfId="16008"/>
    <cellStyle name="_Book2 2 3" xfId="1216"/>
    <cellStyle name="_x0013__Book2 2 3" xfId="16009"/>
    <cellStyle name="_Book2 2 3 2" xfId="1217"/>
    <cellStyle name="_Book2 2 3 2 2" xfId="16010"/>
    <cellStyle name="_Book2 2 3 3" xfId="16011"/>
    <cellStyle name="_Book2 2 3 4" xfId="16012"/>
    <cellStyle name="_Book2 2 3 5" xfId="16013"/>
    <cellStyle name="_Book2 2 30" xfId="16014"/>
    <cellStyle name="_Book2 2 31" xfId="16015"/>
    <cellStyle name="_Book2 2 32" xfId="16016"/>
    <cellStyle name="_Book2 2 33" xfId="16017"/>
    <cellStyle name="_Book2 2 34" xfId="16018"/>
    <cellStyle name="_Book2 2 35" xfId="16019"/>
    <cellStyle name="_Book2 2 36" xfId="16020"/>
    <cellStyle name="_Book2 2 37" xfId="16021"/>
    <cellStyle name="_Book2 2 38" xfId="16022"/>
    <cellStyle name="_Book2 2 39" xfId="16023"/>
    <cellStyle name="_Book2 2 4" xfId="1218"/>
    <cellStyle name="_x0013__Book2 2 4" xfId="16024"/>
    <cellStyle name="_Book2 2 4 2" xfId="1219"/>
    <cellStyle name="_Book2 2 4 2 2" xfId="16025"/>
    <cellStyle name="_Book2 2 4 3" xfId="16026"/>
    <cellStyle name="_Book2 2 4 4" xfId="16027"/>
    <cellStyle name="_Book2 2 40" xfId="16028"/>
    <cellStyle name="_Book2 2 41" xfId="16029"/>
    <cellStyle name="_Book2 2 42" xfId="16030"/>
    <cellStyle name="_Book2 2 43" xfId="16031"/>
    <cellStyle name="_Book2 2 44" xfId="16032"/>
    <cellStyle name="_Book2 2 45" xfId="16033"/>
    <cellStyle name="_Book2 2 46" xfId="16034"/>
    <cellStyle name="_Book2 2 47" xfId="16035"/>
    <cellStyle name="_Book2 2 48" xfId="16036"/>
    <cellStyle name="_Book2 2 49" xfId="16037"/>
    <cellStyle name="_Book2 2 5" xfId="1220"/>
    <cellStyle name="_x0013__Book2 2 5" xfId="16038"/>
    <cellStyle name="_Book2 2 5 2" xfId="1221"/>
    <cellStyle name="_Book2 2 5 2 2" xfId="16039"/>
    <cellStyle name="_Book2 2 5 3" xfId="16040"/>
    <cellStyle name="_Book2 2 5 4" xfId="16041"/>
    <cellStyle name="_Book2 2 50" xfId="16042"/>
    <cellStyle name="_Book2 2 51" xfId="16043"/>
    <cellStyle name="_Book2 2 52" xfId="16044"/>
    <cellStyle name="_Book2 2 6" xfId="1222"/>
    <cellStyle name="_x0013__Book2 2 6" xfId="16045"/>
    <cellStyle name="_Book2 2 6 2" xfId="1223"/>
    <cellStyle name="_Book2 2 6 2 2" xfId="16046"/>
    <cellStyle name="_Book2 2 6 3" xfId="16047"/>
    <cellStyle name="_Book2 2 6 4" xfId="16048"/>
    <cellStyle name="_Book2 2 7" xfId="1224"/>
    <cellStyle name="_x0013__Book2 2 7" xfId="16049"/>
    <cellStyle name="_Book2 2 7 2" xfId="1225"/>
    <cellStyle name="_Book2 2 7 2 2" xfId="16050"/>
    <cellStyle name="_Book2 2 7 3" xfId="16051"/>
    <cellStyle name="_Book2 2 7 4" xfId="16052"/>
    <cellStyle name="_Book2 2 8" xfId="1226"/>
    <cellStyle name="_x0013__Book2 2 8" xfId="16053"/>
    <cellStyle name="_Book2 2 8 2" xfId="1227"/>
    <cellStyle name="_Book2 2 8 2 2" xfId="16054"/>
    <cellStyle name="_Book2 2 8 3" xfId="16055"/>
    <cellStyle name="_Book2 2 9" xfId="1228"/>
    <cellStyle name="_x0013__Book2 2 9" xfId="16056"/>
    <cellStyle name="_Book2 2 9 2" xfId="1229"/>
    <cellStyle name="_Book2 2 9 2 2" xfId="16057"/>
    <cellStyle name="_Book2 2 9 3" xfId="16058"/>
    <cellStyle name="_Book2 20" xfId="1230"/>
    <cellStyle name="_x0013__Book2 20" xfId="16059"/>
    <cellStyle name="_Book2 20 10" xfId="16060"/>
    <cellStyle name="_Book2 20 11" xfId="16061"/>
    <cellStyle name="_Book2 20 12" xfId="16062"/>
    <cellStyle name="_Book2 20 13" xfId="16063"/>
    <cellStyle name="_Book2 20 14" xfId="16064"/>
    <cellStyle name="_Book2 20 15" xfId="16065"/>
    <cellStyle name="_Book2 20 16" xfId="16066"/>
    <cellStyle name="_Book2 20 17" xfId="16067"/>
    <cellStyle name="_Book2 20 18" xfId="16068"/>
    <cellStyle name="_Book2 20 19" xfId="16069"/>
    <cellStyle name="_Book2 20 2" xfId="16070"/>
    <cellStyle name="_Book2 20 20" xfId="16071"/>
    <cellStyle name="_Book2 20 3" xfId="16072"/>
    <cellStyle name="_Book2 20 4" xfId="16073"/>
    <cellStyle name="_Book2 20 5" xfId="16074"/>
    <cellStyle name="_Book2 20 6" xfId="16075"/>
    <cellStyle name="_Book2 20 7" xfId="16076"/>
    <cellStyle name="_Book2 20 8" xfId="16077"/>
    <cellStyle name="_Book2 20 9" xfId="16078"/>
    <cellStyle name="_Book2 21" xfId="1231"/>
    <cellStyle name="_x0013__Book2 21" xfId="16079"/>
    <cellStyle name="_Book2 21 10" xfId="16080"/>
    <cellStyle name="_Book2 21 11" xfId="16081"/>
    <cellStyle name="_Book2 21 12" xfId="16082"/>
    <cellStyle name="_Book2 21 13" xfId="16083"/>
    <cellStyle name="_Book2 21 14" xfId="16084"/>
    <cellStyle name="_Book2 21 15" xfId="16085"/>
    <cellStyle name="_Book2 21 16" xfId="16086"/>
    <cellStyle name="_Book2 21 17" xfId="16087"/>
    <cellStyle name="_Book2 21 18" xfId="16088"/>
    <cellStyle name="_Book2 21 19" xfId="16089"/>
    <cellStyle name="_Book2 21 2" xfId="16090"/>
    <cellStyle name="_Book2 21 3" xfId="16091"/>
    <cellStyle name="_Book2 21 4" xfId="16092"/>
    <cellStyle name="_Book2 21 5" xfId="16093"/>
    <cellStyle name="_Book2 21 6" xfId="16094"/>
    <cellStyle name="_Book2 21 7" xfId="16095"/>
    <cellStyle name="_Book2 21 8" xfId="16096"/>
    <cellStyle name="_Book2 21 9" xfId="16097"/>
    <cellStyle name="_Book2 22" xfId="1232"/>
    <cellStyle name="_x0013__Book2 22" xfId="16098"/>
    <cellStyle name="_Book2 22 10" xfId="16099"/>
    <cellStyle name="_Book2 22 11" xfId="16100"/>
    <cellStyle name="_Book2 22 12" xfId="16101"/>
    <cellStyle name="_Book2 22 13" xfId="16102"/>
    <cellStyle name="_Book2 22 14" xfId="16103"/>
    <cellStyle name="_Book2 22 15" xfId="16104"/>
    <cellStyle name="_Book2 22 16" xfId="16105"/>
    <cellStyle name="_Book2 22 17" xfId="16106"/>
    <cellStyle name="_Book2 22 18" xfId="16107"/>
    <cellStyle name="_Book2 22 2" xfId="16108"/>
    <cellStyle name="_Book2 22 3" xfId="16109"/>
    <cellStyle name="_Book2 22 4" xfId="16110"/>
    <cellStyle name="_Book2 22 5" xfId="16111"/>
    <cellStyle name="_Book2 22 6" xfId="16112"/>
    <cellStyle name="_Book2 22 7" xfId="16113"/>
    <cellStyle name="_Book2 22 8" xfId="16114"/>
    <cellStyle name="_Book2 22 9" xfId="16115"/>
    <cellStyle name="_Book2 23" xfId="1233"/>
    <cellStyle name="_x0013__Book2 23" xfId="16116"/>
    <cellStyle name="_Book2 23 10" xfId="16117"/>
    <cellStyle name="_Book2 23 11" xfId="16118"/>
    <cellStyle name="_Book2 23 12" xfId="16119"/>
    <cellStyle name="_Book2 23 13" xfId="16120"/>
    <cellStyle name="_Book2 23 14" xfId="16121"/>
    <cellStyle name="_Book2 23 15" xfId="16122"/>
    <cellStyle name="_Book2 23 16" xfId="16123"/>
    <cellStyle name="_Book2 23 17" xfId="16124"/>
    <cellStyle name="_Book2 23 2" xfId="16125"/>
    <cellStyle name="_Book2 23 3" xfId="16126"/>
    <cellStyle name="_Book2 23 4" xfId="16127"/>
    <cellStyle name="_Book2 23 5" xfId="16128"/>
    <cellStyle name="_Book2 23 6" xfId="16129"/>
    <cellStyle name="_Book2 23 7" xfId="16130"/>
    <cellStyle name="_Book2 23 8" xfId="16131"/>
    <cellStyle name="_Book2 23 9" xfId="16132"/>
    <cellStyle name="_Book2 24" xfId="1234"/>
    <cellStyle name="_x0013__Book2 24" xfId="16133"/>
    <cellStyle name="_Book2 24 10" xfId="16134"/>
    <cellStyle name="_Book2 24 11" xfId="16135"/>
    <cellStyle name="_Book2 24 12" xfId="16136"/>
    <cellStyle name="_Book2 24 13" xfId="16137"/>
    <cellStyle name="_Book2 24 14" xfId="16138"/>
    <cellStyle name="_Book2 24 15" xfId="16139"/>
    <cellStyle name="_Book2 24 16" xfId="16140"/>
    <cellStyle name="_Book2 24 2" xfId="16141"/>
    <cellStyle name="_Book2 24 3" xfId="16142"/>
    <cellStyle name="_Book2 24 4" xfId="16143"/>
    <cellStyle name="_Book2 24 5" xfId="16144"/>
    <cellStyle name="_Book2 24 6" xfId="16145"/>
    <cellStyle name="_Book2 24 7" xfId="16146"/>
    <cellStyle name="_Book2 24 8" xfId="16147"/>
    <cellStyle name="_Book2 24 9" xfId="16148"/>
    <cellStyle name="_Book2 25" xfId="1235"/>
    <cellStyle name="_x0013__Book2 25" xfId="16149"/>
    <cellStyle name="_Book2 25 2" xfId="16150"/>
    <cellStyle name="_Book2 25 3" xfId="16151"/>
    <cellStyle name="_Book2 26" xfId="1236"/>
    <cellStyle name="_x0013__Book2 26" xfId="16152"/>
    <cellStyle name="_Book2 26 2" xfId="16153"/>
    <cellStyle name="_Book2 26 3" xfId="16154"/>
    <cellStyle name="_Book2 27" xfId="1237"/>
    <cellStyle name="_x0013__Book2 27" xfId="16155"/>
    <cellStyle name="_Book2 27 2" xfId="16156"/>
    <cellStyle name="_Book2 27 3" xfId="16157"/>
    <cellStyle name="_Book2 28" xfId="1238"/>
    <cellStyle name="_x0013__Book2 28" xfId="16158"/>
    <cellStyle name="_Book2 28 2" xfId="16159"/>
    <cellStyle name="_Book2 28 3" xfId="16160"/>
    <cellStyle name="_Book2 29" xfId="1239"/>
    <cellStyle name="_x0013__Book2 29" xfId="16161"/>
    <cellStyle name="_Book2 29 2" xfId="16162"/>
    <cellStyle name="_Book2 29 3" xfId="16163"/>
    <cellStyle name="_Book2 3" xfId="1240"/>
    <cellStyle name="_x0013__Book2 3" xfId="1241"/>
    <cellStyle name="_Book2 3 10" xfId="1242"/>
    <cellStyle name="_Book2 3 10 2" xfId="1243"/>
    <cellStyle name="_Book2 3 10 2 2" xfId="16164"/>
    <cellStyle name="_Book2 3 10 3" xfId="16165"/>
    <cellStyle name="_Book2 3 11" xfId="1244"/>
    <cellStyle name="_Book2 3 11 2" xfId="1245"/>
    <cellStyle name="_Book2 3 11 2 2" xfId="16166"/>
    <cellStyle name="_Book2 3 11 3" xfId="16167"/>
    <cellStyle name="_Book2 3 12" xfId="1246"/>
    <cellStyle name="_Book2 3 12 2" xfId="1247"/>
    <cellStyle name="_Book2 3 12 2 2" xfId="16168"/>
    <cellStyle name="_Book2 3 12 3" xfId="16169"/>
    <cellStyle name="_Book2 3 13" xfId="1248"/>
    <cellStyle name="_Book2 3 13 2" xfId="1249"/>
    <cellStyle name="_Book2 3 13 2 2" xfId="16170"/>
    <cellStyle name="_Book2 3 13 3" xfId="16171"/>
    <cellStyle name="_Book2 3 14" xfId="1250"/>
    <cellStyle name="_Book2 3 14 2" xfId="1251"/>
    <cellStyle name="_Book2 3 14 2 2" xfId="16172"/>
    <cellStyle name="_Book2 3 14 3" xfId="16173"/>
    <cellStyle name="_Book2 3 15" xfId="1252"/>
    <cellStyle name="_Book2 3 15 2" xfId="1253"/>
    <cellStyle name="_Book2 3 15 2 2" xfId="16174"/>
    <cellStyle name="_Book2 3 15 3" xfId="16175"/>
    <cellStyle name="_Book2 3 16" xfId="1254"/>
    <cellStyle name="_Book2 3 16 2" xfId="1255"/>
    <cellStyle name="_Book2 3 16 2 2" xfId="16176"/>
    <cellStyle name="_Book2 3 16 3" xfId="16177"/>
    <cellStyle name="_Book2 3 17" xfId="1256"/>
    <cellStyle name="_Book2 3 17 2" xfId="1257"/>
    <cellStyle name="_Book2 3 17 2 2" xfId="16178"/>
    <cellStyle name="_Book2 3 17 3" xfId="16179"/>
    <cellStyle name="_Book2 3 18" xfId="1258"/>
    <cellStyle name="_Book2 3 18 2" xfId="1259"/>
    <cellStyle name="_Book2 3 18 2 2" xfId="16180"/>
    <cellStyle name="_Book2 3 18 3" xfId="16181"/>
    <cellStyle name="_Book2 3 19" xfId="1260"/>
    <cellStyle name="_Book2 3 19 2" xfId="1261"/>
    <cellStyle name="_Book2 3 19 2 2" xfId="16182"/>
    <cellStyle name="_Book2 3 19 3" xfId="16183"/>
    <cellStyle name="_Book2 3 2" xfId="1262"/>
    <cellStyle name="_x0013__Book2 3 2" xfId="1263"/>
    <cellStyle name="_Book2 3 2 2" xfId="1264"/>
    <cellStyle name="_x0013__Book2 3 2 2" xfId="16184"/>
    <cellStyle name="_Book2 3 2 2 2" xfId="16185"/>
    <cellStyle name="_Book2 3 2 2 3" xfId="16186"/>
    <cellStyle name="_Book2 3 2 3" xfId="16187"/>
    <cellStyle name="_x0013__Book2 3 2 3" xfId="16188"/>
    <cellStyle name="_Book2 3 2 4" xfId="16189"/>
    <cellStyle name="_Book2 3 20" xfId="1265"/>
    <cellStyle name="_Book2 3 20 2" xfId="1266"/>
    <cellStyle name="_Book2 3 20 2 2" xfId="16190"/>
    <cellStyle name="_Book2 3 20 3" xfId="16191"/>
    <cellStyle name="_Book2 3 21" xfId="1267"/>
    <cellStyle name="_Book2 3 21 2" xfId="1268"/>
    <cellStyle name="_Book2 3 21 2 2" xfId="16192"/>
    <cellStyle name="_Book2 3 21 3" xfId="16193"/>
    <cellStyle name="_Book2 3 22" xfId="1269"/>
    <cellStyle name="_Book2 3 22 2" xfId="16194"/>
    <cellStyle name="_Book2 3 23" xfId="1270"/>
    <cellStyle name="_Book2 3 23 2" xfId="16195"/>
    <cellStyle name="_Book2 3 24" xfId="1271"/>
    <cellStyle name="_Book2 3 24 2" xfId="16196"/>
    <cellStyle name="_Book2 3 25" xfId="1272"/>
    <cellStyle name="_Book2 3 25 2" xfId="16197"/>
    <cellStyle name="_Book2 3 26" xfId="1273"/>
    <cellStyle name="_Book2 3 26 2" xfId="16198"/>
    <cellStyle name="_Book2 3 27" xfId="1274"/>
    <cellStyle name="_Book2 3 27 2" xfId="16199"/>
    <cellStyle name="_Book2 3 28" xfId="1275"/>
    <cellStyle name="_Book2 3 28 2" xfId="16200"/>
    <cellStyle name="_Book2 3 29" xfId="1276"/>
    <cellStyle name="_Book2 3 29 2" xfId="16201"/>
    <cellStyle name="_Book2 3 3" xfId="1277"/>
    <cellStyle name="_x0013__Book2 3 3" xfId="16202"/>
    <cellStyle name="_Book2 3 3 2" xfId="1278"/>
    <cellStyle name="_Book2 3 3 2 2" xfId="16203"/>
    <cellStyle name="_Book2 3 3 3" xfId="16204"/>
    <cellStyle name="_Book2 3 3 4" xfId="16205"/>
    <cellStyle name="_Book2 3 30" xfId="1279"/>
    <cellStyle name="_Book2 3 30 2" xfId="16206"/>
    <cellStyle name="_Book2 3 31" xfId="1280"/>
    <cellStyle name="_Book2 3 31 2" xfId="16207"/>
    <cellStyle name="_Book2 3 32" xfId="1281"/>
    <cellStyle name="_Book2 3 32 2" xfId="16208"/>
    <cellStyle name="_Book2 3 33" xfId="1282"/>
    <cellStyle name="_Book2 3 33 2" xfId="16209"/>
    <cellStyle name="_Book2 3 34" xfId="1283"/>
    <cellStyle name="_Book2 3 34 2" xfId="16210"/>
    <cellStyle name="_Book2 3 35" xfId="1284"/>
    <cellStyle name="_Book2 3 35 2" xfId="16211"/>
    <cellStyle name="_Book2 3 36" xfId="1285"/>
    <cellStyle name="_Book2 3 36 2" xfId="16212"/>
    <cellStyle name="_Book2 3 37" xfId="1286"/>
    <cellStyle name="_Book2 3 37 2" xfId="16213"/>
    <cellStyle name="_Book2 3 38" xfId="1287"/>
    <cellStyle name="_Book2 3 38 2" xfId="16214"/>
    <cellStyle name="_Book2 3 39" xfId="1288"/>
    <cellStyle name="_Book2 3 39 2" xfId="16215"/>
    <cellStyle name="_Book2 3 4" xfId="1289"/>
    <cellStyle name="_x0013__Book2 3 4" xfId="16216"/>
    <cellStyle name="_Book2 3 4 2" xfId="1290"/>
    <cellStyle name="_Book2 3 4 2 2" xfId="16217"/>
    <cellStyle name="_Book2 3 4 3" xfId="16218"/>
    <cellStyle name="_Book2 3 40" xfId="1291"/>
    <cellStyle name="_Book2 3 40 2" xfId="16219"/>
    <cellStyle name="_Book2 3 41" xfId="1292"/>
    <cellStyle name="_Book2 3 41 2" xfId="16220"/>
    <cellStyle name="_Book2 3 42" xfId="1293"/>
    <cellStyle name="_Book2 3 42 2" xfId="16221"/>
    <cellStyle name="_Book2 3 43" xfId="1294"/>
    <cellStyle name="_Book2 3 43 2" xfId="16222"/>
    <cellStyle name="_Book2 3 44" xfId="1295"/>
    <cellStyle name="_Book2 3 44 2" xfId="16223"/>
    <cellStyle name="_Book2 3 45" xfId="1296"/>
    <cellStyle name="_Book2 3 45 2" xfId="16224"/>
    <cellStyle name="_Book2 3 46" xfId="16225"/>
    <cellStyle name="_Book2 3 47" xfId="16226"/>
    <cellStyle name="_Book2 3 5" xfId="1297"/>
    <cellStyle name="_x0013__Book2 3 5" xfId="16227"/>
    <cellStyle name="_Book2 3 5 2" xfId="1298"/>
    <cellStyle name="_Book2 3 5 2 2" xfId="16228"/>
    <cellStyle name="_Book2 3 5 3" xfId="16229"/>
    <cellStyle name="_Book2 3 6" xfId="1299"/>
    <cellStyle name="_x0013__Book2 3 6" xfId="16230"/>
    <cellStyle name="_Book2 3 6 2" xfId="1300"/>
    <cellStyle name="_Book2 3 6 2 2" xfId="16231"/>
    <cellStyle name="_Book2 3 6 3" xfId="16232"/>
    <cellStyle name="_Book2 3 7" xfId="1301"/>
    <cellStyle name="_Book2 3 7 2" xfId="1302"/>
    <cellStyle name="_Book2 3 7 2 2" xfId="16233"/>
    <cellStyle name="_Book2 3 7 3" xfId="16234"/>
    <cellStyle name="_Book2 3 8" xfId="1303"/>
    <cellStyle name="_Book2 3 8 2" xfId="1304"/>
    <cellStyle name="_Book2 3 8 2 2" xfId="16235"/>
    <cellStyle name="_Book2 3 8 3" xfId="16236"/>
    <cellStyle name="_Book2 3 9" xfId="1305"/>
    <cellStyle name="_Book2 3 9 2" xfId="1306"/>
    <cellStyle name="_Book2 3 9 2 2" xfId="16237"/>
    <cellStyle name="_Book2 3 9 3" xfId="16238"/>
    <cellStyle name="_Book2 30" xfId="1307"/>
    <cellStyle name="_x0013__Book2 30" xfId="16239"/>
    <cellStyle name="_Book2 30 2" xfId="16240"/>
    <cellStyle name="_Book2 30 3" xfId="16241"/>
    <cellStyle name="_Book2 31" xfId="1308"/>
    <cellStyle name="_x0013__Book2 31" xfId="16242"/>
    <cellStyle name="_Book2 31 2" xfId="16243"/>
    <cellStyle name="_Book2 31 3" xfId="16244"/>
    <cellStyle name="_Book2 32" xfId="1309"/>
    <cellStyle name="_x0013__Book2 32" xfId="16245"/>
    <cellStyle name="_Book2 32 2" xfId="16246"/>
    <cellStyle name="_Book2 32 3" xfId="16247"/>
    <cellStyle name="_Book2 33" xfId="1310"/>
    <cellStyle name="_x0013__Book2 33" xfId="16248"/>
    <cellStyle name="_Book2 33 2" xfId="16249"/>
    <cellStyle name="_Book2 33 3" xfId="16250"/>
    <cellStyle name="_Book2 34" xfId="1311"/>
    <cellStyle name="_x0013__Book2 34" xfId="16251"/>
    <cellStyle name="_Book2 35" xfId="1312"/>
    <cellStyle name="_x0013__Book2 35" xfId="16252"/>
    <cellStyle name="_Book2 36" xfId="1313"/>
    <cellStyle name="_x0013__Book2 36" xfId="16253"/>
    <cellStyle name="_Book2 37" xfId="1314"/>
    <cellStyle name="_x0013__Book2 37" xfId="16254"/>
    <cellStyle name="_Book2 38" xfId="1315"/>
    <cellStyle name="_x0013__Book2 38" xfId="16255"/>
    <cellStyle name="_Book2 39" xfId="1316"/>
    <cellStyle name="_x0013__Book2 39" xfId="16256"/>
    <cellStyle name="_Book2 4" xfId="1317"/>
    <cellStyle name="_x0013__Book2 4" xfId="1318"/>
    <cellStyle name="_Book2 4 10" xfId="1319"/>
    <cellStyle name="_Book2 4 10 2" xfId="1320"/>
    <cellStyle name="_Book2 4 10 2 2" xfId="16257"/>
    <cellStyle name="_Book2 4 10 3" xfId="16258"/>
    <cellStyle name="_Book2 4 11" xfId="1321"/>
    <cellStyle name="_Book2 4 11 2" xfId="1322"/>
    <cellStyle name="_Book2 4 11 2 2" xfId="16259"/>
    <cellStyle name="_Book2 4 11 3" xfId="16260"/>
    <cellStyle name="_Book2 4 12" xfId="1323"/>
    <cellStyle name="_Book2 4 12 2" xfId="1324"/>
    <cellStyle name="_Book2 4 12 2 2" xfId="16261"/>
    <cellStyle name="_Book2 4 12 3" xfId="16262"/>
    <cellStyle name="_Book2 4 13" xfId="1325"/>
    <cellStyle name="_Book2 4 13 2" xfId="1326"/>
    <cellStyle name="_Book2 4 13 2 2" xfId="16263"/>
    <cellStyle name="_Book2 4 13 3" xfId="16264"/>
    <cellStyle name="_Book2 4 14" xfId="1327"/>
    <cellStyle name="_Book2 4 14 2" xfId="1328"/>
    <cellStyle name="_Book2 4 14 2 2" xfId="16265"/>
    <cellStyle name="_Book2 4 14 3" xfId="16266"/>
    <cellStyle name="_Book2 4 15" xfId="1329"/>
    <cellStyle name="_Book2 4 15 2" xfId="1330"/>
    <cellStyle name="_Book2 4 15 2 2" xfId="16267"/>
    <cellStyle name="_Book2 4 15 3" xfId="16268"/>
    <cellStyle name="_Book2 4 16" xfId="1331"/>
    <cellStyle name="_Book2 4 16 2" xfId="1332"/>
    <cellStyle name="_Book2 4 16 2 2" xfId="16269"/>
    <cellStyle name="_Book2 4 16 3" xfId="16270"/>
    <cellStyle name="_Book2 4 17" xfId="1333"/>
    <cellStyle name="_Book2 4 17 2" xfId="1334"/>
    <cellStyle name="_Book2 4 17 2 2" xfId="16271"/>
    <cellStyle name="_Book2 4 17 3" xfId="16272"/>
    <cellStyle name="_Book2 4 18" xfId="1335"/>
    <cellStyle name="_Book2 4 18 2" xfId="1336"/>
    <cellStyle name="_Book2 4 18 2 2" xfId="16273"/>
    <cellStyle name="_Book2 4 18 3" xfId="16274"/>
    <cellStyle name="_Book2 4 19" xfId="1337"/>
    <cellStyle name="_Book2 4 19 2" xfId="1338"/>
    <cellStyle name="_Book2 4 19 2 2" xfId="16275"/>
    <cellStyle name="_Book2 4 19 3" xfId="16276"/>
    <cellStyle name="_Book2 4 2" xfId="1339"/>
    <cellStyle name="_x0013__Book2 4 2" xfId="1340"/>
    <cellStyle name="_Book2 4 2 2" xfId="1341"/>
    <cellStyle name="_x0013__Book2 4 2 2" xfId="16277"/>
    <cellStyle name="_Book2 4 2 2 2" xfId="16278"/>
    <cellStyle name="_Book2 4 2 2 3" xfId="16279"/>
    <cellStyle name="_Book2 4 2 3" xfId="16280"/>
    <cellStyle name="_x0013__Book2 4 2 3" xfId="16281"/>
    <cellStyle name="_Book2 4 2 4" xfId="16282"/>
    <cellStyle name="_Book2 4 2 5" xfId="16283"/>
    <cellStyle name="_Book2 4 2 6" xfId="16284"/>
    <cellStyle name="_Book2 4 20" xfId="1342"/>
    <cellStyle name="_Book2 4 20 2" xfId="1343"/>
    <cellStyle name="_Book2 4 20 2 2" xfId="16285"/>
    <cellStyle name="_Book2 4 20 3" xfId="16286"/>
    <cellStyle name="_Book2 4 21" xfId="1344"/>
    <cellStyle name="_Book2 4 21 2" xfId="16287"/>
    <cellStyle name="_Book2 4 22" xfId="1345"/>
    <cellStyle name="_Book2 4 22 2" xfId="16288"/>
    <cellStyle name="_Book2 4 23" xfId="1346"/>
    <cellStyle name="_Book2 4 23 2" xfId="16289"/>
    <cellStyle name="_Book2 4 24" xfId="1347"/>
    <cellStyle name="_Book2 4 24 2" xfId="16290"/>
    <cellStyle name="_Book2 4 25" xfId="1348"/>
    <cellStyle name="_Book2 4 25 2" xfId="16291"/>
    <cellStyle name="_Book2 4 26" xfId="1349"/>
    <cellStyle name="_Book2 4 26 2" xfId="16292"/>
    <cellStyle name="_Book2 4 27" xfId="1350"/>
    <cellStyle name="_Book2 4 27 2" xfId="16293"/>
    <cellStyle name="_Book2 4 28" xfId="1351"/>
    <cellStyle name="_Book2 4 28 2" xfId="16294"/>
    <cellStyle name="_Book2 4 29" xfId="1352"/>
    <cellStyle name="_Book2 4 29 2" xfId="16295"/>
    <cellStyle name="_Book2 4 3" xfId="1353"/>
    <cellStyle name="_x0013__Book2 4 3" xfId="16296"/>
    <cellStyle name="_Book2 4 3 2" xfId="1354"/>
    <cellStyle name="_Book2 4 3 2 2" xfId="16297"/>
    <cellStyle name="_Book2 4 3 3" xfId="16298"/>
    <cellStyle name="_Book2 4 3 4" xfId="16299"/>
    <cellStyle name="_Book2 4 3 5" xfId="16300"/>
    <cellStyle name="_Book2 4 30" xfId="1355"/>
    <cellStyle name="_Book2 4 30 2" xfId="16301"/>
    <cellStyle name="_Book2 4 31" xfId="1356"/>
    <cellStyle name="_Book2 4 31 2" xfId="16302"/>
    <cellStyle name="_Book2 4 32" xfId="1357"/>
    <cellStyle name="_Book2 4 32 2" xfId="16303"/>
    <cellStyle name="_Book2 4 33" xfId="1358"/>
    <cellStyle name="_Book2 4 33 2" xfId="16304"/>
    <cellStyle name="_Book2 4 34" xfId="1359"/>
    <cellStyle name="_Book2 4 34 2" xfId="16305"/>
    <cellStyle name="_Book2 4 35" xfId="1360"/>
    <cellStyle name="_Book2 4 35 2" xfId="16306"/>
    <cellStyle name="_Book2 4 36" xfId="1361"/>
    <cellStyle name="_Book2 4 36 2" xfId="16307"/>
    <cellStyle name="_Book2 4 37" xfId="1362"/>
    <cellStyle name="_Book2 4 37 2" xfId="16308"/>
    <cellStyle name="_Book2 4 38" xfId="1363"/>
    <cellStyle name="_Book2 4 38 2" xfId="16309"/>
    <cellStyle name="_Book2 4 39" xfId="1364"/>
    <cellStyle name="_Book2 4 39 2" xfId="16310"/>
    <cellStyle name="_Book2 4 4" xfId="1365"/>
    <cellStyle name="_x0013__Book2 4 4" xfId="16311"/>
    <cellStyle name="_Book2 4 4 2" xfId="1366"/>
    <cellStyle name="_Book2 4 4 2 2" xfId="16312"/>
    <cellStyle name="_Book2 4 4 3" xfId="16313"/>
    <cellStyle name="_Book2 4 4 4" xfId="16314"/>
    <cellStyle name="_Book2 4 40" xfId="1367"/>
    <cellStyle name="_Book2 4 40 2" xfId="16315"/>
    <cellStyle name="_Book2 4 41" xfId="1368"/>
    <cellStyle name="_Book2 4 41 2" xfId="16316"/>
    <cellStyle name="_Book2 4 42" xfId="1369"/>
    <cellStyle name="_Book2 4 42 2" xfId="16317"/>
    <cellStyle name="_Book2 4 43" xfId="1370"/>
    <cellStyle name="_Book2 4 43 2" xfId="16318"/>
    <cellStyle name="_Book2 4 44" xfId="1371"/>
    <cellStyle name="_Book2 4 44 2" xfId="16319"/>
    <cellStyle name="_Book2 4 45" xfId="1372"/>
    <cellStyle name="_Book2 4 45 2" xfId="16320"/>
    <cellStyle name="_Book2 4 46" xfId="16321"/>
    <cellStyle name="_Book2 4 47" xfId="16322"/>
    <cellStyle name="_Book2 4 5" xfId="1373"/>
    <cellStyle name="_x0013__Book2 4 5" xfId="16323"/>
    <cellStyle name="_Book2 4 5 2" xfId="1374"/>
    <cellStyle name="_Book2 4 5 2 2" xfId="16324"/>
    <cellStyle name="_Book2 4 5 3" xfId="16325"/>
    <cellStyle name="_Book2 4 6" xfId="1375"/>
    <cellStyle name="_x0013__Book2 4 6" xfId="16326"/>
    <cellStyle name="_Book2 4 6 2" xfId="1376"/>
    <cellStyle name="_Book2 4 6 2 2" xfId="16327"/>
    <cellStyle name="_Book2 4 6 3" xfId="16328"/>
    <cellStyle name="_Book2 4 7" xfId="1377"/>
    <cellStyle name="_Book2 4 7 2" xfId="1378"/>
    <cellStyle name="_Book2 4 7 2 2" xfId="16329"/>
    <cellStyle name="_Book2 4 7 3" xfId="16330"/>
    <cellStyle name="_Book2 4 8" xfId="1379"/>
    <cellStyle name="_Book2 4 8 2" xfId="1380"/>
    <cellStyle name="_Book2 4 8 2 2" xfId="16331"/>
    <cellStyle name="_Book2 4 8 3" xfId="16332"/>
    <cellStyle name="_Book2 4 9" xfId="1381"/>
    <cellStyle name="_Book2 4 9 2" xfId="1382"/>
    <cellStyle name="_Book2 4 9 2 2" xfId="16333"/>
    <cellStyle name="_Book2 4 9 3" xfId="16334"/>
    <cellStyle name="_Book2 40" xfId="1383"/>
    <cellStyle name="_x0013__Book2 40" xfId="16335"/>
    <cellStyle name="_Book2 41" xfId="1384"/>
    <cellStyle name="_x0013__Book2 41" xfId="16336"/>
    <cellStyle name="_Book2 42" xfId="1385"/>
    <cellStyle name="_x0013__Book2 42" xfId="16337"/>
    <cellStyle name="_Book2 43" xfId="1386"/>
    <cellStyle name="_x0013__Book2 43" xfId="16338"/>
    <cellStyle name="_Book2 44" xfId="1387"/>
    <cellStyle name="_x0013__Book2 44" xfId="16339"/>
    <cellStyle name="_Book2 45" xfId="1388"/>
    <cellStyle name="_x0013__Book2 45" xfId="16340"/>
    <cellStyle name="_Book2 46" xfId="1389"/>
    <cellStyle name="_x0013__Book2 46" xfId="16341"/>
    <cellStyle name="_Book2 47" xfId="1390"/>
    <cellStyle name="_x0013__Book2 47" xfId="16342"/>
    <cellStyle name="_Book2 48" xfId="1391"/>
    <cellStyle name="_x0013__Book2 48" xfId="16343"/>
    <cellStyle name="_Book2 49" xfId="1392"/>
    <cellStyle name="_x0013__Book2 49" xfId="16344"/>
    <cellStyle name="_Book2 5" xfId="1393"/>
    <cellStyle name="_x0013__Book2 5" xfId="1394"/>
    <cellStyle name="_Book2 5 10" xfId="16345"/>
    <cellStyle name="_Book2 5 11" xfId="16346"/>
    <cellStyle name="_Book2 5 12" xfId="16347"/>
    <cellStyle name="_Book2 5 13" xfId="16348"/>
    <cellStyle name="_Book2 5 14" xfId="16349"/>
    <cellStyle name="_Book2 5 15" xfId="16350"/>
    <cellStyle name="_Book2 5 16" xfId="16351"/>
    <cellStyle name="_Book2 5 17" xfId="16352"/>
    <cellStyle name="_Book2 5 18" xfId="16353"/>
    <cellStyle name="_Book2 5 19" xfId="16354"/>
    <cellStyle name="_Book2 5 2" xfId="1395"/>
    <cellStyle name="_x0013__Book2 5 2" xfId="1396"/>
    <cellStyle name="_Book2 5 2 2" xfId="1397"/>
    <cellStyle name="_x0013__Book2 5 2 2" xfId="16355"/>
    <cellStyle name="_Book2 5 2 2 2" xfId="16356"/>
    <cellStyle name="_Book2 5 2 2 3" xfId="16357"/>
    <cellStyle name="_Book2 5 2 3" xfId="16358"/>
    <cellStyle name="_x0013__Book2 5 2 3" xfId="16359"/>
    <cellStyle name="_Book2 5 2 4" xfId="16360"/>
    <cellStyle name="_Book2 5 20" xfId="16361"/>
    <cellStyle name="_Book2 5 21" xfId="16362"/>
    <cellStyle name="_Book2 5 22" xfId="16363"/>
    <cellStyle name="_Book2 5 23" xfId="16364"/>
    <cellStyle name="_Book2 5 24" xfId="16365"/>
    <cellStyle name="_Book2 5 25" xfId="16366"/>
    <cellStyle name="_Book2 5 26" xfId="16367"/>
    <cellStyle name="_Book2 5 27" xfId="16368"/>
    <cellStyle name="_Book2 5 28" xfId="16369"/>
    <cellStyle name="_Book2 5 29" xfId="16370"/>
    <cellStyle name="_Book2 5 3" xfId="1398"/>
    <cellStyle name="_x0013__Book2 5 3" xfId="16371"/>
    <cellStyle name="_Book2 5 3 2" xfId="1399"/>
    <cellStyle name="_Book2 5 3 2 2" xfId="16372"/>
    <cellStyle name="_Book2 5 3 3" xfId="16373"/>
    <cellStyle name="_Book2 5 3 4" xfId="16374"/>
    <cellStyle name="_Book2 5 30" xfId="16375"/>
    <cellStyle name="_Book2 5 31" xfId="16376"/>
    <cellStyle name="_Book2 5 32" xfId="16377"/>
    <cellStyle name="_Book2 5 33" xfId="16378"/>
    <cellStyle name="_Book2 5 34" xfId="16379"/>
    <cellStyle name="_Book2 5 35" xfId="16380"/>
    <cellStyle name="_Book2 5 36" xfId="16381"/>
    <cellStyle name="_Book2 5 4" xfId="1400"/>
    <cellStyle name="_x0013__Book2 5 4" xfId="16382"/>
    <cellStyle name="_Book2 5 4 2" xfId="1401"/>
    <cellStyle name="_Book2 5 4 2 2" xfId="16383"/>
    <cellStyle name="_Book2 5 4 3" xfId="16384"/>
    <cellStyle name="_Book2 5 5" xfId="1402"/>
    <cellStyle name="_Book2 5 5 2" xfId="1403"/>
    <cellStyle name="_Book2 5 5 2 2" xfId="16385"/>
    <cellStyle name="_Book2 5 5 3" xfId="16386"/>
    <cellStyle name="_Book2 5 6" xfId="1404"/>
    <cellStyle name="_Book2 5 6 2" xfId="1405"/>
    <cellStyle name="_Book2 5 6 2 2" xfId="16387"/>
    <cellStyle name="_Book2 5 6 3" xfId="16388"/>
    <cellStyle name="_Book2 5 7" xfId="1406"/>
    <cellStyle name="_Book2 5 7 2" xfId="16389"/>
    <cellStyle name="_Book2 5 8" xfId="16390"/>
    <cellStyle name="_Book2 5 9" xfId="16391"/>
    <cellStyle name="_Book2 50" xfId="1407"/>
    <cellStyle name="_x0013__Book2 50" xfId="16392"/>
    <cellStyle name="_Book2 51" xfId="1408"/>
    <cellStyle name="_x0013__Book2 51" xfId="16393"/>
    <cellStyle name="_Book2 52" xfId="1409"/>
    <cellStyle name="_Book2 53" xfId="1410"/>
    <cellStyle name="_Book2 54" xfId="1411"/>
    <cellStyle name="_Book2 55" xfId="1412"/>
    <cellStyle name="_Book2 6" xfId="1413"/>
    <cellStyle name="_x0013__Book2 6" xfId="1414"/>
    <cellStyle name="_Book2 6 10" xfId="16394"/>
    <cellStyle name="_Book2 6 11" xfId="16395"/>
    <cellStyle name="_Book2 6 12" xfId="16396"/>
    <cellStyle name="_Book2 6 13" xfId="16397"/>
    <cellStyle name="_Book2 6 14" xfId="16398"/>
    <cellStyle name="_Book2 6 15" xfId="16399"/>
    <cellStyle name="_Book2 6 16" xfId="16400"/>
    <cellStyle name="_Book2 6 17" xfId="16401"/>
    <cellStyle name="_Book2 6 18" xfId="16402"/>
    <cellStyle name="_Book2 6 19" xfId="16403"/>
    <cellStyle name="_Book2 6 2" xfId="1415"/>
    <cellStyle name="_x0013__Book2 6 2" xfId="1416"/>
    <cellStyle name="_Book2 6 2 2" xfId="16404"/>
    <cellStyle name="_x0013__Book2 6 2 2" xfId="16405"/>
    <cellStyle name="_Book2 6 2 3" xfId="16406"/>
    <cellStyle name="_x0013__Book2 6 2 3" xfId="16407"/>
    <cellStyle name="_Book2 6 20" xfId="16408"/>
    <cellStyle name="_Book2 6 21" xfId="16409"/>
    <cellStyle name="_Book2 6 22" xfId="16410"/>
    <cellStyle name="_Book2 6 23" xfId="16411"/>
    <cellStyle name="_Book2 6 24" xfId="16412"/>
    <cellStyle name="_Book2 6 25" xfId="16413"/>
    <cellStyle name="_Book2 6 26" xfId="16414"/>
    <cellStyle name="_Book2 6 27" xfId="16415"/>
    <cellStyle name="_Book2 6 28" xfId="16416"/>
    <cellStyle name="_Book2 6 29" xfId="16417"/>
    <cellStyle name="_Book2 6 3" xfId="16418"/>
    <cellStyle name="_x0013__Book2 6 3" xfId="16419"/>
    <cellStyle name="_Book2 6 30" xfId="16420"/>
    <cellStyle name="_Book2 6 31" xfId="16421"/>
    <cellStyle name="_Book2 6 32" xfId="16422"/>
    <cellStyle name="_Book2 6 33" xfId="16423"/>
    <cellStyle name="_Book2 6 34" xfId="16424"/>
    <cellStyle name="_Book2 6 35" xfId="16425"/>
    <cellStyle name="_Book2 6 4" xfId="16426"/>
    <cellStyle name="_x0013__Book2 6 4" xfId="16427"/>
    <cellStyle name="_Book2 6 5" xfId="16428"/>
    <cellStyle name="_Book2 6 6" xfId="16429"/>
    <cellStyle name="_Book2 6 7" xfId="16430"/>
    <cellStyle name="_Book2 6 8" xfId="16431"/>
    <cellStyle name="_Book2 6 9" xfId="16432"/>
    <cellStyle name="_Book2 7" xfId="1417"/>
    <cellStyle name="_x0013__Book2 7" xfId="1418"/>
    <cellStyle name="_Book2 7 10" xfId="16433"/>
    <cellStyle name="_Book2 7 11" xfId="16434"/>
    <cellStyle name="_Book2 7 12" xfId="16435"/>
    <cellStyle name="_Book2 7 13" xfId="16436"/>
    <cellStyle name="_Book2 7 14" xfId="16437"/>
    <cellStyle name="_Book2 7 15" xfId="16438"/>
    <cellStyle name="_Book2 7 16" xfId="16439"/>
    <cellStyle name="_Book2 7 17" xfId="16440"/>
    <cellStyle name="_Book2 7 18" xfId="16441"/>
    <cellStyle name="_Book2 7 19" xfId="16442"/>
    <cellStyle name="_Book2 7 2" xfId="1419"/>
    <cellStyle name="_x0013__Book2 7 2" xfId="1420"/>
    <cellStyle name="_Book2 7 2 2" xfId="16443"/>
    <cellStyle name="_x0013__Book2 7 2 2" xfId="16444"/>
    <cellStyle name="_Book2 7 2 3" xfId="16445"/>
    <cellStyle name="_x0013__Book2 7 2 3" xfId="16446"/>
    <cellStyle name="_Book2 7 20" xfId="16447"/>
    <cellStyle name="_Book2 7 21" xfId="16448"/>
    <cellStyle name="_Book2 7 22" xfId="16449"/>
    <cellStyle name="_Book2 7 23" xfId="16450"/>
    <cellStyle name="_Book2 7 24" xfId="16451"/>
    <cellStyle name="_Book2 7 25" xfId="16452"/>
    <cellStyle name="_Book2 7 26" xfId="16453"/>
    <cellStyle name="_Book2 7 27" xfId="16454"/>
    <cellStyle name="_Book2 7 28" xfId="16455"/>
    <cellStyle name="_Book2 7 29" xfId="16456"/>
    <cellStyle name="_Book2 7 3" xfId="16457"/>
    <cellStyle name="_x0013__Book2 7 3" xfId="16458"/>
    <cellStyle name="_Book2 7 30" xfId="16459"/>
    <cellStyle name="_Book2 7 31" xfId="16460"/>
    <cellStyle name="_Book2 7 32" xfId="16461"/>
    <cellStyle name="_Book2 7 33" xfId="16462"/>
    <cellStyle name="_Book2 7 34" xfId="16463"/>
    <cellStyle name="_Book2 7 4" xfId="16464"/>
    <cellStyle name="_x0013__Book2 7 4" xfId="16465"/>
    <cellStyle name="_Book2 7 5" xfId="16466"/>
    <cellStyle name="_Book2 7 6" xfId="16467"/>
    <cellStyle name="_Book2 7 7" xfId="16468"/>
    <cellStyle name="_Book2 7 8" xfId="16469"/>
    <cellStyle name="_Book2 7 9" xfId="16470"/>
    <cellStyle name="_Book2 8" xfId="1421"/>
    <cellStyle name="_x0013__Book2 8" xfId="1422"/>
    <cellStyle name="_Book2 8 10" xfId="16471"/>
    <cellStyle name="_Book2 8 11" xfId="16472"/>
    <cellStyle name="_Book2 8 12" xfId="16473"/>
    <cellStyle name="_Book2 8 13" xfId="16474"/>
    <cellStyle name="_Book2 8 14" xfId="16475"/>
    <cellStyle name="_Book2 8 15" xfId="16476"/>
    <cellStyle name="_Book2 8 16" xfId="16477"/>
    <cellStyle name="_Book2 8 17" xfId="16478"/>
    <cellStyle name="_Book2 8 18" xfId="16479"/>
    <cellStyle name="_Book2 8 19" xfId="16480"/>
    <cellStyle name="_Book2 8 2" xfId="1423"/>
    <cellStyle name="_x0013__Book2 8 2" xfId="1424"/>
    <cellStyle name="_Book2 8 2 2" xfId="16481"/>
    <cellStyle name="_x0013__Book2 8 2 2" xfId="16482"/>
    <cellStyle name="_Book2 8 2 3" xfId="16483"/>
    <cellStyle name="_x0013__Book2 8 2 3" xfId="16484"/>
    <cellStyle name="_Book2 8 20" xfId="16485"/>
    <cellStyle name="_Book2 8 21" xfId="16486"/>
    <cellStyle name="_Book2 8 22" xfId="16487"/>
    <cellStyle name="_Book2 8 23" xfId="16488"/>
    <cellStyle name="_Book2 8 24" xfId="16489"/>
    <cellStyle name="_Book2 8 25" xfId="16490"/>
    <cellStyle name="_Book2 8 26" xfId="16491"/>
    <cellStyle name="_Book2 8 27" xfId="16492"/>
    <cellStyle name="_Book2 8 28" xfId="16493"/>
    <cellStyle name="_Book2 8 29" xfId="16494"/>
    <cellStyle name="_Book2 8 3" xfId="16495"/>
    <cellStyle name="_x0013__Book2 8 3" xfId="16496"/>
    <cellStyle name="_Book2 8 30" xfId="16497"/>
    <cellStyle name="_Book2 8 31" xfId="16498"/>
    <cellStyle name="_Book2 8 32" xfId="16499"/>
    <cellStyle name="_Book2 8 33" xfId="16500"/>
    <cellStyle name="_Book2 8 4" xfId="16501"/>
    <cellStyle name="_x0013__Book2 8 4" xfId="16502"/>
    <cellStyle name="_Book2 8 5" xfId="16503"/>
    <cellStyle name="_Book2 8 6" xfId="16504"/>
    <cellStyle name="_Book2 8 7" xfId="16505"/>
    <cellStyle name="_Book2 8 8" xfId="16506"/>
    <cellStyle name="_Book2 8 9" xfId="16507"/>
    <cellStyle name="_Book2 9" xfId="1425"/>
    <cellStyle name="_x0013__Book2 9" xfId="1426"/>
    <cellStyle name="_Book2 9 10" xfId="16508"/>
    <cellStyle name="_Book2 9 11" xfId="16509"/>
    <cellStyle name="_Book2 9 12" xfId="16510"/>
    <cellStyle name="_Book2 9 13" xfId="16511"/>
    <cellStyle name="_Book2 9 14" xfId="16512"/>
    <cellStyle name="_Book2 9 15" xfId="16513"/>
    <cellStyle name="_Book2 9 16" xfId="16514"/>
    <cellStyle name="_Book2 9 17" xfId="16515"/>
    <cellStyle name="_Book2 9 18" xfId="16516"/>
    <cellStyle name="_Book2 9 19" xfId="16517"/>
    <cellStyle name="_Book2 9 2" xfId="1427"/>
    <cellStyle name="_x0013__Book2 9 2" xfId="1428"/>
    <cellStyle name="_Book2 9 2 2" xfId="16518"/>
    <cellStyle name="_x0013__Book2 9 2 2" xfId="16519"/>
    <cellStyle name="_Book2 9 2 3" xfId="16520"/>
    <cellStyle name="_x0013__Book2 9 2 3" xfId="16521"/>
    <cellStyle name="_Book2 9 20" xfId="16522"/>
    <cellStyle name="_Book2 9 21" xfId="16523"/>
    <cellStyle name="_Book2 9 22" xfId="16524"/>
    <cellStyle name="_Book2 9 23" xfId="16525"/>
    <cellStyle name="_Book2 9 24" xfId="16526"/>
    <cellStyle name="_Book2 9 3" xfId="16527"/>
    <cellStyle name="_x0013__Book2 9 3" xfId="16528"/>
    <cellStyle name="_Book2 9 4" xfId="16529"/>
    <cellStyle name="_x0013__Book2 9 4" xfId="16530"/>
    <cellStyle name="_Book2 9 5" xfId="16531"/>
    <cellStyle name="_Book2 9 6" xfId="16532"/>
    <cellStyle name="_Book2 9 7" xfId="16533"/>
    <cellStyle name="_Book2 9 8" xfId="16534"/>
    <cellStyle name="_Book2 9 9" xfId="16535"/>
    <cellStyle name="_Book2_04 07E Wild Horse Wind Expansion (C) (2)" xfId="1429"/>
    <cellStyle name="_Book2_04 07E Wild Horse Wind Expansion (C) (2) 2" xfId="1430"/>
    <cellStyle name="_Book2_04 07E Wild Horse Wind Expansion (C) (2) 2 2" xfId="1431"/>
    <cellStyle name="_Book2_04 07E Wild Horse Wind Expansion (C) (2) 2 2 2" xfId="16536"/>
    <cellStyle name="_Book2_04 07E Wild Horse Wind Expansion (C) (2) 2 3" xfId="16537"/>
    <cellStyle name="_Book2_04 07E Wild Horse Wind Expansion (C) (2) 3" xfId="1432"/>
    <cellStyle name="_Book2_04 07E Wild Horse Wind Expansion (C) (2) 3 2" xfId="16538"/>
    <cellStyle name="_Book2_04 07E Wild Horse Wind Expansion (C) (2) 4" xfId="16539"/>
    <cellStyle name="_Book2_04 07E Wild Horse Wind Expansion (C) (2)_Adj Bench DR 3 for Initial Briefs (Electric)" xfId="1433"/>
    <cellStyle name="_Book2_04 07E Wild Horse Wind Expansion (C) (2)_Adj Bench DR 3 for Initial Briefs (Electric) 2" xfId="1434"/>
    <cellStyle name="_Book2_04 07E Wild Horse Wind Expansion (C) (2)_Adj Bench DR 3 for Initial Briefs (Electric) 2 2" xfId="1435"/>
    <cellStyle name="_Book2_04 07E Wild Horse Wind Expansion (C) (2)_Adj Bench DR 3 for Initial Briefs (Electric) 2 2 2" xfId="16540"/>
    <cellStyle name="_Book2_04 07E Wild Horse Wind Expansion (C) (2)_Adj Bench DR 3 for Initial Briefs (Electric) 2 3" xfId="16541"/>
    <cellStyle name="_Book2_04 07E Wild Horse Wind Expansion (C) (2)_Adj Bench DR 3 for Initial Briefs (Electric) 3" xfId="1436"/>
    <cellStyle name="_Book2_04 07E Wild Horse Wind Expansion (C) (2)_Adj Bench DR 3 for Initial Briefs (Electric) 3 2" xfId="16542"/>
    <cellStyle name="_Book2_04 07E Wild Horse Wind Expansion (C) (2)_Adj Bench DR 3 for Initial Briefs (Electric) 4" xfId="16543"/>
    <cellStyle name="_Book2_04 07E Wild Horse Wind Expansion (C) (2)_Adj Bench DR 3 for Initial Briefs (Electric)_DEM-WP(C) ENERG10C--ctn Mid-C_042010 2010GRC" xfId="1437"/>
    <cellStyle name="_Book2_04 07E Wild Horse Wind Expansion (C) (2)_Book1" xfId="1438"/>
    <cellStyle name="_Book2_04 07E Wild Horse Wind Expansion (C) (2)_DEM-WP(C) ENERG10C--ctn Mid-C_042010 2010GRC" xfId="1439"/>
    <cellStyle name="_Book2_04 07E Wild Horse Wind Expansion (C) (2)_Electric Rev Req Model (2009 GRC) " xfId="1440"/>
    <cellStyle name="_Book2_04 07E Wild Horse Wind Expansion (C) (2)_Electric Rev Req Model (2009 GRC)  2" xfId="1441"/>
    <cellStyle name="_Book2_04 07E Wild Horse Wind Expansion (C) (2)_Electric Rev Req Model (2009 GRC)  2 2" xfId="1442"/>
    <cellStyle name="_Book2_04 07E Wild Horse Wind Expansion (C) (2)_Electric Rev Req Model (2009 GRC)  2 2 2" xfId="16544"/>
    <cellStyle name="_Book2_04 07E Wild Horse Wind Expansion (C) (2)_Electric Rev Req Model (2009 GRC)  2 3" xfId="16545"/>
    <cellStyle name="_Book2_04 07E Wild Horse Wind Expansion (C) (2)_Electric Rev Req Model (2009 GRC)  3" xfId="1443"/>
    <cellStyle name="_Book2_04 07E Wild Horse Wind Expansion (C) (2)_Electric Rev Req Model (2009 GRC)  3 2" xfId="16546"/>
    <cellStyle name="_Book2_04 07E Wild Horse Wind Expansion (C) (2)_Electric Rev Req Model (2009 GRC)  4" xfId="16547"/>
    <cellStyle name="_Book2_04 07E Wild Horse Wind Expansion (C) (2)_Electric Rev Req Model (2009 GRC) _DEM-WP(C) ENERG10C--ctn Mid-C_042010 2010GRC" xfId="1444"/>
    <cellStyle name="_Book2_04 07E Wild Horse Wind Expansion (C) (2)_Electric Rev Req Model (2009 GRC) Rebuttal" xfId="1445"/>
    <cellStyle name="_Book2_04 07E Wild Horse Wind Expansion (C) (2)_Electric Rev Req Model (2009 GRC) Rebuttal 2" xfId="1446"/>
    <cellStyle name="_Book2_04 07E Wild Horse Wind Expansion (C) (2)_Electric Rev Req Model (2009 GRC) Rebuttal 2 2" xfId="1447"/>
    <cellStyle name="_Book2_04 07E Wild Horse Wind Expansion (C) (2)_Electric Rev Req Model (2009 GRC) Rebuttal 2 2 2" xfId="16548"/>
    <cellStyle name="_Book2_04 07E Wild Horse Wind Expansion (C) (2)_Electric Rev Req Model (2009 GRC) Rebuttal 2 3" xfId="16549"/>
    <cellStyle name="_Book2_04 07E Wild Horse Wind Expansion (C) (2)_Electric Rev Req Model (2009 GRC) Rebuttal 3" xfId="1448"/>
    <cellStyle name="_Book2_04 07E Wild Horse Wind Expansion (C) (2)_Electric Rev Req Model (2009 GRC) Rebuttal 3 2" xfId="16550"/>
    <cellStyle name="_Book2_04 07E Wild Horse Wind Expansion (C) (2)_Electric Rev Req Model (2009 GRC) Rebuttal 4" xfId="16551"/>
    <cellStyle name="_Book2_04 07E Wild Horse Wind Expansion (C) (2)_Electric Rev Req Model (2009 GRC) Rebuttal REmoval of New  WH Solar AdjustMI" xfId="1449"/>
    <cellStyle name="_Book2_04 07E Wild Horse Wind Expansion (C) (2)_Electric Rev Req Model (2009 GRC) Rebuttal REmoval of New  WH Solar AdjustMI 2" xfId="1450"/>
    <cellStyle name="_Book2_04 07E Wild Horse Wind Expansion (C) (2)_Electric Rev Req Model (2009 GRC) Rebuttal REmoval of New  WH Solar AdjustMI 2 2" xfId="1451"/>
    <cellStyle name="_Book2_04 07E Wild Horse Wind Expansion (C) (2)_Electric Rev Req Model (2009 GRC) Rebuttal REmoval of New  WH Solar AdjustMI 2 2 2" xfId="16552"/>
    <cellStyle name="_Book2_04 07E Wild Horse Wind Expansion (C) (2)_Electric Rev Req Model (2009 GRC) Rebuttal REmoval of New  WH Solar AdjustMI 2 3" xfId="16553"/>
    <cellStyle name="_Book2_04 07E Wild Horse Wind Expansion (C) (2)_Electric Rev Req Model (2009 GRC) Rebuttal REmoval of New  WH Solar AdjustMI 3" xfId="1452"/>
    <cellStyle name="_Book2_04 07E Wild Horse Wind Expansion (C) (2)_Electric Rev Req Model (2009 GRC) Rebuttal REmoval of New  WH Solar AdjustMI 3 2" xfId="16554"/>
    <cellStyle name="_Book2_04 07E Wild Horse Wind Expansion (C) (2)_Electric Rev Req Model (2009 GRC) Rebuttal REmoval of New  WH Solar AdjustMI 4" xfId="16555"/>
    <cellStyle name="_Book2_04 07E Wild Horse Wind Expansion (C) (2)_Electric Rev Req Model (2009 GRC) Rebuttal REmoval of New  WH Solar AdjustMI_DEM-WP(C) ENERG10C--ctn Mid-C_042010 2010GRC" xfId="1453"/>
    <cellStyle name="_Book2_04 07E Wild Horse Wind Expansion (C) (2)_Electric Rev Req Model (2009 GRC) Revised 01-18-2010" xfId="1454"/>
    <cellStyle name="_Book2_04 07E Wild Horse Wind Expansion (C) (2)_Electric Rev Req Model (2009 GRC) Revised 01-18-2010 2" xfId="1455"/>
    <cellStyle name="_Book2_04 07E Wild Horse Wind Expansion (C) (2)_Electric Rev Req Model (2009 GRC) Revised 01-18-2010 2 2" xfId="1456"/>
    <cellStyle name="_Book2_04 07E Wild Horse Wind Expansion (C) (2)_Electric Rev Req Model (2009 GRC) Revised 01-18-2010 2 2 2" xfId="16556"/>
    <cellStyle name="_Book2_04 07E Wild Horse Wind Expansion (C) (2)_Electric Rev Req Model (2009 GRC) Revised 01-18-2010 2 3" xfId="16557"/>
    <cellStyle name="_Book2_04 07E Wild Horse Wind Expansion (C) (2)_Electric Rev Req Model (2009 GRC) Revised 01-18-2010 3" xfId="1457"/>
    <cellStyle name="_Book2_04 07E Wild Horse Wind Expansion (C) (2)_Electric Rev Req Model (2009 GRC) Revised 01-18-2010 3 2" xfId="16558"/>
    <cellStyle name="_Book2_04 07E Wild Horse Wind Expansion (C) (2)_Electric Rev Req Model (2009 GRC) Revised 01-18-2010 4" xfId="16559"/>
    <cellStyle name="_Book2_04 07E Wild Horse Wind Expansion (C) (2)_Electric Rev Req Model (2009 GRC) Revised 01-18-2010_DEM-WP(C) ENERG10C--ctn Mid-C_042010 2010GRC" xfId="1458"/>
    <cellStyle name="_Book2_04 07E Wild Horse Wind Expansion (C) (2)_Electric Rev Req Model (2010 GRC)" xfId="1459"/>
    <cellStyle name="_Book2_04 07E Wild Horse Wind Expansion (C) (2)_Electric Rev Req Model (2010 GRC) SF" xfId="1460"/>
    <cellStyle name="_Book2_04 07E Wild Horse Wind Expansion (C) (2)_Final Order Electric EXHIBIT A-1" xfId="1461"/>
    <cellStyle name="_Book2_04 07E Wild Horse Wind Expansion (C) (2)_Final Order Electric EXHIBIT A-1 2" xfId="1462"/>
    <cellStyle name="_Book2_04 07E Wild Horse Wind Expansion (C) (2)_Final Order Electric EXHIBIT A-1 2 2" xfId="1463"/>
    <cellStyle name="_Book2_04 07E Wild Horse Wind Expansion (C) (2)_Final Order Electric EXHIBIT A-1 2 2 2" xfId="16560"/>
    <cellStyle name="_Book2_04 07E Wild Horse Wind Expansion (C) (2)_Final Order Electric EXHIBIT A-1 2 3" xfId="16561"/>
    <cellStyle name="_Book2_04 07E Wild Horse Wind Expansion (C) (2)_Final Order Electric EXHIBIT A-1 3" xfId="1464"/>
    <cellStyle name="_Book2_04 07E Wild Horse Wind Expansion (C) (2)_Final Order Electric EXHIBIT A-1 3 2" xfId="16562"/>
    <cellStyle name="_Book2_04 07E Wild Horse Wind Expansion (C) (2)_Final Order Electric EXHIBIT A-1 4" xfId="16563"/>
    <cellStyle name="_Book2_04 07E Wild Horse Wind Expansion (C) (2)_TENASKA REGULATORY ASSET" xfId="1465"/>
    <cellStyle name="_Book2_04 07E Wild Horse Wind Expansion (C) (2)_TENASKA REGULATORY ASSET 2" xfId="1466"/>
    <cellStyle name="_Book2_04 07E Wild Horse Wind Expansion (C) (2)_TENASKA REGULATORY ASSET 2 2" xfId="1467"/>
    <cellStyle name="_Book2_04 07E Wild Horse Wind Expansion (C) (2)_TENASKA REGULATORY ASSET 2 2 2" xfId="16564"/>
    <cellStyle name="_Book2_04 07E Wild Horse Wind Expansion (C) (2)_TENASKA REGULATORY ASSET 2 3" xfId="16565"/>
    <cellStyle name="_Book2_04 07E Wild Horse Wind Expansion (C) (2)_TENASKA REGULATORY ASSET 3" xfId="1468"/>
    <cellStyle name="_Book2_04 07E Wild Horse Wind Expansion (C) (2)_TENASKA REGULATORY ASSET 3 2" xfId="16566"/>
    <cellStyle name="_Book2_04 07E Wild Horse Wind Expansion (C) (2)_TENASKA REGULATORY ASSET 4" xfId="16567"/>
    <cellStyle name="_Book2_16.37E Wild Horse Expansion DeferralRevwrkingfile SF" xfId="1469"/>
    <cellStyle name="_Book2_16.37E Wild Horse Expansion DeferralRevwrkingfile SF 2" xfId="1470"/>
    <cellStyle name="_Book2_16.37E Wild Horse Expansion DeferralRevwrkingfile SF 2 2" xfId="1471"/>
    <cellStyle name="_Book2_16.37E Wild Horse Expansion DeferralRevwrkingfile SF 2 2 2" xfId="16568"/>
    <cellStyle name="_Book2_16.37E Wild Horse Expansion DeferralRevwrkingfile SF 2 3" xfId="16569"/>
    <cellStyle name="_Book2_16.37E Wild Horse Expansion DeferralRevwrkingfile SF 3" xfId="1472"/>
    <cellStyle name="_Book2_16.37E Wild Horse Expansion DeferralRevwrkingfile SF 3 2" xfId="16570"/>
    <cellStyle name="_Book2_16.37E Wild Horse Expansion DeferralRevwrkingfile SF 4" xfId="16571"/>
    <cellStyle name="_Book2_16.37E Wild Horse Expansion DeferralRevwrkingfile SF_DEM-WP(C) ENERG10C--ctn Mid-C_042010 2010GRC" xfId="1473"/>
    <cellStyle name="_Book2_2009 Compliance Filing PCA Exhibits for GRC" xfId="1474"/>
    <cellStyle name="_Book2_2009 Compliance Filing PCA Exhibits for GRC 2" xfId="16572"/>
    <cellStyle name="_Book2_2009 GRC Compl Filing - Exhibit D" xfId="1475"/>
    <cellStyle name="_Book2_2009 GRC Compl Filing - Exhibit D 2" xfId="1476"/>
    <cellStyle name="_Book2_2009 GRC Compl Filing - Exhibit D 2 2" xfId="16573"/>
    <cellStyle name="_Book2_2009 GRC Compl Filing - Exhibit D 3" xfId="16574"/>
    <cellStyle name="_Book2_2009 GRC Compl Filing - Exhibit D_DEM-WP(C) ENERG10C--ctn Mid-C_042010 2010GRC" xfId="1477"/>
    <cellStyle name="_Book2_2010 PTC's July1_Dec31 2010 " xfId="16575"/>
    <cellStyle name="_Book2_2010 PTC's Sept10_Aug11 (Version 4)" xfId="16576"/>
    <cellStyle name="_Book2_3.01 Income Statement" xfId="1478"/>
    <cellStyle name="_Book2_4 31 Regulatory Assets and Liabilities  7 06- Exhibit D" xfId="1479"/>
    <cellStyle name="_Book2_4 31 Regulatory Assets and Liabilities  7 06- Exhibit D 2" xfId="1480"/>
    <cellStyle name="_Book2_4 31 Regulatory Assets and Liabilities  7 06- Exhibit D 2 2" xfId="1481"/>
    <cellStyle name="_Book2_4 31 Regulatory Assets and Liabilities  7 06- Exhibit D 2 2 2" xfId="16577"/>
    <cellStyle name="_Book2_4 31 Regulatory Assets and Liabilities  7 06- Exhibit D 2 3" xfId="16578"/>
    <cellStyle name="_Book2_4 31 Regulatory Assets and Liabilities  7 06- Exhibit D 3" xfId="1482"/>
    <cellStyle name="_Book2_4 31 Regulatory Assets and Liabilities  7 06- Exhibit D 3 2" xfId="16579"/>
    <cellStyle name="_Book2_4 31 Regulatory Assets and Liabilities  7 06- Exhibit D 4" xfId="16580"/>
    <cellStyle name="_Book2_4 31 Regulatory Assets and Liabilities  7 06- Exhibit D_DEM-WP(C) ENERG10C--ctn Mid-C_042010 2010GRC" xfId="1483"/>
    <cellStyle name="_Book2_4 31 Regulatory Assets and Liabilities  7 06- Exhibit D_NIM Summary" xfId="1484"/>
    <cellStyle name="_Book2_4 31 Regulatory Assets and Liabilities  7 06- Exhibit D_NIM Summary 2" xfId="1485"/>
    <cellStyle name="_Book2_4 31 Regulatory Assets and Liabilities  7 06- Exhibit D_NIM Summary 2 2" xfId="16581"/>
    <cellStyle name="_Book2_4 31 Regulatory Assets and Liabilities  7 06- Exhibit D_NIM Summary 3" xfId="16582"/>
    <cellStyle name="_Book2_4 31 Regulatory Assets and Liabilities  7 06- Exhibit D_NIM Summary_DEM-WP(C) ENERG10C--ctn Mid-C_042010 2010GRC" xfId="1486"/>
    <cellStyle name="_Book2_4 31E Reg Asset  Liab and EXH D" xfId="1487"/>
    <cellStyle name="_Book2_4 31E Reg Asset  Liab and EXH D _ Aug 10 Filing (2)" xfId="1488"/>
    <cellStyle name="_Book2_4 31E Reg Asset  Liab and EXH D _ Aug 10 Filing (2) 2" xfId="16583"/>
    <cellStyle name="_Book2_4 31E Reg Asset  Liab and EXH D 10" xfId="16584"/>
    <cellStyle name="_Book2_4 31E Reg Asset  Liab and EXH D 11" xfId="16585"/>
    <cellStyle name="_Book2_4 31E Reg Asset  Liab and EXH D 12" xfId="16586"/>
    <cellStyle name="_Book2_4 31E Reg Asset  Liab and EXH D 13" xfId="16587"/>
    <cellStyle name="_Book2_4 31E Reg Asset  Liab and EXH D 14" xfId="16588"/>
    <cellStyle name="_Book2_4 31E Reg Asset  Liab and EXH D 15" xfId="16589"/>
    <cellStyle name="_Book2_4 31E Reg Asset  Liab and EXH D 16" xfId="16590"/>
    <cellStyle name="_Book2_4 31E Reg Asset  Liab and EXH D 17" xfId="16591"/>
    <cellStyle name="_Book2_4 31E Reg Asset  Liab and EXH D 18" xfId="16592"/>
    <cellStyle name="_Book2_4 31E Reg Asset  Liab and EXH D 19" xfId="16593"/>
    <cellStyle name="_Book2_4 31E Reg Asset  Liab and EXH D 2" xfId="16594"/>
    <cellStyle name="_Book2_4 31E Reg Asset  Liab and EXH D 20" xfId="16595"/>
    <cellStyle name="_Book2_4 31E Reg Asset  Liab and EXH D 21" xfId="16596"/>
    <cellStyle name="_Book2_4 31E Reg Asset  Liab and EXH D 22" xfId="16597"/>
    <cellStyle name="_Book2_4 31E Reg Asset  Liab and EXH D 23" xfId="16598"/>
    <cellStyle name="_Book2_4 31E Reg Asset  Liab and EXH D 24" xfId="16599"/>
    <cellStyle name="_Book2_4 31E Reg Asset  Liab and EXH D 25" xfId="16600"/>
    <cellStyle name="_Book2_4 31E Reg Asset  Liab and EXH D 26" xfId="16601"/>
    <cellStyle name="_Book2_4 31E Reg Asset  Liab and EXH D 27" xfId="16602"/>
    <cellStyle name="_Book2_4 31E Reg Asset  Liab and EXH D 28" xfId="16603"/>
    <cellStyle name="_Book2_4 31E Reg Asset  Liab and EXH D 29" xfId="16604"/>
    <cellStyle name="_Book2_4 31E Reg Asset  Liab and EXH D 3" xfId="16605"/>
    <cellStyle name="_Book2_4 31E Reg Asset  Liab and EXH D 30" xfId="16606"/>
    <cellStyle name="_Book2_4 31E Reg Asset  Liab and EXH D 31" xfId="16607"/>
    <cellStyle name="_Book2_4 31E Reg Asset  Liab and EXH D 32" xfId="16608"/>
    <cellStyle name="_Book2_4 31E Reg Asset  Liab and EXH D 33" xfId="16609"/>
    <cellStyle name="_Book2_4 31E Reg Asset  Liab and EXH D 34" xfId="16610"/>
    <cellStyle name="_Book2_4 31E Reg Asset  Liab and EXH D 35" xfId="16611"/>
    <cellStyle name="_Book2_4 31E Reg Asset  Liab and EXH D 36" xfId="16612"/>
    <cellStyle name="_Book2_4 31E Reg Asset  Liab and EXH D 4" xfId="16613"/>
    <cellStyle name="_Book2_4 31E Reg Asset  Liab and EXH D 5" xfId="16614"/>
    <cellStyle name="_Book2_4 31E Reg Asset  Liab and EXH D 6" xfId="16615"/>
    <cellStyle name="_Book2_4 31E Reg Asset  Liab and EXH D 7" xfId="16616"/>
    <cellStyle name="_Book2_4 31E Reg Asset  Liab and EXH D 8" xfId="16617"/>
    <cellStyle name="_Book2_4 31E Reg Asset  Liab and EXH D 9" xfId="16618"/>
    <cellStyle name="_Book2_4 32 Regulatory Assets and Liabilities  7 06- Exhibit D" xfId="1489"/>
    <cellStyle name="_Book2_4 32 Regulatory Assets and Liabilities  7 06- Exhibit D 2" xfId="1490"/>
    <cellStyle name="_Book2_4 32 Regulatory Assets and Liabilities  7 06- Exhibit D 2 2" xfId="1491"/>
    <cellStyle name="_Book2_4 32 Regulatory Assets and Liabilities  7 06- Exhibit D 2 2 2" xfId="16619"/>
    <cellStyle name="_Book2_4 32 Regulatory Assets and Liabilities  7 06- Exhibit D 2 3" xfId="16620"/>
    <cellStyle name="_Book2_4 32 Regulatory Assets and Liabilities  7 06- Exhibit D 3" xfId="1492"/>
    <cellStyle name="_Book2_4 32 Regulatory Assets and Liabilities  7 06- Exhibit D 3 2" xfId="16621"/>
    <cellStyle name="_Book2_4 32 Regulatory Assets and Liabilities  7 06- Exhibit D 4" xfId="16622"/>
    <cellStyle name="_Book2_4 32 Regulatory Assets and Liabilities  7 06- Exhibit D_DEM-WP(C) ENERG10C--ctn Mid-C_042010 2010GRC" xfId="1493"/>
    <cellStyle name="_Book2_4 32 Regulatory Assets and Liabilities  7 06- Exhibit D_NIM Summary" xfId="1494"/>
    <cellStyle name="_Book2_4 32 Regulatory Assets and Liabilities  7 06- Exhibit D_NIM Summary 2" xfId="1495"/>
    <cellStyle name="_Book2_4 32 Regulatory Assets and Liabilities  7 06- Exhibit D_NIM Summary 2 2" xfId="16623"/>
    <cellStyle name="_Book2_4 32 Regulatory Assets and Liabilities  7 06- Exhibit D_NIM Summary 3" xfId="16624"/>
    <cellStyle name="_Book2_4 32 Regulatory Assets and Liabilities  7 06- Exhibit D_NIM Summary_DEM-WP(C) ENERG10C--ctn Mid-C_042010 2010GRC" xfId="1496"/>
    <cellStyle name="_Book2_ACCOUNTS" xfId="1497"/>
    <cellStyle name="_x0013__Book2_Adj Bench DR 3 for Initial Briefs (Electric)" xfId="1498"/>
    <cellStyle name="_x0013__Book2_Adj Bench DR 3 for Initial Briefs (Electric) 2" xfId="1499"/>
    <cellStyle name="_x0013__Book2_Adj Bench DR 3 for Initial Briefs (Electric) 2 2" xfId="1500"/>
    <cellStyle name="_x0013__Book2_Adj Bench DR 3 for Initial Briefs (Electric) 2 2 2" xfId="16625"/>
    <cellStyle name="_x0013__Book2_Adj Bench DR 3 for Initial Briefs (Electric) 2 3" xfId="16626"/>
    <cellStyle name="_x0013__Book2_Adj Bench DR 3 for Initial Briefs (Electric) 3" xfId="1501"/>
    <cellStyle name="_x0013__Book2_Adj Bench DR 3 for Initial Briefs (Electric) 3 2" xfId="16627"/>
    <cellStyle name="_x0013__Book2_Adj Bench DR 3 for Initial Briefs (Electric) 4" xfId="16628"/>
    <cellStyle name="_x0013__Book2_Adj Bench DR 3 for Initial Briefs (Electric)_DEM-WP(C) ENERG10C--ctn Mid-C_042010 2010GRC" xfId="1502"/>
    <cellStyle name="_Book2_Att B to RECs proceeds proposal" xfId="16629"/>
    <cellStyle name="_Book2_AURORA Total New" xfId="1503"/>
    <cellStyle name="_Book2_AURORA Total New 2" xfId="1504"/>
    <cellStyle name="_Book2_AURORA Total New 2 2" xfId="16630"/>
    <cellStyle name="_Book2_AURORA Total New 3" xfId="16631"/>
    <cellStyle name="_Book2_Backup for Attachment B 2010-09-09" xfId="16632"/>
    <cellStyle name="_Book2_Bench Request - Attachment B" xfId="16633"/>
    <cellStyle name="_Book2_Book2" xfId="1505"/>
    <cellStyle name="_Book2_Book2 2" xfId="1506"/>
    <cellStyle name="_Book2_Book2 2 2" xfId="1507"/>
    <cellStyle name="_Book2_Book2 2 2 2" xfId="16634"/>
    <cellStyle name="_Book2_Book2 2 3" xfId="16635"/>
    <cellStyle name="_Book2_Book2 3" xfId="1508"/>
    <cellStyle name="_Book2_Book2 3 2" xfId="16636"/>
    <cellStyle name="_Book2_Book2 4" xfId="16637"/>
    <cellStyle name="_Book2_Book2_Adj Bench DR 3 for Initial Briefs (Electric)" xfId="1509"/>
    <cellStyle name="_Book2_Book2_Adj Bench DR 3 for Initial Briefs (Electric) 2" xfId="1510"/>
    <cellStyle name="_Book2_Book2_Adj Bench DR 3 for Initial Briefs (Electric) 2 2" xfId="1511"/>
    <cellStyle name="_Book2_Book2_Adj Bench DR 3 for Initial Briefs (Electric) 2 2 2" xfId="16638"/>
    <cellStyle name="_Book2_Book2_Adj Bench DR 3 for Initial Briefs (Electric) 2 3" xfId="16639"/>
    <cellStyle name="_Book2_Book2_Adj Bench DR 3 for Initial Briefs (Electric) 3" xfId="1512"/>
    <cellStyle name="_Book2_Book2_Adj Bench DR 3 for Initial Briefs (Electric) 3 2" xfId="16640"/>
    <cellStyle name="_Book2_Book2_Adj Bench DR 3 for Initial Briefs (Electric) 4" xfId="16641"/>
    <cellStyle name="_Book2_Book2_Adj Bench DR 3 for Initial Briefs (Electric)_DEM-WP(C) ENERG10C--ctn Mid-C_042010 2010GRC" xfId="1513"/>
    <cellStyle name="_Book2_Book2_DEM-WP(C) ENERG10C--ctn Mid-C_042010 2010GRC" xfId="1514"/>
    <cellStyle name="_Book2_Book2_Electric Rev Req Model (2009 GRC) Rebuttal" xfId="1515"/>
    <cellStyle name="_Book2_Book2_Electric Rev Req Model (2009 GRC) Rebuttal 2" xfId="1516"/>
    <cellStyle name="_Book2_Book2_Electric Rev Req Model (2009 GRC) Rebuttal 2 2" xfId="1517"/>
    <cellStyle name="_Book2_Book2_Electric Rev Req Model (2009 GRC) Rebuttal 2 2 2" xfId="16642"/>
    <cellStyle name="_Book2_Book2_Electric Rev Req Model (2009 GRC) Rebuttal 2 3" xfId="16643"/>
    <cellStyle name="_Book2_Book2_Electric Rev Req Model (2009 GRC) Rebuttal 3" xfId="1518"/>
    <cellStyle name="_Book2_Book2_Electric Rev Req Model (2009 GRC) Rebuttal 3 2" xfId="16644"/>
    <cellStyle name="_Book2_Book2_Electric Rev Req Model (2009 GRC) Rebuttal 4" xfId="16645"/>
    <cellStyle name="_Book2_Book2_Electric Rev Req Model (2009 GRC) Rebuttal REmoval of New  WH Solar AdjustMI" xfId="1519"/>
    <cellStyle name="_Book2_Book2_Electric Rev Req Model (2009 GRC) Rebuttal REmoval of New  WH Solar AdjustMI 2" xfId="1520"/>
    <cellStyle name="_Book2_Book2_Electric Rev Req Model (2009 GRC) Rebuttal REmoval of New  WH Solar AdjustMI 2 2" xfId="1521"/>
    <cellStyle name="_Book2_Book2_Electric Rev Req Model (2009 GRC) Rebuttal REmoval of New  WH Solar AdjustMI 2 2 2" xfId="16646"/>
    <cellStyle name="_Book2_Book2_Electric Rev Req Model (2009 GRC) Rebuttal REmoval of New  WH Solar AdjustMI 2 3" xfId="16647"/>
    <cellStyle name="_Book2_Book2_Electric Rev Req Model (2009 GRC) Rebuttal REmoval of New  WH Solar AdjustMI 3" xfId="1522"/>
    <cellStyle name="_Book2_Book2_Electric Rev Req Model (2009 GRC) Rebuttal REmoval of New  WH Solar AdjustMI 3 2" xfId="16648"/>
    <cellStyle name="_Book2_Book2_Electric Rev Req Model (2009 GRC) Rebuttal REmoval of New  WH Solar AdjustMI 4" xfId="16649"/>
    <cellStyle name="_Book2_Book2_Electric Rev Req Model (2009 GRC) Rebuttal REmoval of New  WH Solar AdjustMI_DEM-WP(C) ENERG10C--ctn Mid-C_042010 2010GRC" xfId="1523"/>
    <cellStyle name="_Book2_Book2_Electric Rev Req Model (2009 GRC) Revised 01-18-2010" xfId="1524"/>
    <cellStyle name="_Book2_Book2_Electric Rev Req Model (2009 GRC) Revised 01-18-2010 2" xfId="1525"/>
    <cellStyle name="_Book2_Book2_Electric Rev Req Model (2009 GRC) Revised 01-18-2010 2 2" xfId="1526"/>
    <cellStyle name="_Book2_Book2_Electric Rev Req Model (2009 GRC) Revised 01-18-2010 2 2 2" xfId="16650"/>
    <cellStyle name="_Book2_Book2_Electric Rev Req Model (2009 GRC) Revised 01-18-2010 2 3" xfId="16651"/>
    <cellStyle name="_Book2_Book2_Electric Rev Req Model (2009 GRC) Revised 01-18-2010 3" xfId="1527"/>
    <cellStyle name="_Book2_Book2_Electric Rev Req Model (2009 GRC) Revised 01-18-2010 3 2" xfId="16652"/>
    <cellStyle name="_Book2_Book2_Electric Rev Req Model (2009 GRC) Revised 01-18-2010 4" xfId="16653"/>
    <cellStyle name="_Book2_Book2_Electric Rev Req Model (2009 GRC) Revised 01-18-2010_DEM-WP(C) ENERG10C--ctn Mid-C_042010 2010GRC" xfId="1528"/>
    <cellStyle name="_Book2_Book2_Final Order Electric EXHIBIT A-1" xfId="1529"/>
    <cellStyle name="_Book2_Book2_Final Order Electric EXHIBIT A-1 2" xfId="1530"/>
    <cellStyle name="_Book2_Book2_Final Order Electric EXHIBIT A-1 2 2" xfId="1531"/>
    <cellStyle name="_Book2_Book2_Final Order Electric EXHIBIT A-1 2 2 2" xfId="16654"/>
    <cellStyle name="_Book2_Book2_Final Order Electric EXHIBIT A-1 2 3" xfId="16655"/>
    <cellStyle name="_Book2_Book2_Final Order Electric EXHIBIT A-1 3" xfId="1532"/>
    <cellStyle name="_Book2_Book2_Final Order Electric EXHIBIT A-1 3 2" xfId="16656"/>
    <cellStyle name="_Book2_Book2_Final Order Electric EXHIBIT A-1 4" xfId="16657"/>
    <cellStyle name="_Book2_Book4" xfId="1533"/>
    <cellStyle name="_Book2_Book4 2" xfId="1534"/>
    <cellStyle name="_Book2_Book4 2 2" xfId="1535"/>
    <cellStyle name="_Book2_Book4 2 2 2" xfId="16658"/>
    <cellStyle name="_Book2_Book4 2 3" xfId="16659"/>
    <cellStyle name="_Book2_Book4 3" xfId="1536"/>
    <cellStyle name="_Book2_Book4 3 2" xfId="16660"/>
    <cellStyle name="_Book2_Book4 4" xfId="16661"/>
    <cellStyle name="_Book2_Book4_DEM-WP(C) ENERG10C--ctn Mid-C_042010 2010GRC" xfId="1537"/>
    <cellStyle name="_Book2_Book9" xfId="1538"/>
    <cellStyle name="_Book2_Book9 2" xfId="1539"/>
    <cellStyle name="_Book2_Book9 2 2" xfId="1540"/>
    <cellStyle name="_Book2_Book9 2 2 2" xfId="16662"/>
    <cellStyle name="_Book2_Book9 2 3" xfId="16663"/>
    <cellStyle name="_Book2_Book9 3" xfId="1541"/>
    <cellStyle name="_Book2_Book9 3 2" xfId="16664"/>
    <cellStyle name="_Book2_Book9 4" xfId="16665"/>
    <cellStyle name="_Book2_Book9_DEM-WP(C) ENERG10C--ctn Mid-C_042010 2010GRC" xfId="1542"/>
    <cellStyle name="_Book2_Check the Interest Calculation" xfId="1543"/>
    <cellStyle name="_Book2_Check the Interest Calculation_Scenario 1 REC vs PTC Offset" xfId="1544"/>
    <cellStyle name="_Book2_Check the Interest Calculation_Scenario 3" xfId="1545"/>
    <cellStyle name="_Book2_Chelan PUD Power Costs (8-10)" xfId="1546"/>
    <cellStyle name="_Book2_Chelan PUD Power Costs (8-10) 2" xfId="16666"/>
    <cellStyle name="_Book2_DEM-WP(C) Chelan Power Costs" xfId="1547"/>
    <cellStyle name="_Book2_DEM-WP(C) Chelan Power Costs 2" xfId="16667"/>
    <cellStyle name="_Book2_DEM-WP(C) ENERG10C--ctn Mid-C_042010 2010GRC" xfId="1548"/>
    <cellStyle name="_x0013__Book2_DEM-WP(C) ENERG10C--ctn Mid-C_042010 2010GRC" xfId="1549"/>
    <cellStyle name="_Book2_DEM-WP(C) Gas Transport 2010GRC" xfId="1550"/>
    <cellStyle name="_Book2_DEM-WP(C) Gas Transport 2010GRC 2" xfId="16668"/>
    <cellStyle name="_Book2_DWH-08 (Rate Spread &amp; Design Workpapers)" xfId="1551"/>
    <cellStyle name="_x0013__Book2_Electric Rev Req Model (2009 GRC) Rebuttal" xfId="1552"/>
    <cellStyle name="_x0013__Book2_Electric Rev Req Model (2009 GRC) Rebuttal 2" xfId="1553"/>
    <cellStyle name="_x0013__Book2_Electric Rev Req Model (2009 GRC) Rebuttal 2 2" xfId="1554"/>
    <cellStyle name="_x0013__Book2_Electric Rev Req Model (2009 GRC) Rebuttal 2 2 2" xfId="16669"/>
    <cellStyle name="_x0013__Book2_Electric Rev Req Model (2009 GRC) Rebuttal 2 3" xfId="16670"/>
    <cellStyle name="_x0013__Book2_Electric Rev Req Model (2009 GRC) Rebuttal 3" xfId="1555"/>
    <cellStyle name="_x0013__Book2_Electric Rev Req Model (2009 GRC) Rebuttal 3 2" xfId="16671"/>
    <cellStyle name="_x0013__Book2_Electric Rev Req Model (2009 GRC) Rebuttal 4" xfId="16672"/>
    <cellStyle name="_x0013__Book2_Electric Rev Req Model (2009 GRC) Rebuttal REmoval of New  WH Solar AdjustMI" xfId="1556"/>
    <cellStyle name="_x0013__Book2_Electric Rev Req Model (2009 GRC) Rebuttal REmoval of New  WH Solar AdjustMI 2" xfId="1557"/>
    <cellStyle name="_x0013__Book2_Electric Rev Req Model (2009 GRC) Rebuttal REmoval of New  WH Solar AdjustMI 2 2" xfId="1558"/>
    <cellStyle name="_x0013__Book2_Electric Rev Req Model (2009 GRC) Rebuttal REmoval of New  WH Solar AdjustMI 2 2 2" xfId="16673"/>
    <cellStyle name="_x0013__Book2_Electric Rev Req Model (2009 GRC) Rebuttal REmoval of New  WH Solar AdjustMI 2 3" xfId="16674"/>
    <cellStyle name="_x0013__Book2_Electric Rev Req Model (2009 GRC) Rebuttal REmoval of New  WH Solar AdjustMI 3" xfId="1559"/>
    <cellStyle name="_x0013__Book2_Electric Rev Req Model (2009 GRC) Rebuttal REmoval of New  WH Solar AdjustMI 3 2" xfId="16675"/>
    <cellStyle name="_x0013__Book2_Electric Rev Req Model (2009 GRC) Rebuttal REmoval of New  WH Solar AdjustMI 4" xfId="16676"/>
    <cellStyle name="_x0013__Book2_Electric Rev Req Model (2009 GRC) Rebuttal REmoval of New  WH Solar AdjustMI_DEM-WP(C) ENERG10C--ctn Mid-C_042010 2010GRC" xfId="1560"/>
    <cellStyle name="_x0013__Book2_Electric Rev Req Model (2009 GRC) Revised 01-18-2010" xfId="1561"/>
    <cellStyle name="_x0013__Book2_Electric Rev Req Model (2009 GRC) Revised 01-18-2010 2" xfId="1562"/>
    <cellStyle name="_x0013__Book2_Electric Rev Req Model (2009 GRC) Revised 01-18-2010 2 2" xfId="1563"/>
    <cellStyle name="_x0013__Book2_Electric Rev Req Model (2009 GRC) Revised 01-18-2010 2 2 2" xfId="16677"/>
    <cellStyle name="_x0013__Book2_Electric Rev Req Model (2009 GRC) Revised 01-18-2010 2 3" xfId="16678"/>
    <cellStyle name="_x0013__Book2_Electric Rev Req Model (2009 GRC) Revised 01-18-2010 3" xfId="1564"/>
    <cellStyle name="_x0013__Book2_Electric Rev Req Model (2009 GRC) Revised 01-18-2010 3 2" xfId="16679"/>
    <cellStyle name="_x0013__Book2_Electric Rev Req Model (2009 GRC) Revised 01-18-2010 4" xfId="16680"/>
    <cellStyle name="_x0013__Book2_Electric Rev Req Model (2009 GRC) Revised 01-18-2010_DEM-WP(C) ENERG10C--ctn Mid-C_042010 2010GRC" xfId="1565"/>
    <cellStyle name="_Book2_Exh A-1 resulting from UE-112050 effective Jan 1 2012" xfId="16681"/>
    <cellStyle name="_Book2_Exh G - Klamath Peaker PPA fr C Locke 2-12" xfId="16682"/>
    <cellStyle name="_Book2_Exhibit A-1 effective 4-1-11 fr S Free 12-11" xfId="16683"/>
    <cellStyle name="_Book2_Final 2008 PTC Rate Design Workpapers 10.27.08" xfId="1566"/>
    <cellStyle name="_x0013__Book2_Final Order Electric EXHIBIT A-1" xfId="1567"/>
    <cellStyle name="_x0013__Book2_Final Order Electric EXHIBIT A-1 2" xfId="1568"/>
    <cellStyle name="_x0013__Book2_Final Order Electric EXHIBIT A-1 2 2" xfId="1569"/>
    <cellStyle name="_x0013__Book2_Final Order Electric EXHIBIT A-1 2 2 2" xfId="16684"/>
    <cellStyle name="_x0013__Book2_Final Order Electric EXHIBIT A-1 2 3" xfId="16685"/>
    <cellStyle name="_x0013__Book2_Final Order Electric EXHIBIT A-1 3" xfId="1570"/>
    <cellStyle name="_x0013__Book2_Final Order Electric EXHIBIT A-1 3 2" xfId="16686"/>
    <cellStyle name="_x0013__Book2_Final Order Electric EXHIBIT A-1 4" xfId="16687"/>
    <cellStyle name="_Book2_Gas Rev Req Model (2010 GRC)" xfId="1571"/>
    <cellStyle name="_Book2_INPUTS" xfId="1572"/>
    <cellStyle name="_Book2_INPUTS 2" xfId="1573"/>
    <cellStyle name="_Book2_INPUTS 2 2" xfId="1574"/>
    <cellStyle name="_Book2_INPUTS 2 2 2" xfId="16688"/>
    <cellStyle name="_Book2_INPUTS 2 3" xfId="16689"/>
    <cellStyle name="_Book2_INPUTS 3" xfId="1575"/>
    <cellStyle name="_Book2_INPUTS 3 2" xfId="16690"/>
    <cellStyle name="_Book2_INPUTS 4" xfId="16691"/>
    <cellStyle name="_Book2_Mint Farm Generation BPA" xfId="16692"/>
    <cellStyle name="_Book2_NIM Summary" xfId="1576"/>
    <cellStyle name="_Book2_NIM Summary 09GRC" xfId="1577"/>
    <cellStyle name="_Book2_NIM Summary 09GRC 2" xfId="1578"/>
    <cellStyle name="_Book2_NIM Summary 09GRC 2 2" xfId="16693"/>
    <cellStyle name="_Book2_NIM Summary 09GRC 3" xfId="16694"/>
    <cellStyle name="_Book2_NIM Summary 09GRC_DEM-WP(C) ENERG10C--ctn Mid-C_042010 2010GRC" xfId="1579"/>
    <cellStyle name="_Book2_NIM Summary 10" xfId="16695"/>
    <cellStyle name="_Book2_NIM Summary 11" xfId="16696"/>
    <cellStyle name="_Book2_NIM Summary 12" xfId="16697"/>
    <cellStyle name="_Book2_NIM Summary 13" xfId="16698"/>
    <cellStyle name="_Book2_NIM Summary 14" xfId="16699"/>
    <cellStyle name="_Book2_NIM Summary 15" xfId="16700"/>
    <cellStyle name="_Book2_NIM Summary 16" xfId="16701"/>
    <cellStyle name="_Book2_NIM Summary 17" xfId="16702"/>
    <cellStyle name="_Book2_NIM Summary 18" xfId="16703"/>
    <cellStyle name="_Book2_NIM Summary 19" xfId="16704"/>
    <cellStyle name="_Book2_NIM Summary 2" xfId="1580"/>
    <cellStyle name="_Book2_NIM Summary 2 2" xfId="16705"/>
    <cellStyle name="_Book2_NIM Summary 20" xfId="16706"/>
    <cellStyle name="_Book2_NIM Summary 21" xfId="16707"/>
    <cellStyle name="_Book2_NIM Summary 22" xfId="16708"/>
    <cellStyle name="_Book2_NIM Summary 23" xfId="16709"/>
    <cellStyle name="_Book2_NIM Summary 24" xfId="16710"/>
    <cellStyle name="_Book2_NIM Summary 25" xfId="16711"/>
    <cellStyle name="_Book2_NIM Summary 26" xfId="16712"/>
    <cellStyle name="_Book2_NIM Summary 27" xfId="16713"/>
    <cellStyle name="_Book2_NIM Summary 28" xfId="16714"/>
    <cellStyle name="_Book2_NIM Summary 29" xfId="16715"/>
    <cellStyle name="_Book2_NIM Summary 3" xfId="1581"/>
    <cellStyle name="_Book2_NIM Summary 3 2" xfId="16716"/>
    <cellStyle name="_Book2_NIM Summary 30" xfId="16717"/>
    <cellStyle name="_Book2_NIM Summary 31" xfId="16718"/>
    <cellStyle name="_Book2_NIM Summary 32" xfId="16719"/>
    <cellStyle name="_Book2_NIM Summary 33" xfId="16720"/>
    <cellStyle name="_Book2_NIM Summary 34" xfId="16721"/>
    <cellStyle name="_Book2_NIM Summary 35" xfId="16722"/>
    <cellStyle name="_Book2_NIM Summary 36" xfId="16723"/>
    <cellStyle name="_Book2_NIM Summary 37" xfId="16724"/>
    <cellStyle name="_Book2_NIM Summary 38" xfId="16725"/>
    <cellStyle name="_Book2_NIM Summary 39" xfId="16726"/>
    <cellStyle name="_Book2_NIM Summary 4" xfId="1582"/>
    <cellStyle name="_Book2_NIM Summary 4 2" xfId="16727"/>
    <cellStyle name="_Book2_NIM Summary 40" xfId="16728"/>
    <cellStyle name="_Book2_NIM Summary 41" xfId="16729"/>
    <cellStyle name="_Book2_NIM Summary 42" xfId="16730"/>
    <cellStyle name="_Book2_NIM Summary 43" xfId="16731"/>
    <cellStyle name="_Book2_NIM Summary 44" xfId="16732"/>
    <cellStyle name="_Book2_NIM Summary 45" xfId="16733"/>
    <cellStyle name="_Book2_NIM Summary 46" xfId="16734"/>
    <cellStyle name="_Book2_NIM Summary 47" xfId="16735"/>
    <cellStyle name="_Book2_NIM Summary 48" xfId="16736"/>
    <cellStyle name="_Book2_NIM Summary 49" xfId="16737"/>
    <cellStyle name="_Book2_NIM Summary 5" xfId="1583"/>
    <cellStyle name="_Book2_NIM Summary 5 2" xfId="16738"/>
    <cellStyle name="_Book2_NIM Summary 50" xfId="16739"/>
    <cellStyle name="_Book2_NIM Summary 51" xfId="16740"/>
    <cellStyle name="_Book2_NIM Summary 6" xfId="1584"/>
    <cellStyle name="_Book2_NIM Summary 6 2" xfId="16741"/>
    <cellStyle name="_Book2_NIM Summary 7" xfId="1585"/>
    <cellStyle name="_Book2_NIM Summary 7 2" xfId="16742"/>
    <cellStyle name="_Book2_NIM Summary 8" xfId="1586"/>
    <cellStyle name="_Book2_NIM Summary 8 2" xfId="16743"/>
    <cellStyle name="_Book2_NIM Summary 9" xfId="1587"/>
    <cellStyle name="_Book2_NIM Summary 9 2" xfId="16744"/>
    <cellStyle name="_Book2_NIM Summary_DEM-WP(C) ENERG10C--ctn Mid-C_042010 2010GRC" xfId="1588"/>
    <cellStyle name="_Book2_PCA 10 -  Exhibit D Dec 2011" xfId="16745"/>
    <cellStyle name="_Book2_PCA 10 -  Exhibit D from A Kellogg Jan 2011" xfId="1589"/>
    <cellStyle name="_Book2_PCA 10 -  Exhibit D from A Kellogg July 2011" xfId="1590"/>
    <cellStyle name="_Book2_PCA 10 -  Exhibit D from S Free Rcv'd 12-11" xfId="1591"/>
    <cellStyle name="_Book2_PCA 11 -  Exhibit D Jan 2012 fr A Kellogg" xfId="16746"/>
    <cellStyle name="_Book2_PCA 11 -  Exhibit D Jan 2012 WF" xfId="16747"/>
    <cellStyle name="_Book2_PCA 9 -  Exhibit D April 2010" xfId="1592"/>
    <cellStyle name="_Book2_PCA 9 -  Exhibit D April 2010 (3)" xfId="1593"/>
    <cellStyle name="_Book2_PCA 9 -  Exhibit D April 2010 (3) 2" xfId="1594"/>
    <cellStyle name="_Book2_PCA 9 -  Exhibit D April 2010 (3) 2 2" xfId="16748"/>
    <cellStyle name="_Book2_PCA 9 -  Exhibit D April 2010 (3) 3" xfId="16749"/>
    <cellStyle name="_Book2_PCA 9 -  Exhibit D April 2010 (3)_DEM-WP(C) ENERG10C--ctn Mid-C_042010 2010GRC" xfId="1595"/>
    <cellStyle name="_Book2_PCA 9 -  Exhibit D April 2010 2" xfId="16750"/>
    <cellStyle name="_Book2_PCA 9 -  Exhibit D April 2010 3" xfId="16751"/>
    <cellStyle name="_Book2_PCA 9 -  Exhibit D April 2010 4" xfId="16752"/>
    <cellStyle name="_Book2_PCA 9 -  Exhibit D April 2010 5" xfId="16753"/>
    <cellStyle name="_Book2_PCA 9 -  Exhibit D April 2010 6" xfId="16754"/>
    <cellStyle name="_Book2_PCA 9 -  Exhibit D Nov 2010" xfId="1596"/>
    <cellStyle name="_Book2_PCA 9 -  Exhibit D Nov 2010 2" xfId="16755"/>
    <cellStyle name="_Book2_PCA 9 - Exhibit D at August 2010" xfId="1597"/>
    <cellStyle name="_Book2_PCA 9 - Exhibit D at August 2010 2" xfId="16756"/>
    <cellStyle name="_Book2_PCA 9 - Exhibit D June 2010 GRC" xfId="1598"/>
    <cellStyle name="_Book2_PCA 9 - Exhibit D June 2010 GRC 2" xfId="16757"/>
    <cellStyle name="_Book2_Power Costs - Comparison bx Rbtl-Staff-Jt-PC" xfId="1599"/>
    <cellStyle name="_Book2_Power Costs - Comparison bx Rbtl-Staff-Jt-PC 2" xfId="1600"/>
    <cellStyle name="_Book2_Power Costs - Comparison bx Rbtl-Staff-Jt-PC 2 2" xfId="1601"/>
    <cellStyle name="_Book2_Power Costs - Comparison bx Rbtl-Staff-Jt-PC 2 2 2" xfId="16758"/>
    <cellStyle name="_Book2_Power Costs - Comparison bx Rbtl-Staff-Jt-PC 2 3" xfId="16759"/>
    <cellStyle name="_Book2_Power Costs - Comparison bx Rbtl-Staff-Jt-PC 3" xfId="1602"/>
    <cellStyle name="_Book2_Power Costs - Comparison bx Rbtl-Staff-Jt-PC 3 2" xfId="16760"/>
    <cellStyle name="_Book2_Power Costs - Comparison bx Rbtl-Staff-Jt-PC 4" xfId="16761"/>
    <cellStyle name="_Book2_Power Costs - Comparison bx Rbtl-Staff-Jt-PC_Adj Bench DR 3 for Initial Briefs (Electric)" xfId="1603"/>
    <cellStyle name="_Book2_Power Costs - Comparison bx Rbtl-Staff-Jt-PC_Adj Bench DR 3 for Initial Briefs (Electric) 2" xfId="1604"/>
    <cellStyle name="_Book2_Power Costs - Comparison bx Rbtl-Staff-Jt-PC_Adj Bench DR 3 for Initial Briefs (Electric) 2 2" xfId="1605"/>
    <cellStyle name="_Book2_Power Costs - Comparison bx Rbtl-Staff-Jt-PC_Adj Bench DR 3 for Initial Briefs (Electric) 2 2 2" xfId="16762"/>
    <cellStyle name="_Book2_Power Costs - Comparison bx Rbtl-Staff-Jt-PC_Adj Bench DR 3 for Initial Briefs (Electric) 2 3" xfId="16763"/>
    <cellStyle name="_Book2_Power Costs - Comparison bx Rbtl-Staff-Jt-PC_Adj Bench DR 3 for Initial Briefs (Electric) 3" xfId="1606"/>
    <cellStyle name="_Book2_Power Costs - Comparison bx Rbtl-Staff-Jt-PC_Adj Bench DR 3 for Initial Briefs (Electric) 3 2" xfId="16764"/>
    <cellStyle name="_Book2_Power Costs - Comparison bx Rbtl-Staff-Jt-PC_Adj Bench DR 3 for Initial Briefs (Electric) 4" xfId="16765"/>
    <cellStyle name="_Book2_Power Costs - Comparison bx Rbtl-Staff-Jt-PC_Adj Bench DR 3 for Initial Briefs (Electric)_DEM-WP(C) ENERG10C--ctn Mid-C_042010 2010GRC" xfId="1607"/>
    <cellStyle name="_Book2_Power Costs - Comparison bx Rbtl-Staff-Jt-PC_DEM-WP(C) ENERG10C--ctn Mid-C_042010 2010GRC" xfId="1608"/>
    <cellStyle name="_Book2_Power Costs - Comparison bx Rbtl-Staff-Jt-PC_Electric Rev Req Model (2009 GRC) Rebuttal" xfId="1609"/>
    <cellStyle name="_Book2_Power Costs - Comparison bx Rbtl-Staff-Jt-PC_Electric Rev Req Model (2009 GRC) Rebuttal 2" xfId="1610"/>
    <cellStyle name="_Book2_Power Costs - Comparison bx Rbtl-Staff-Jt-PC_Electric Rev Req Model (2009 GRC) Rebuttal 2 2" xfId="1611"/>
    <cellStyle name="_Book2_Power Costs - Comparison bx Rbtl-Staff-Jt-PC_Electric Rev Req Model (2009 GRC) Rebuttal 2 2 2" xfId="16766"/>
    <cellStyle name="_Book2_Power Costs - Comparison bx Rbtl-Staff-Jt-PC_Electric Rev Req Model (2009 GRC) Rebuttal 2 3" xfId="16767"/>
    <cellStyle name="_Book2_Power Costs - Comparison bx Rbtl-Staff-Jt-PC_Electric Rev Req Model (2009 GRC) Rebuttal 3" xfId="1612"/>
    <cellStyle name="_Book2_Power Costs - Comparison bx Rbtl-Staff-Jt-PC_Electric Rev Req Model (2009 GRC) Rebuttal 3 2" xfId="16768"/>
    <cellStyle name="_Book2_Power Costs - Comparison bx Rbtl-Staff-Jt-PC_Electric Rev Req Model (2009 GRC) Rebuttal 4" xfId="16769"/>
    <cellStyle name="_Book2_Power Costs - Comparison bx Rbtl-Staff-Jt-PC_Electric Rev Req Model (2009 GRC) Rebuttal REmoval of New  WH Solar AdjustMI" xfId="1613"/>
    <cellStyle name="_Book2_Power Costs - Comparison bx Rbtl-Staff-Jt-PC_Electric Rev Req Model (2009 GRC) Rebuttal REmoval of New  WH Solar AdjustMI 2" xfId="1614"/>
    <cellStyle name="_Book2_Power Costs - Comparison bx Rbtl-Staff-Jt-PC_Electric Rev Req Model (2009 GRC) Rebuttal REmoval of New  WH Solar AdjustMI 2 2" xfId="1615"/>
    <cellStyle name="_Book2_Power Costs - Comparison bx Rbtl-Staff-Jt-PC_Electric Rev Req Model (2009 GRC) Rebuttal REmoval of New  WH Solar AdjustMI 2 2 2" xfId="16770"/>
    <cellStyle name="_Book2_Power Costs - Comparison bx Rbtl-Staff-Jt-PC_Electric Rev Req Model (2009 GRC) Rebuttal REmoval of New  WH Solar AdjustMI 2 3" xfId="16771"/>
    <cellStyle name="_Book2_Power Costs - Comparison bx Rbtl-Staff-Jt-PC_Electric Rev Req Model (2009 GRC) Rebuttal REmoval of New  WH Solar AdjustMI 3" xfId="1616"/>
    <cellStyle name="_Book2_Power Costs - Comparison bx Rbtl-Staff-Jt-PC_Electric Rev Req Model (2009 GRC) Rebuttal REmoval of New  WH Solar AdjustMI 3 2" xfId="16772"/>
    <cellStyle name="_Book2_Power Costs - Comparison bx Rbtl-Staff-Jt-PC_Electric Rev Req Model (2009 GRC) Rebuttal REmoval of New  WH Solar AdjustMI 4" xfId="16773"/>
    <cellStyle name="_Book2_Power Costs - Comparison bx Rbtl-Staff-Jt-PC_Electric Rev Req Model (2009 GRC) Rebuttal REmoval of New  WH Solar AdjustMI_DEM-WP(C) ENERG10C--ctn Mid-C_042010 2010GRC" xfId="1617"/>
    <cellStyle name="_Book2_Power Costs - Comparison bx Rbtl-Staff-Jt-PC_Electric Rev Req Model (2009 GRC) Revised 01-18-2010" xfId="1618"/>
    <cellStyle name="_Book2_Power Costs - Comparison bx Rbtl-Staff-Jt-PC_Electric Rev Req Model (2009 GRC) Revised 01-18-2010 2" xfId="1619"/>
    <cellStyle name="_Book2_Power Costs - Comparison bx Rbtl-Staff-Jt-PC_Electric Rev Req Model (2009 GRC) Revised 01-18-2010 2 2" xfId="1620"/>
    <cellStyle name="_Book2_Power Costs - Comparison bx Rbtl-Staff-Jt-PC_Electric Rev Req Model (2009 GRC) Revised 01-18-2010 2 2 2" xfId="16774"/>
    <cellStyle name="_Book2_Power Costs - Comparison bx Rbtl-Staff-Jt-PC_Electric Rev Req Model (2009 GRC) Revised 01-18-2010 2 3" xfId="16775"/>
    <cellStyle name="_Book2_Power Costs - Comparison bx Rbtl-Staff-Jt-PC_Electric Rev Req Model (2009 GRC) Revised 01-18-2010 3" xfId="1621"/>
    <cellStyle name="_Book2_Power Costs - Comparison bx Rbtl-Staff-Jt-PC_Electric Rev Req Model (2009 GRC) Revised 01-18-2010 3 2" xfId="16776"/>
    <cellStyle name="_Book2_Power Costs - Comparison bx Rbtl-Staff-Jt-PC_Electric Rev Req Model (2009 GRC) Revised 01-18-2010 4" xfId="16777"/>
    <cellStyle name="_Book2_Power Costs - Comparison bx Rbtl-Staff-Jt-PC_Electric Rev Req Model (2009 GRC) Revised 01-18-2010_DEM-WP(C) ENERG10C--ctn Mid-C_042010 2010GRC" xfId="1622"/>
    <cellStyle name="_Book2_Power Costs - Comparison bx Rbtl-Staff-Jt-PC_Final Order Electric EXHIBIT A-1" xfId="1623"/>
    <cellStyle name="_Book2_Power Costs - Comparison bx Rbtl-Staff-Jt-PC_Final Order Electric EXHIBIT A-1 2" xfId="1624"/>
    <cellStyle name="_Book2_Power Costs - Comparison bx Rbtl-Staff-Jt-PC_Final Order Electric EXHIBIT A-1 2 2" xfId="1625"/>
    <cellStyle name="_Book2_Power Costs - Comparison bx Rbtl-Staff-Jt-PC_Final Order Electric EXHIBIT A-1 2 2 2" xfId="16778"/>
    <cellStyle name="_Book2_Power Costs - Comparison bx Rbtl-Staff-Jt-PC_Final Order Electric EXHIBIT A-1 2 3" xfId="16779"/>
    <cellStyle name="_Book2_Power Costs - Comparison bx Rbtl-Staff-Jt-PC_Final Order Electric EXHIBIT A-1 3" xfId="1626"/>
    <cellStyle name="_Book2_Power Costs - Comparison bx Rbtl-Staff-Jt-PC_Final Order Electric EXHIBIT A-1 3 2" xfId="16780"/>
    <cellStyle name="_Book2_Power Costs - Comparison bx Rbtl-Staff-Jt-PC_Final Order Electric EXHIBIT A-1 4" xfId="16781"/>
    <cellStyle name="_Book2_Production Adj 4.37" xfId="1627"/>
    <cellStyle name="_Book2_Production Adj 4.37 2" xfId="1628"/>
    <cellStyle name="_Book2_Production Adj 4.37 2 2" xfId="1629"/>
    <cellStyle name="_Book2_Production Adj 4.37 2 2 2" xfId="16782"/>
    <cellStyle name="_Book2_Production Adj 4.37 2 3" xfId="16783"/>
    <cellStyle name="_Book2_Production Adj 4.37 3" xfId="1630"/>
    <cellStyle name="_Book2_Production Adj 4.37 3 2" xfId="16784"/>
    <cellStyle name="_Book2_Production Adj 4.37 4" xfId="16785"/>
    <cellStyle name="_Book2_Purchased Power Adj 4.03" xfId="1631"/>
    <cellStyle name="_Book2_Purchased Power Adj 4.03 2" xfId="1632"/>
    <cellStyle name="_Book2_Purchased Power Adj 4.03 2 2" xfId="1633"/>
    <cellStyle name="_Book2_Purchased Power Adj 4.03 2 2 2" xfId="16786"/>
    <cellStyle name="_Book2_Purchased Power Adj 4.03 2 3" xfId="16787"/>
    <cellStyle name="_Book2_Purchased Power Adj 4.03 3" xfId="1634"/>
    <cellStyle name="_Book2_Purchased Power Adj 4.03 3 2" xfId="16788"/>
    <cellStyle name="_Book2_Purchased Power Adj 4.03 4" xfId="16789"/>
    <cellStyle name="_Book2_Rebuttal Power Costs" xfId="1635"/>
    <cellStyle name="_Book2_Rebuttal Power Costs 2" xfId="1636"/>
    <cellStyle name="_Book2_Rebuttal Power Costs 2 2" xfId="1637"/>
    <cellStyle name="_Book2_Rebuttal Power Costs 2 2 2" xfId="16790"/>
    <cellStyle name="_Book2_Rebuttal Power Costs 2 3" xfId="16791"/>
    <cellStyle name="_Book2_Rebuttal Power Costs 3" xfId="1638"/>
    <cellStyle name="_Book2_Rebuttal Power Costs 3 2" xfId="16792"/>
    <cellStyle name="_Book2_Rebuttal Power Costs 4" xfId="16793"/>
    <cellStyle name="_Book2_Rebuttal Power Costs_Adj Bench DR 3 for Initial Briefs (Electric)" xfId="1639"/>
    <cellStyle name="_Book2_Rebuttal Power Costs_Adj Bench DR 3 for Initial Briefs (Electric) 2" xfId="1640"/>
    <cellStyle name="_Book2_Rebuttal Power Costs_Adj Bench DR 3 for Initial Briefs (Electric) 2 2" xfId="1641"/>
    <cellStyle name="_Book2_Rebuttal Power Costs_Adj Bench DR 3 for Initial Briefs (Electric) 2 2 2" xfId="16794"/>
    <cellStyle name="_Book2_Rebuttal Power Costs_Adj Bench DR 3 for Initial Briefs (Electric) 2 3" xfId="16795"/>
    <cellStyle name="_Book2_Rebuttal Power Costs_Adj Bench DR 3 for Initial Briefs (Electric) 3" xfId="1642"/>
    <cellStyle name="_Book2_Rebuttal Power Costs_Adj Bench DR 3 for Initial Briefs (Electric) 3 2" xfId="16796"/>
    <cellStyle name="_Book2_Rebuttal Power Costs_Adj Bench DR 3 for Initial Briefs (Electric) 4" xfId="16797"/>
    <cellStyle name="_Book2_Rebuttal Power Costs_Adj Bench DR 3 for Initial Briefs (Electric)_DEM-WP(C) ENERG10C--ctn Mid-C_042010 2010GRC" xfId="1643"/>
    <cellStyle name="_Book2_Rebuttal Power Costs_DEM-WP(C) ENERG10C--ctn Mid-C_042010 2010GRC" xfId="1644"/>
    <cellStyle name="_Book2_Rebuttal Power Costs_Electric Rev Req Model (2009 GRC) Rebuttal" xfId="1645"/>
    <cellStyle name="_Book2_Rebuttal Power Costs_Electric Rev Req Model (2009 GRC) Rebuttal 2" xfId="1646"/>
    <cellStyle name="_Book2_Rebuttal Power Costs_Electric Rev Req Model (2009 GRC) Rebuttal 2 2" xfId="1647"/>
    <cellStyle name="_Book2_Rebuttal Power Costs_Electric Rev Req Model (2009 GRC) Rebuttal 2 2 2" xfId="16798"/>
    <cellStyle name="_Book2_Rebuttal Power Costs_Electric Rev Req Model (2009 GRC) Rebuttal 2 3" xfId="16799"/>
    <cellStyle name="_Book2_Rebuttal Power Costs_Electric Rev Req Model (2009 GRC) Rebuttal 3" xfId="1648"/>
    <cellStyle name="_Book2_Rebuttal Power Costs_Electric Rev Req Model (2009 GRC) Rebuttal 3 2" xfId="16800"/>
    <cellStyle name="_Book2_Rebuttal Power Costs_Electric Rev Req Model (2009 GRC) Rebuttal 4" xfId="16801"/>
    <cellStyle name="_Book2_Rebuttal Power Costs_Electric Rev Req Model (2009 GRC) Rebuttal REmoval of New  WH Solar AdjustMI" xfId="1649"/>
    <cellStyle name="_Book2_Rebuttal Power Costs_Electric Rev Req Model (2009 GRC) Rebuttal REmoval of New  WH Solar AdjustMI 2" xfId="1650"/>
    <cellStyle name="_Book2_Rebuttal Power Costs_Electric Rev Req Model (2009 GRC) Rebuttal REmoval of New  WH Solar AdjustMI 2 2" xfId="1651"/>
    <cellStyle name="_Book2_Rebuttal Power Costs_Electric Rev Req Model (2009 GRC) Rebuttal REmoval of New  WH Solar AdjustMI 2 2 2" xfId="16802"/>
    <cellStyle name="_Book2_Rebuttal Power Costs_Electric Rev Req Model (2009 GRC) Rebuttal REmoval of New  WH Solar AdjustMI 2 3" xfId="16803"/>
    <cellStyle name="_Book2_Rebuttal Power Costs_Electric Rev Req Model (2009 GRC) Rebuttal REmoval of New  WH Solar AdjustMI 3" xfId="1652"/>
    <cellStyle name="_Book2_Rebuttal Power Costs_Electric Rev Req Model (2009 GRC) Rebuttal REmoval of New  WH Solar AdjustMI 3 2" xfId="16804"/>
    <cellStyle name="_Book2_Rebuttal Power Costs_Electric Rev Req Model (2009 GRC) Rebuttal REmoval of New  WH Solar AdjustMI 4" xfId="16805"/>
    <cellStyle name="_Book2_Rebuttal Power Costs_Electric Rev Req Model (2009 GRC) Rebuttal REmoval of New  WH Solar AdjustMI_DEM-WP(C) ENERG10C--ctn Mid-C_042010 2010GRC" xfId="1653"/>
    <cellStyle name="_Book2_Rebuttal Power Costs_Electric Rev Req Model (2009 GRC) Revised 01-18-2010" xfId="1654"/>
    <cellStyle name="_Book2_Rebuttal Power Costs_Electric Rev Req Model (2009 GRC) Revised 01-18-2010 2" xfId="1655"/>
    <cellStyle name="_Book2_Rebuttal Power Costs_Electric Rev Req Model (2009 GRC) Revised 01-18-2010 2 2" xfId="1656"/>
    <cellStyle name="_Book2_Rebuttal Power Costs_Electric Rev Req Model (2009 GRC) Revised 01-18-2010 2 2 2" xfId="16806"/>
    <cellStyle name="_Book2_Rebuttal Power Costs_Electric Rev Req Model (2009 GRC) Revised 01-18-2010 2 3" xfId="16807"/>
    <cellStyle name="_Book2_Rebuttal Power Costs_Electric Rev Req Model (2009 GRC) Revised 01-18-2010 3" xfId="1657"/>
    <cellStyle name="_Book2_Rebuttal Power Costs_Electric Rev Req Model (2009 GRC) Revised 01-18-2010 3 2" xfId="16808"/>
    <cellStyle name="_Book2_Rebuttal Power Costs_Electric Rev Req Model (2009 GRC) Revised 01-18-2010 4" xfId="16809"/>
    <cellStyle name="_Book2_Rebuttal Power Costs_Electric Rev Req Model (2009 GRC) Revised 01-18-2010_DEM-WP(C) ENERG10C--ctn Mid-C_042010 2010GRC" xfId="1658"/>
    <cellStyle name="_Book2_Rebuttal Power Costs_Final Order Electric EXHIBIT A-1" xfId="1659"/>
    <cellStyle name="_Book2_Rebuttal Power Costs_Final Order Electric EXHIBIT A-1 2" xfId="1660"/>
    <cellStyle name="_Book2_Rebuttal Power Costs_Final Order Electric EXHIBIT A-1 2 2" xfId="1661"/>
    <cellStyle name="_Book2_Rebuttal Power Costs_Final Order Electric EXHIBIT A-1 2 2 2" xfId="16810"/>
    <cellStyle name="_Book2_Rebuttal Power Costs_Final Order Electric EXHIBIT A-1 2 3" xfId="16811"/>
    <cellStyle name="_Book2_Rebuttal Power Costs_Final Order Electric EXHIBIT A-1 3" xfId="1662"/>
    <cellStyle name="_Book2_Rebuttal Power Costs_Final Order Electric EXHIBIT A-1 3 2" xfId="16812"/>
    <cellStyle name="_Book2_Rebuttal Power Costs_Final Order Electric EXHIBIT A-1 4" xfId="16813"/>
    <cellStyle name="_Book2_RECS vs PTC's w Interest 6-28-10" xfId="16814"/>
    <cellStyle name="_Book2_ROR &amp; CONV FACTOR" xfId="1663"/>
    <cellStyle name="_Book2_ROR &amp; CONV FACTOR 2" xfId="1664"/>
    <cellStyle name="_Book2_ROR &amp; CONV FACTOR 2 2" xfId="1665"/>
    <cellStyle name="_Book2_ROR &amp; CONV FACTOR 2 2 2" xfId="16815"/>
    <cellStyle name="_Book2_ROR &amp; CONV FACTOR 2 3" xfId="16816"/>
    <cellStyle name="_Book2_ROR &amp; CONV FACTOR 3" xfId="1666"/>
    <cellStyle name="_Book2_ROR &amp; CONV FACTOR 3 2" xfId="16817"/>
    <cellStyle name="_Book2_ROR &amp; CONV FACTOR 4" xfId="16818"/>
    <cellStyle name="_Book2_ROR 5.02" xfId="1667"/>
    <cellStyle name="_Book2_ROR 5.02 2" xfId="1668"/>
    <cellStyle name="_Book2_ROR 5.02 2 2" xfId="1669"/>
    <cellStyle name="_Book2_ROR 5.02 2 2 2" xfId="16819"/>
    <cellStyle name="_Book2_ROR 5.02 2 3" xfId="16820"/>
    <cellStyle name="_Book2_ROR 5.02 3" xfId="1670"/>
    <cellStyle name="_Book2_ROR 5.02 3 2" xfId="16821"/>
    <cellStyle name="_Book2_ROR 5.02 4" xfId="16822"/>
    <cellStyle name="_Book2_Wind Integration 10GRC" xfId="1671"/>
    <cellStyle name="_Book2_Wind Integration 10GRC 2" xfId="1672"/>
    <cellStyle name="_Book2_Wind Integration 10GRC 2 2" xfId="16823"/>
    <cellStyle name="_Book2_Wind Integration 10GRC 3" xfId="16824"/>
    <cellStyle name="_Book2_Wind Integration 10GRC_DEM-WP(C) ENERG10C--ctn Mid-C_042010 2010GRC" xfId="1673"/>
    <cellStyle name="_Book3" xfId="1674"/>
    <cellStyle name="_Book5" xfId="1675"/>
    <cellStyle name="_Book5 2" xfId="1676"/>
    <cellStyle name="_Book5 2 2" xfId="16825"/>
    <cellStyle name="_Book5 2 2 2" xfId="16826"/>
    <cellStyle name="_Book5 2 3" xfId="16827"/>
    <cellStyle name="_Book5 3" xfId="1677"/>
    <cellStyle name="_Book5 3 2" xfId="16828"/>
    <cellStyle name="_Book5 4" xfId="1678"/>
    <cellStyle name="_Book5 4 2" xfId="1679"/>
    <cellStyle name="_Book5 5" xfId="16829"/>
    <cellStyle name="_Book5 5 2" xfId="16830"/>
    <cellStyle name="_Book5 6" xfId="16831"/>
    <cellStyle name="_Book5 6 2" xfId="16832"/>
    <cellStyle name="_Book5 7" xfId="16833"/>
    <cellStyle name="_Book5_4 31E Reg Asset  Liab and EXH D" xfId="1680"/>
    <cellStyle name="_Book5_4 31E Reg Asset  Liab and EXH D _ Aug 10 Filing (2)" xfId="1681"/>
    <cellStyle name="_Book5_Chelan PUD Power Costs (8-10)" xfId="1682"/>
    <cellStyle name="_Book5_Chelan PUD Power Costs (8-10) 2" xfId="16834"/>
    <cellStyle name="_Book5_compare wind integration" xfId="16835"/>
    <cellStyle name="_Book5_DEM-WP(C) Chelan Power Costs" xfId="1683"/>
    <cellStyle name="_Book5_DEM-WP(C) Chelan Power Costs 2" xfId="16836"/>
    <cellStyle name="_Book5_DEM-WP(C) Costs Not In AURORA 2010GRC As Filed" xfId="1684"/>
    <cellStyle name="_Book5_DEM-WP(C) Costs Not In AURORA 2010GRC As Filed 2" xfId="1685"/>
    <cellStyle name="_Book5_DEM-WP(C) Costs Not In AURORA 2010GRC As Filed 2 2" xfId="16837"/>
    <cellStyle name="_Book5_DEM-WP(C) Costs Not In AURORA 2010GRC As Filed 3" xfId="1686"/>
    <cellStyle name="_Book5_DEM-WP(C) Costs Not In AURORA 2010GRC As Filed 3 2" xfId="16838"/>
    <cellStyle name="_Book5_DEM-WP(C) Costs Not In AURORA 2010GRC As Filed 4" xfId="16839"/>
    <cellStyle name="_Book5_DEM-WP(C) Costs Not In AURORA 2010GRC As Filed 4 2" xfId="16840"/>
    <cellStyle name="_Book5_DEM-WP(C) Costs Not In AURORA 2010GRC As Filed 5" xfId="16841"/>
    <cellStyle name="_Book5_DEM-WP(C) Costs Not In AURORA 2010GRC As Filed 5 2" xfId="16842"/>
    <cellStyle name="_Book5_DEM-WP(C) Costs Not In AURORA 2010GRC As Filed 6" xfId="16843"/>
    <cellStyle name="_Book5_DEM-WP(C) Costs Not In AURORA 2010GRC As Filed 6 2" xfId="16844"/>
    <cellStyle name="_Book5_DEM-WP(C) Costs Not In AURORA 2010GRC As Filed_DEM-WP(C) ENERG10C--ctn Mid-C_042010 2010GRC" xfId="1687"/>
    <cellStyle name="_Book5_DEM-WP(C) Gas Transport 2010GRC" xfId="1688"/>
    <cellStyle name="_Book5_DEM-WP(C) Gas Transport 2010GRC 2" xfId="16845"/>
    <cellStyle name="_Book5_NIM Summary" xfId="1689"/>
    <cellStyle name="_Book5_NIM Summary 09GRC" xfId="1690"/>
    <cellStyle name="_Book5_NIM Summary 10" xfId="16846"/>
    <cellStyle name="_Book5_NIM Summary 11" xfId="16847"/>
    <cellStyle name="_Book5_NIM Summary 12" xfId="16848"/>
    <cellStyle name="_Book5_NIM Summary 13" xfId="16849"/>
    <cellStyle name="_Book5_NIM Summary 14" xfId="16850"/>
    <cellStyle name="_Book5_NIM Summary 15" xfId="16851"/>
    <cellStyle name="_Book5_NIM Summary 16" xfId="16852"/>
    <cellStyle name="_Book5_NIM Summary 17" xfId="16853"/>
    <cellStyle name="_Book5_NIM Summary 18" xfId="16854"/>
    <cellStyle name="_Book5_NIM Summary 19" xfId="16855"/>
    <cellStyle name="_Book5_NIM Summary 2" xfId="1691"/>
    <cellStyle name="_Book5_NIM Summary 2 2" xfId="16856"/>
    <cellStyle name="_Book5_NIM Summary 20" xfId="16857"/>
    <cellStyle name="_Book5_NIM Summary 21" xfId="16858"/>
    <cellStyle name="_Book5_NIM Summary 22" xfId="16859"/>
    <cellStyle name="_Book5_NIM Summary 23" xfId="16860"/>
    <cellStyle name="_Book5_NIM Summary 24" xfId="16861"/>
    <cellStyle name="_Book5_NIM Summary 25" xfId="16862"/>
    <cellStyle name="_Book5_NIM Summary 26" xfId="16863"/>
    <cellStyle name="_Book5_NIM Summary 27" xfId="16864"/>
    <cellStyle name="_Book5_NIM Summary 28" xfId="16865"/>
    <cellStyle name="_Book5_NIM Summary 29" xfId="16866"/>
    <cellStyle name="_Book5_NIM Summary 3" xfId="1692"/>
    <cellStyle name="_Book5_NIM Summary 3 2" xfId="16867"/>
    <cellStyle name="_Book5_NIM Summary 30" xfId="16868"/>
    <cellStyle name="_Book5_NIM Summary 31" xfId="16869"/>
    <cellStyle name="_Book5_NIM Summary 32" xfId="16870"/>
    <cellStyle name="_Book5_NIM Summary 33" xfId="16871"/>
    <cellStyle name="_Book5_NIM Summary 34" xfId="16872"/>
    <cellStyle name="_Book5_NIM Summary 35" xfId="16873"/>
    <cellStyle name="_Book5_NIM Summary 36" xfId="16874"/>
    <cellStyle name="_Book5_NIM Summary 37" xfId="16875"/>
    <cellStyle name="_Book5_NIM Summary 38" xfId="16876"/>
    <cellStyle name="_Book5_NIM Summary 39" xfId="16877"/>
    <cellStyle name="_Book5_NIM Summary 4" xfId="1693"/>
    <cellStyle name="_Book5_NIM Summary 4 2" xfId="16878"/>
    <cellStyle name="_Book5_NIM Summary 40" xfId="16879"/>
    <cellStyle name="_Book5_NIM Summary 41" xfId="16880"/>
    <cellStyle name="_Book5_NIM Summary 42" xfId="16881"/>
    <cellStyle name="_Book5_NIM Summary 43" xfId="16882"/>
    <cellStyle name="_Book5_NIM Summary 44" xfId="16883"/>
    <cellStyle name="_Book5_NIM Summary 45" xfId="16884"/>
    <cellStyle name="_Book5_NIM Summary 46" xfId="16885"/>
    <cellStyle name="_Book5_NIM Summary 47" xfId="16886"/>
    <cellStyle name="_Book5_NIM Summary 48" xfId="16887"/>
    <cellStyle name="_Book5_NIM Summary 49" xfId="16888"/>
    <cellStyle name="_Book5_NIM Summary 5" xfId="1694"/>
    <cellStyle name="_Book5_NIM Summary 5 2" xfId="16889"/>
    <cellStyle name="_Book5_NIM Summary 50" xfId="16890"/>
    <cellStyle name="_Book5_NIM Summary 51" xfId="16891"/>
    <cellStyle name="_Book5_NIM Summary 6" xfId="1695"/>
    <cellStyle name="_Book5_NIM Summary 6 2" xfId="16892"/>
    <cellStyle name="_Book5_NIM Summary 7" xfId="1696"/>
    <cellStyle name="_Book5_NIM Summary 7 2" xfId="16893"/>
    <cellStyle name="_Book5_NIM Summary 8" xfId="1697"/>
    <cellStyle name="_Book5_NIM Summary 8 2" xfId="16894"/>
    <cellStyle name="_Book5_NIM Summary 9" xfId="1698"/>
    <cellStyle name="_Book5_NIM Summary 9 2" xfId="16895"/>
    <cellStyle name="_Book5_NIM Summary_DEM-WP(C) ENERG10C--ctn Mid-C_042010 2010GRC" xfId="1699"/>
    <cellStyle name="_Book5_PCA 9 -  Exhibit D April 2010 (3)" xfId="1700"/>
    <cellStyle name="_Book5_Reconciliation" xfId="1701"/>
    <cellStyle name="_Book5_Reconciliation 2" xfId="1702"/>
    <cellStyle name="_Book5_Reconciliation 2 2" xfId="16896"/>
    <cellStyle name="_Book5_Reconciliation 3" xfId="1703"/>
    <cellStyle name="_Book5_Reconciliation 3 2" xfId="16897"/>
    <cellStyle name="_Book5_Reconciliation 4" xfId="16898"/>
    <cellStyle name="_Book5_Reconciliation 4 2" xfId="16899"/>
    <cellStyle name="_Book5_Reconciliation 5" xfId="16900"/>
    <cellStyle name="_Book5_Reconciliation 5 2" xfId="16901"/>
    <cellStyle name="_Book5_Reconciliation 6" xfId="16902"/>
    <cellStyle name="_Book5_Reconciliation 6 2" xfId="16903"/>
    <cellStyle name="_Book5_Reconciliation_DEM-WP(C) ENERG10C--ctn Mid-C_042010 2010GRC" xfId="1704"/>
    <cellStyle name="_Book5_Wind Integration 10GRC" xfId="1705"/>
    <cellStyle name="_Book5_Wind Integration 10GRC 2" xfId="1706"/>
    <cellStyle name="_Book5_Wind Integration 10GRC 2 2" xfId="16904"/>
    <cellStyle name="_Book5_Wind Integration 10GRC 3" xfId="16905"/>
    <cellStyle name="_Book5_Wind Integration 10GRC_DEM-WP(C) ENERG10C--ctn Mid-C_042010 2010GRC" xfId="1707"/>
    <cellStyle name="_BPA NOS" xfId="1708"/>
    <cellStyle name="_BPA NOS 2" xfId="1709"/>
    <cellStyle name="_BPA NOS 2 2" xfId="16906"/>
    <cellStyle name="_BPA NOS 2 2 2" xfId="16907"/>
    <cellStyle name="_BPA NOS 2 3" xfId="16908"/>
    <cellStyle name="_BPA NOS 3" xfId="1710"/>
    <cellStyle name="_BPA NOS 3 2" xfId="1711"/>
    <cellStyle name="_BPA NOS 4" xfId="16909"/>
    <cellStyle name="_BPA NOS 4 2" xfId="16910"/>
    <cellStyle name="_BPA NOS 5" xfId="16911"/>
    <cellStyle name="_BPA NOS 5 2" xfId="16912"/>
    <cellStyle name="_BPA NOS 6" xfId="16913"/>
    <cellStyle name="_BPA NOS 6 2" xfId="16914"/>
    <cellStyle name="_BPA NOS_DEM-WP(C) Chelan Power Costs" xfId="1712"/>
    <cellStyle name="_BPA NOS_DEM-WP(C) Chelan Power Costs 2" xfId="16915"/>
    <cellStyle name="_BPA NOS_DEM-WP(C) ENERG10C--ctn Mid-C_042010 2010GRC" xfId="1713"/>
    <cellStyle name="_BPA NOS_DEM-WP(C) Gas Transport 2010GRC" xfId="1714"/>
    <cellStyle name="_BPA NOS_DEM-WP(C) Gas Transport 2010GRC 2" xfId="16916"/>
    <cellStyle name="_BPA NOS_DEM-WP(C) Wind Integration Summary 2010GRC" xfId="1715"/>
    <cellStyle name="_BPA NOS_DEM-WP(C) Wind Integration Summary 2010GRC 2" xfId="1716"/>
    <cellStyle name="_BPA NOS_DEM-WP(C) Wind Integration Summary 2010GRC 2 2" xfId="16917"/>
    <cellStyle name="_BPA NOS_DEM-WP(C) Wind Integration Summary 2010GRC 3" xfId="16918"/>
    <cellStyle name="_BPA NOS_DEM-WP(C) Wind Integration Summary 2010GRC_DEM-WP(C) ENERG10C--ctn Mid-C_042010 2010GRC" xfId="1717"/>
    <cellStyle name="_BPA NOS_NIM Summary" xfId="1718"/>
    <cellStyle name="_BPA NOS_NIM Summary 2" xfId="1719"/>
    <cellStyle name="_BPA NOS_NIM Summary 2 2" xfId="16919"/>
    <cellStyle name="_BPA NOS_NIM Summary 3" xfId="16920"/>
    <cellStyle name="_BPA NOS_NIM Summary_DEM-WP(C) ENERG10C--ctn Mid-C_042010 2010GRC" xfId="1720"/>
    <cellStyle name="_Chelan Debt Forecast 12.19.05" xfId="1721"/>
    <cellStyle name="_Chelan Debt Forecast 12.19.05 10" xfId="16921"/>
    <cellStyle name="_Chelan Debt Forecast 12.19.05 10 2" xfId="16922"/>
    <cellStyle name="_Chelan Debt Forecast 12.19.05 2" xfId="1722"/>
    <cellStyle name="_Chelan Debt Forecast 12.19.05 2 2" xfId="1723"/>
    <cellStyle name="_Chelan Debt Forecast 12.19.05 2 2 2" xfId="1724"/>
    <cellStyle name="_Chelan Debt Forecast 12.19.05 2 2 2 2" xfId="16923"/>
    <cellStyle name="_Chelan Debt Forecast 12.19.05 2 2 3" xfId="16924"/>
    <cellStyle name="_Chelan Debt Forecast 12.19.05 2 3" xfId="1725"/>
    <cellStyle name="_Chelan Debt Forecast 12.19.05 2 3 2" xfId="16925"/>
    <cellStyle name="_Chelan Debt Forecast 12.19.05 2 4" xfId="16926"/>
    <cellStyle name="_Chelan Debt Forecast 12.19.05 3" xfId="1726"/>
    <cellStyle name="_Chelan Debt Forecast 12.19.05 3 2" xfId="1727"/>
    <cellStyle name="_Chelan Debt Forecast 12.19.05 3 2 2" xfId="1728"/>
    <cellStyle name="_Chelan Debt Forecast 12.19.05 3 2 2 2" xfId="16927"/>
    <cellStyle name="_Chelan Debt Forecast 12.19.05 3 2 3" xfId="16928"/>
    <cellStyle name="_Chelan Debt Forecast 12.19.05 3 3" xfId="1729"/>
    <cellStyle name="_Chelan Debt Forecast 12.19.05 3 3 2" xfId="1730"/>
    <cellStyle name="_Chelan Debt Forecast 12.19.05 3 3 2 2" xfId="16929"/>
    <cellStyle name="_Chelan Debt Forecast 12.19.05 3 3 3" xfId="16930"/>
    <cellStyle name="_Chelan Debt Forecast 12.19.05 3 4" xfId="1731"/>
    <cellStyle name="_Chelan Debt Forecast 12.19.05 3 4 2" xfId="1732"/>
    <cellStyle name="_Chelan Debt Forecast 12.19.05 3 4 2 2" xfId="16931"/>
    <cellStyle name="_Chelan Debt Forecast 12.19.05 3 4 3" xfId="16932"/>
    <cellStyle name="_Chelan Debt Forecast 12.19.05 3 5" xfId="16933"/>
    <cellStyle name="_Chelan Debt Forecast 12.19.05 4" xfId="1733"/>
    <cellStyle name="_Chelan Debt Forecast 12.19.05 4 2" xfId="1734"/>
    <cellStyle name="_Chelan Debt Forecast 12.19.05 4 2 2" xfId="16934"/>
    <cellStyle name="_Chelan Debt Forecast 12.19.05 4 3" xfId="16935"/>
    <cellStyle name="_Chelan Debt Forecast 12.19.05 5" xfId="1735"/>
    <cellStyle name="_Chelan Debt Forecast 12.19.05 5 2" xfId="1736"/>
    <cellStyle name="_Chelan Debt Forecast 12.19.05 5 2 2" xfId="16936"/>
    <cellStyle name="_Chelan Debt Forecast 12.19.05 5 2 3" xfId="16937"/>
    <cellStyle name="_Chelan Debt Forecast 12.19.05 5 3" xfId="16938"/>
    <cellStyle name="_Chelan Debt Forecast 12.19.05 5 3 2" xfId="16939"/>
    <cellStyle name="_Chelan Debt Forecast 12.19.05 6" xfId="1737"/>
    <cellStyle name="_Chelan Debt Forecast 12.19.05 6 2" xfId="16940"/>
    <cellStyle name="_Chelan Debt Forecast 12.19.05 6 2 2" xfId="16941"/>
    <cellStyle name="_Chelan Debt Forecast 12.19.05 6 3" xfId="16942"/>
    <cellStyle name="_Chelan Debt Forecast 12.19.05 7" xfId="1738"/>
    <cellStyle name="_Chelan Debt Forecast 12.19.05 7 2" xfId="1739"/>
    <cellStyle name="_Chelan Debt Forecast 12.19.05 8" xfId="1740"/>
    <cellStyle name="_Chelan Debt Forecast 12.19.05 8 2" xfId="1741"/>
    <cellStyle name="_Chelan Debt Forecast 12.19.05 9" xfId="16943"/>
    <cellStyle name="_Chelan Debt Forecast 12.19.05 9 2" xfId="16944"/>
    <cellStyle name="_Chelan Debt Forecast 12.19.05_(C) WHE Proforma with ITC cash grant 10 Yr Amort_for deferral_102809" xfId="1742"/>
    <cellStyle name="_Chelan Debt Forecast 12.19.05_(C) WHE Proforma with ITC cash grant 10 Yr Amort_for deferral_102809 2" xfId="1743"/>
    <cellStyle name="_Chelan Debt Forecast 12.19.05_(C) WHE Proforma with ITC cash grant 10 Yr Amort_for deferral_102809 2 2" xfId="1744"/>
    <cellStyle name="_Chelan Debt Forecast 12.19.05_(C) WHE Proforma with ITC cash grant 10 Yr Amort_for deferral_102809 2 2 2" xfId="16945"/>
    <cellStyle name="_Chelan Debt Forecast 12.19.05_(C) WHE Proforma with ITC cash grant 10 Yr Amort_for deferral_102809 2 3" xfId="16946"/>
    <cellStyle name="_Chelan Debt Forecast 12.19.05_(C) WHE Proforma with ITC cash grant 10 Yr Amort_for deferral_102809 3" xfId="1745"/>
    <cellStyle name="_Chelan Debt Forecast 12.19.05_(C) WHE Proforma with ITC cash grant 10 Yr Amort_for deferral_102809 3 2" xfId="16947"/>
    <cellStyle name="_Chelan Debt Forecast 12.19.05_(C) WHE Proforma with ITC cash grant 10 Yr Amort_for deferral_102809 4" xfId="16948"/>
    <cellStyle name="_Chelan Debt Forecast 12.19.05_(C) WHE Proforma with ITC cash grant 10 Yr Amort_for deferral_102809_16.07E Wild Horse Wind Expansionwrkingfile" xfId="1746"/>
    <cellStyle name="_Chelan Debt Forecast 12.19.05_(C) WHE Proforma with ITC cash grant 10 Yr Amort_for deferral_102809_16.07E Wild Horse Wind Expansionwrkingfile 2" xfId="1747"/>
    <cellStyle name="_Chelan Debt Forecast 12.19.05_(C) WHE Proforma with ITC cash grant 10 Yr Amort_for deferral_102809_16.07E Wild Horse Wind Expansionwrkingfile 2 2" xfId="1748"/>
    <cellStyle name="_Chelan Debt Forecast 12.19.05_(C) WHE Proforma with ITC cash grant 10 Yr Amort_for deferral_102809_16.07E Wild Horse Wind Expansionwrkingfile 2 2 2" xfId="16949"/>
    <cellStyle name="_Chelan Debt Forecast 12.19.05_(C) WHE Proforma with ITC cash grant 10 Yr Amort_for deferral_102809_16.07E Wild Horse Wind Expansionwrkingfile 2 3" xfId="16950"/>
    <cellStyle name="_Chelan Debt Forecast 12.19.05_(C) WHE Proforma with ITC cash grant 10 Yr Amort_for deferral_102809_16.07E Wild Horse Wind Expansionwrkingfile 3" xfId="1749"/>
    <cellStyle name="_Chelan Debt Forecast 12.19.05_(C) WHE Proforma with ITC cash grant 10 Yr Amort_for deferral_102809_16.07E Wild Horse Wind Expansionwrkingfile 3 2" xfId="16951"/>
    <cellStyle name="_Chelan Debt Forecast 12.19.05_(C) WHE Proforma with ITC cash grant 10 Yr Amort_for deferral_102809_16.07E Wild Horse Wind Expansionwrkingfile 4" xfId="16952"/>
    <cellStyle name="_Chelan Debt Forecast 12.19.05_(C) WHE Proforma with ITC cash grant 10 Yr Amort_for deferral_102809_16.07E Wild Horse Wind Expansionwrkingfile SF" xfId="1750"/>
    <cellStyle name="_Chelan Debt Forecast 12.19.05_(C) WHE Proforma with ITC cash grant 10 Yr Amort_for deferral_102809_16.07E Wild Horse Wind Expansionwrkingfile SF 2" xfId="1751"/>
    <cellStyle name="_Chelan Debt Forecast 12.19.05_(C) WHE Proforma with ITC cash grant 10 Yr Amort_for deferral_102809_16.07E Wild Horse Wind Expansionwrkingfile SF 2 2" xfId="1752"/>
    <cellStyle name="_Chelan Debt Forecast 12.19.05_(C) WHE Proforma with ITC cash grant 10 Yr Amort_for deferral_102809_16.07E Wild Horse Wind Expansionwrkingfile SF 2 2 2" xfId="16953"/>
    <cellStyle name="_Chelan Debt Forecast 12.19.05_(C) WHE Proforma with ITC cash grant 10 Yr Amort_for deferral_102809_16.07E Wild Horse Wind Expansionwrkingfile SF 2 3" xfId="16954"/>
    <cellStyle name="_Chelan Debt Forecast 12.19.05_(C) WHE Proforma with ITC cash grant 10 Yr Amort_for deferral_102809_16.07E Wild Horse Wind Expansionwrkingfile SF 3" xfId="1753"/>
    <cellStyle name="_Chelan Debt Forecast 12.19.05_(C) WHE Proforma with ITC cash grant 10 Yr Amort_for deferral_102809_16.07E Wild Horse Wind Expansionwrkingfile SF 3 2" xfId="16955"/>
    <cellStyle name="_Chelan Debt Forecast 12.19.05_(C) WHE Proforma with ITC cash grant 10 Yr Amort_for deferral_102809_16.07E Wild Horse Wind Expansionwrkingfile SF 4" xfId="16956"/>
    <cellStyle name="_Chelan Debt Forecast 12.19.05_(C) WHE Proforma with ITC cash grant 10 Yr Amort_for deferral_102809_16.07E Wild Horse Wind Expansionwrkingfile SF_DEM-WP(C) ENERG10C--ctn Mid-C_042010 2010GRC" xfId="1754"/>
    <cellStyle name="_Chelan Debt Forecast 12.19.05_(C) WHE Proforma with ITC cash grant 10 Yr Amort_for deferral_102809_16.07E Wild Horse Wind Expansionwrkingfile_DEM-WP(C) ENERG10C--ctn Mid-C_042010 2010GRC" xfId="1755"/>
    <cellStyle name="_Chelan Debt Forecast 12.19.05_(C) WHE Proforma with ITC cash grant 10 Yr Amort_for deferral_102809_16.37E Wild Horse Expansion DeferralRevwrkingfile SF" xfId="1756"/>
    <cellStyle name="_Chelan Debt Forecast 12.19.05_(C) WHE Proforma with ITC cash grant 10 Yr Amort_for deferral_102809_16.37E Wild Horse Expansion DeferralRevwrkingfile SF 2" xfId="1757"/>
    <cellStyle name="_Chelan Debt Forecast 12.19.05_(C) WHE Proforma with ITC cash grant 10 Yr Amort_for deferral_102809_16.37E Wild Horse Expansion DeferralRevwrkingfile SF 2 2" xfId="1758"/>
    <cellStyle name="_Chelan Debt Forecast 12.19.05_(C) WHE Proforma with ITC cash grant 10 Yr Amort_for deferral_102809_16.37E Wild Horse Expansion DeferralRevwrkingfile SF 2 2 2" xfId="16957"/>
    <cellStyle name="_Chelan Debt Forecast 12.19.05_(C) WHE Proforma with ITC cash grant 10 Yr Amort_for deferral_102809_16.37E Wild Horse Expansion DeferralRevwrkingfile SF 2 3" xfId="16958"/>
    <cellStyle name="_Chelan Debt Forecast 12.19.05_(C) WHE Proforma with ITC cash grant 10 Yr Amort_for deferral_102809_16.37E Wild Horse Expansion DeferralRevwrkingfile SF 3" xfId="1759"/>
    <cellStyle name="_Chelan Debt Forecast 12.19.05_(C) WHE Proforma with ITC cash grant 10 Yr Amort_for deferral_102809_16.37E Wild Horse Expansion DeferralRevwrkingfile SF 3 2" xfId="16959"/>
    <cellStyle name="_Chelan Debt Forecast 12.19.05_(C) WHE Proforma with ITC cash grant 10 Yr Amort_for deferral_102809_16.37E Wild Horse Expansion DeferralRevwrkingfile SF 4" xfId="16960"/>
    <cellStyle name="_Chelan Debt Forecast 12.19.05_(C) WHE Proforma with ITC cash grant 10 Yr Amort_for deferral_102809_16.37E Wild Horse Expansion DeferralRevwrkingfile SF_DEM-WP(C) ENERG10C--ctn Mid-C_042010 2010GRC" xfId="1760"/>
    <cellStyle name="_Chelan Debt Forecast 12.19.05_(C) WHE Proforma with ITC cash grant 10 Yr Amort_for deferral_102809_DEM-WP(C) ENERG10C--ctn Mid-C_042010 2010GRC" xfId="1761"/>
    <cellStyle name="_Chelan Debt Forecast 12.19.05_(C) WHE Proforma with ITC cash grant 10 Yr Amort_for rebuttal_120709" xfId="1762"/>
    <cellStyle name="_Chelan Debt Forecast 12.19.05_(C) WHE Proforma with ITC cash grant 10 Yr Amort_for rebuttal_120709 2" xfId="1763"/>
    <cellStyle name="_Chelan Debt Forecast 12.19.05_(C) WHE Proforma with ITC cash grant 10 Yr Amort_for rebuttal_120709 2 2" xfId="1764"/>
    <cellStyle name="_Chelan Debt Forecast 12.19.05_(C) WHE Proforma with ITC cash grant 10 Yr Amort_for rebuttal_120709 2 2 2" xfId="16961"/>
    <cellStyle name="_Chelan Debt Forecast 12.19.05_(C) WHE Proforma with ITC cash grant 10 Yr Amort_for rebuttal_120709 2 3" xfId="16962"/>
    <cellStyle name="_Chelan Debt Forecast 12.19.05_(C) WHE Proforma with ITC cash grant 10 Yr Amort_for rebuttal_120709 3" xfId="1765"/>
    <cellStyle name="_Chelan Debt Forecast 12.19.05_(C) WHE Proforma with ITC cash grant 10 Yr Amort_for rebuttal_120709 3 2" xfId="16963"/>
    <cellStyle name="_Chelan Debt Forecast 12.19.05_(C) WHE Proforma with ITC cash grant 10 Yr Amort_for rebuttal_120709 4" xfId="16964"/>
    <cellStyle name="_Chelan Debt Forecast 12.19.05_(C) WHE Proforma with ITC cash grant 10 Yr Amort_for rebuttal_120709_DEM-WP(C) ENERG10C--ctn Mid-C_042010 2010GRC" xfId="1766"/>
    <cellStyle name="_Chelan Debt Forecast 12.19.05_04.07E Wild Horse Wind Expansion" xfId="1767"/>
    <cellStyle name="_Chelan Debt Forecast 12.19.05_04.07E Wild Horse Wind Expansion 2" xfId="1768"/>
    <cellStyle name="_Chelan Debt Forecast 12.19.05_04.07E Wild Horse Wind Expansion 2 2" xfId="1769"/>
    <cellStyle name="_Chelan Debt Forecast 12.19.05_04.07E Wild Horse Wind Expansion 2 2 2" xfId="16965"/>
    <cellStyle name="_Chelan Debt Forecast 12.19.05_04.07E Wild Horse Wind Expansion 2 3" xfId="16966"/>
    <cellStyle name="_Chelan Debt Forecast 12.19.05_04.07E Wild Horse Wind Expansion 3" xfId="1770"/>
    <cellStyle name="_Chelan Debt Forecast 12.19.05_04.07E Wild Horse Wind Expansion 3 2" xfId="16967"/>
    <cellStyle name="_Chelan Debt Forecast 12.19.05_04.07E Wild Horse Wind Expansion 4" xfId="16968"/>
    <cellStyle name="_Chelan Debt Forecast 12.19.05_04.07E Wild Horse Wind Expansion_16.07E Wild Horse Wind Expansionwrkingfile" xfId="1771"/>
    <cellStyle name="_Chelan Debt Forecast 12.19.05_04.07E Wild Horse Wind Expansion_16.07E Wild Horse Wind Expansionwrkingfile 2" xfId="1772"/>
    <cellStyle name="_Chelan Debt Forecast 12.19.05_04.07E Wild Horse Wind Expansion_16.07E Wild Horse Wind Expansionwrkingfile 2 2" xfId="1773"/>
    <cellStyle name="_Chelan Debt Forecast 12.19.05_04.07E Wild Horse Wind Expansion_16.07E Wild Horse Wind Expansionwrkingfile 2 2 2" xfId="16969"/>
    <cellStyle name="_Chelan Debt Forecast 12.19.05_04.07E Wild Horse Wind Expansion_16.07E Wild Horse Wind Expansionwrkingfile 2 3" xfId="16970"/>
    <cellStyle name="_Chelan Debt Forecast 12.19.05_04.07E Wild Horse Wind Expansion_16.07E Wild Horse Wind Expansionwrkingfile 3" xfId="1774"/>
    <cellStyle name="_Chelan Debt Forecast 12.19.05_04.07E Wild Horse Wind Expansion_16.07E Wild Horse Wind Expansionwrkingfile 3 2" xfId="16971"/>
    <cellStyle name="_Chelan Debt Forecast 12.19.05_04.07E Wild Horse Wind Expansion_16.07E Wild Horse Wind Expansionwrkingfile 4" xfId="16972"/>
    <cellStyle name="_Chelan Debt Forecast 12.19.05_04.07E Wild Horse Wind Expansion_16.07E Wild Horse Wind Expansionwrkingfile SF" xfId="1775"/>
    <cellStyle name="_Chelan Debt Forecast 12.19.05_04.07E Wild Horse Wind Expansion_16.07E Wild Horse Wind Expansionwrkingfile SF 2" xfId="1776"/>
    <cellStyle name="_Chelan Debt Forecast 12.19.05_04.07E Wild Horse Wind Expansion_16.07E Wild Horse Wind Expansionwrkingfile SF 2 2" xfId="1777"/>
    <cellStyle name="_Chelan Debt Forecast 12.19.05_04.07E Wild Horse Wind Expansion_16.07E Wild Horse Wind Expansionwrkingfile SF 2 2 2" xfId="16973"/>
    <cellStyle name="_Chelan Debt Forecast 12.19.05_04.07E Wild Horse Wind Expansion_16.07E Wild Horse Wind Expansionwrkingfile SF 2 3" xfId="16974"/>
    <cellStyle name="_Chelan Debt Forecast 12.19.05_04.07E Wild Horse Wind Expansion_16.07E Wild Horse Wind Expansionwrkingfile SF 3" xfId="1778"/>
    <cellStyle name="_Chelan Debt Forecast 12.19.05_04.07E Wild Horse Wind Expansion_16.07E Wild Horse Wind Expansionwrkingfile SF 3 2" xfId="16975"/>
    <cellStyle name="_Chelan Debt Forecast 12.19.05_04.07E Wild Horse Wind Expansion_16.07E Wild Horse Wind Expansionwrkingfile SF 4" xfId="16976"/>
    <cellStyle name="_Chelan Debt Forecast 12.19.05_04.07E Wild Horse Wind Expansion_16.07E Wild Horse Wind Expansionwrkingfile SF_DEM-WP(C) ENERG10C--ctn Mid-C_042010 2010GRC" xfId="1779"/>
    <cellStyle name="_Chelan Debt Forecast 12.19.05_04.07E Wild Horse Wind Expansion_16.07E Wild Horse Wind Expansionwrkingfile_DEM-WP(C) ENERG10C--ctn Mid-C_042010 2010GRC" xfId="1780"/>
    <cellStyle name="_Chelan Debt Forecast 12.19.05_04.07E Wild Horse Wind Expansion_16.37E Wild Horse Expansion DeferralRevwrkingfile SF" xfId="1781"/>
    <cellStyle name="_Chelan Debt Forecast 12.19.05_04.07E Wild Horse Wind Expansion_16.37E Wild Horse Expansion DeferralRevwrkingfile SF 2" xfId="1782"/>
    <cellStyle name="_Chelan Debt Forecast 12.19.05_04.07E Wild Horse Wind Expansion_16.37E Wild Horse Expansion DeferralRevwrkingfile SF 2 2" xfId="1783"/>
    <cellStyle name="_Chelan Debt Forecast 12.19.05_04.07E Wild Horse Wind Expansion_16.37E Wild Horse Expansion DeferralRevwrkingfile SF 2 2 2" xfId="16977"/>
    <cellStyle name="_Chelan Debt Forecast 12.19.05_04.07E Wild Horse Wind Expansion_16.37E Wild Horse Expansion DeferralRevwrkingfile SF 2 3" xfId="16978"/>
    <cellStyle name="_Chelan Debt Forecast 12.19.05_04.07E Wild Horse Wind Expansion_16.37E Wild Horse Expansion DeferralRevwrkingfile SF 3" xfId="1784"/>
    <cellStyle name="_Chelan Debt Forecast 12.19.05_04.07E Wild Horse Wind Expansion_16.37E Wild Horse Expansion DeferralRevwrkingfile SF 3 2" xfId="16979"/>
    <cellStyle name="_Chelan Debt Forecast 12.19.05_04.07E Wild Horse Wind Expansion_16.37E Wild Horse Expansion DeferralRevwrkingfile SF 4" xfId="16980"/>
    <cellStyle name="_Chelan Debt Forecast 12.19.05_04.07E Wild Horse Wind Expansion_16.37E Wild Horse Expansion DeferralRevwrkingfile SF_DEM-WP(C) ENERG10C--ctn Mid-C_042010 2010GRC" xfId="1785"/>
    <cellStyle name="_Chelan Debt Forecast 12.19.05_04.07E Wild Horse Wind Expansion_DEM-WP(C) ENERG10C--ctn Mid-C_042010 2010GRC" xfId="1786"/>
    <cellStyle name="_Chelan Debt Forecast 12.19.05_16.07E Wild Horse Wind Expansionwrkingfile" xfId="1787"/>
    <cellStyle name="_Chelan Debt Forecast 12.19.05_16.07E Wild Horse Wind Expansionwrkingfile 2" xfId="1788"/>
    <cellStyle name="_Chelan Debt Forecast 12.19.05_16.07E Wild Horse Wind Expansionwrkingfile 2 2" xfId="1789"/>
    <cellStyle name="_Chelan Debt Forecast 12.19.05_16.07E Wild Horse Wind Expansionwrkingfile 2 2 2" xfId="16981"/>
    <cellStyle name="_Chelan Debt Forecast 12.19.05_16.07E Wild Horse Wind Expansionwrkingfile 2 3" xfId="16982"/>
    <cellStyle name="_Chelan Debt Forecast 12.19.05_16.07E Wild Horse Wind Expansionwrkingfile 3" xfId="1790"/>
    <cellStyle name="_Chelan Debt Forecast 12.19.05_16.07E Wild Horse Wind Expansionwrkingfile 3 2" xfId="16983"/>
    <cellStyle name="_Chelan Debt Forecast 12.19.05_16.07E Wild Horse Wind Expansionwrkingfile 4" xfId="16984"/>
    <cellStyle name="_Chelan Debt Forecast 12.19.05_16.07E Wild Horse Wind Expansionwrkingfile SF" xfId="1791"/>
    <cellStyle name="_Chelan Debt Forecast 12.19.05_16.07E Wild Horse Wind Expansionwrkingfile SF 2" xfId="1792"/>
    <cellStyle name="_Chelan Debt Forecast 12.19.05_16.07E Wild Horse Wind Expansionwrkingfile SF 2 2" xfId="1793"/>
    <cellStyle name="_Chelan Debt Forecast 12.19.05_16.07E Wild Horse Wind Expansionwrkingfile SF 2 2 2" xfId="16985"/>
    <cellStyle name="_Chelan Debt Forecast 12.19.05_16.07E Wild Horse Wind Expansionwrkingfile SF 2 3" xfId="16986"/>
    <cellStyle name="_Chelan Debt Forecast 12.19.05_16.07E Wild Horse Wind Expansionwrkingfile SF 3" xfId="1794"/>
    <cellStyle name="_Chelan Debt Forecast 12.19.05_16.07E Wild Horse Wind Expansionwrkingfile SF 3 2" xfId="16987"/>
    <cellStyle name="_Chelan Debt Forecast 12.19.05_16.07E Wild Horse Wind Expansionwrkingfile SF 4" xfId="16988"/>
    <cellStyle name="_Chelan Debt Forecast 12.19.05_16.07E Wild Horse Wind Expansionwrkingfile SF_DEM-WP(C) ENERG10C--ctn Mid-C_042010 2010GRC" xfId="1795"/>
    <cellStyle name="_Chelan Debt Forecast 12.19.05_16.07E Wild Horse Wind Expansionwrkingfile_DEM-WP(C) ENERG10C--ctn Mid-C_042010 2010GRC" xfId="1796"/>
    <cellStyle name="_Chelan Debt Forecast 12.19.05_16.37E Wild Horse Expansion DeferralRevwrkingfile SF" xfId="1797"/>
    <cellStyle name="_Chelan Debt Forecast 12.19.05_16.37E Wild Horse Expansion DeferralRevwrkingfile SF 2" xfId="1798"/>
    <cellStyle name="_Chelan Debt Forecast 12.19.05_16.37E Wild Horse Expansion DeferralRevwrkingfile SF 2 2" xfId="1799"/>
    <cellStyle name="_Chelan Debt Forecast 12.19.05_16.37E Wild Horse Expansion DeferralRevwrkingfile SF 2 2 2" xfId="16989"/>
    <cellStyle name="_Chelan Debt Forecast 12.19.05_16.37E Wild Horse Expansion DeferralRevwrkingfile SF 2 3" xfId="16990"/>
    <cellStyle name="_Chelan Debt Forecast 12.19.05_16.37E Wild Horse Expansion DeferralRevwrkingfile SF 3" xfId="1800"/>
    <cellStyle name="_Chelan Debt Forecast 12.19.05_16.37E Wild Horse Expansion DeferralRevwrkingfile SF 3 2" xfId="16991"/>
    <cellStyle name="_Chelan Debt Forecast 12.19.05_16.37E Wild Horse Expansion DeferralRevwrkingfile SF 4" xfId="16992"/>
    <cellStyle name="_Chelan Debt Forecast 12.19.05_16.37E Wild Horse Expansion DeferralRevwrkingfile SF_DEM-WP(C) ENERG10C--ctn Mid-C_042010 2010GRC" xfId="1801"/>
    <cellStyle name="_Chelan Debt Forecast 12.19.05_2009 Compliance Filing PCA Exhibits for GRC" xfId="1802"/>
    <cellStyle name="_Chelan Debt Forecast 12.19.05_2009 Compliance Filing PCA Exhibits for GRC 2" xfId="16993"/>
    <cellStyle name="_Chelan Debt Forecast 12.19.05_2009 GRC Compl Filing - Exhibit D" xfId="1803"/>
    <cellStyle name="_Chelan Debt Forecast 12.19.05_2009 GRC Compl Filing - Exhibit D 2" xfId="1804"/>
    <cellStyle name="_Chelan Debt Forecast 12.19.05_2009 GRC Compl Filing - Exhibit D 2 2" xfId="16994"/>
    <cellStyle name="_Chelan Debt Forecast 12.19.05_2009 GRC Compl Filing - Exhibit D 3" xfId="16995"/>
    <cellStyle name="_Chelan Debt Forecast 12.19.05_2009 GRC Compl Filing - Exhibit D_DEM-WP(C) ENERG10C--ctn Mid-C_042010 2010GRC" xfId="1805"/>
    <cellStyle name="_Chelan Debt Forecast 12.19.05_2010 PTC's July1_Dec31 2010 " xfId="16996"/>
    <cellStyle name="_Chelan Debt Forecast 12.19.05_2010 PTC's Sept10_Aug11 (Version 4)" xfId="16997"/>
    <cellStyle name="_Chelan Debt Forecast 12.19.05_3.01 Income Statement" xfId="1806"/>
    <cellStyle name="_Chelan Debt Forecast 12.19.05_4 31 Regulatory Assets and Liabilities  7 06- Exhibit D" xfId="1807"/>
    <cellStyle name="_Chelan Debt Forecast 12.19.05_4 31 Regulatory Assets and Liabilities  7 06- Exhibit D 2" xfId="1808"/>
    <cellStyle name="_Chelan Debt Forecast 12.19.05_4 31 Regulatory Assets and Liabilities  7 06- Exhibit D 2 2" xfId="1809"/>
    <cellStyle name="_Chelan Debt Forecast 12.19.05_4 31 Regulatory Assets and Liabilities  7 06- Exhibit D 2 2 2" xfId="16998"/>
    <cellStyle name="_Chelan Debt Forecast 12.19.05_4 31 Regulatory Assets and Liabilities  7 06- Exhibit D 3" xfId="1810"/>
    <cellStyle name="_Chelan Debt Forecast 12.19.05_4 31 Regulatory Assets and Liabilities  7 06- Exhibit D 3 2" xfId="16999"/>
    <cellStyle name="_Chelan Debt Forecast 12.19.05_4 31 Regulatory Assets and Liabilities  7 06- Exhibit D_DEM-WP(C) ENERG10C--ctn Mid-C_042010 2010GRC" xfId="1811"/>
    <cellStyle name="_Chelan Debt Forecast 12.19.05_4 31 Regulatory Assets and Liabilities  7 06- Exhibit D_NIM Summary" xfId="1812"/>
    <cellStyle name="_Chelan Debt Forecast 12.19.05_4 31 Regulatory Assets and Liabilities  7 06- Exhibit D_NIM Summary 2" xfId="1813"/>
    <cellStyle name="_Chelan Debt Forecast 12.19.05_4 31 Regulatory Assets and Liabilities  7 06- Exhibit D_NIM Summary 2 2" xfId="17000"/>
    <cellStyle name="_Chelan Debt Forecast 12.19.05_4 31 Regulatory Assets and Liabilities  7 06- Exhibit D_NIM Summary 3" xfId="17001"/>
    <cellStyle name="_Chelan Debt Forecast 12.19.05_4 31 Regulatory Assets and Liabilities  7 06- Exhibit D_NIM Summary_DEM-WP(C) ENERG10C--ctn Mid-C_042010 2010GRC" xfId="1814"/>
    <cellStyle name="_Chelan Debt Forecast 12.19.05_4 31 Regulatory Assets and Liabilities  7 06- Exhibit D_NIM+O&amp;M" xfId="1815"/>
    <cellStyle name="_Chelan Debt Forecast 12.19.05_4 31 Regulatory Assets and Liabilities  7 06- Exhibit D_NIM+O&amp;M 2" xfId="17002"/>
    <cellStyle name="_Chelan Debt Forecast 12.19.05_4 31 Regulatory Assets and Liabilities  7 06- Exhibit D_NIM+O&amp;M Monthly" xfId="1816"/>
    <cellStyle name="_Chelan Debt Forecast 12.19.05_4 31 Regulatory Assets and Liabilities  7 06- Exhibit D_NIM+O&amp;M Monthly 2" xfId="17003"/>
    <cellStyle name="_Chelan Debt Forecast 12.19.05_4 31E Reg Asset  Liab and EXH D" xfId="1817"/>
    <cellStyle name="_Chelan Debt Forecast 12.19.05_4 31E Reg Asset  Liab and EXH D _ Aug 10 Filing (2)" xfId="1818"/>
    <cellStyle name="_Chelan Debt Forecast 12.19.05_4 31E Reg Asset  Liab and EXH D _ Aug 10 Filing (2) 2" xfId="17004"/>
    <cellStyle name="_Chelan Debt Forecast 12.19.05_4 31E Reg Asset  Liab and EXH D 10" xfId="17005"/>
    <cellStyle name="_Chelan Debt Forecast 12.19.05_4 31E Reg Asset  Liab and EXH D 11" xfId="17006"/>
    <cellStyle name="_Chelan Debt Forecast 12.19.05_4 31E Reg Asset  Liab and EXH D 12" xfId="17007"/>
    <cellStyle name="_Chelan Debt Forecast 12.19.05_4 31E Reg Asset  Liab and EXH D 13" xfId="17008"/>
    <cellStyle name="_Chelan Debt Forecast 12.19.05_4 31E Reg Asset  Liab and EXH D 14" xfId="17009"/>
    <cellStyle name="_Chelan Debt Forecast 12.19.05_4 31E Reg Asset  Liab and EXH D 15" xfId="17010"/>
    <cellStyle name="_Chelan Debt Forecast 12.19.05_4 31E Reg Asset  Liab and EXH D 16" xfId="17011"/>
    <cellStyle name="_Chelan Debt Forecast 12.19.05_4 31E Reg Asset  Liab and EXH D 17" xfId="17012"/>
    <cellStyle name="_Chelan Debt Forecast 12.19.05_4 31E Reg Asset  Liab and EXH D 18" xfId="17013"/>
    <cellStyle name="_Chelan Debt Forecast 12.19.05_4 31E Reg Asset  Liab and EXH D 19" xfId="17014"/>
    <cellStyle name="_Chelan Debt Forecast 12.19.05_4 31E Reg Asset  Liab and EXH D 2" xfId="17015"/>
    <cellStyle name="_Chelan Debt Forecast 12.19.05_4 31E Reg Asset  Liab and EXH D 20" xfId="17016"/>
    <cellStyle name="_Chelan Debt Forecast 12.19.05_4 31E Reg Asset  Liab and EXH D 21" xfId="17017"/>
    <cellStyle name="_Chelan Debt Forecast 12.19.05_4 31E Reg Asset  Liab and EXH D 22" xfId="17018"/>
    <cellStyle name="_Chelan Debt Forecast 12.19.05_4 31E Reg Asset  Liab and EXH D 23" xfId="17019"/>
    <cellStyle name="_Chelan Debt Forecast 12.19.05_4 31E Reg Asset  Liab and EXH D 24" xfId="17020"/>
    <cellStyle name="_Chelan Debt Forecast 12.19.05_4 31E Reg Asset  Liab and EXH D 25" xfId="17021"/>
    <cellStyle name="_Chelan Debt Forecast 12.19.05_4 31E Reg Asset  Liab and EXH D 26" xfId="17022"/>
    <cellStyle name="_Chelan Debt Forecast 12.19.05_4 31E Reg Asset  Liab and EXH D 27" xfId="17023"/>
    <cellStyle name="_Chelan Debt Forecast 12.19.05_4 31E Reg Asset  Liab and EXH D 28" xfId="17024"/>
    <cellStyle name="_Chelan Debt Forecast 12.19.05_4 31E Reg Asset  Liab and EXH D 29" xfId="17025"/>
    <cellStyle name="_Chelan Debt Forecast 12.19.05_4 31E Reg Asset  Liab and EXH D 3" xfId="17026"/>
    <cellStyle name="_Chelan Debt Forecast 12.19.05_4 31E Reg Asset  Liab and EXH D 30" xfId="17027"/>
    <cellStyle name="_Chelan Debt Forecast 12.19.05_4 31E Reg Asset  Liab and EXH D 31" xfId="17028"/>
    <cellStyle name="_Chelan Debt Forecast 12.19.05_4 31E Reg Asset  Liab and EXH D 32" xfId="17029"/>
    <cellStyle name="_Chelan Debt Forecast 12.19.05_4 31E Reg Asset  Liab and EXH D 33" xfId="17030"/>
    <cellStyle name="_Chelan Debt Forecast 12.19.05_4 31E Reg Asset  Liab and EXH D 34" xfId="17031"/>
    <cellStyle name="_Chelan Debt Forecast 12.19.05_4 31E Reg Asset  Liab and EXH D 35" xfId="17032"/>
    <cellStyle name="_Chelan Debt Forecast 12.19.05_4 31E Reg Asset  Liab and EXH D 36" xfId="17033"/>
    <cellStyle name="_Chelan Debt Forecast 12.19.05_4 31E Reg Asset  Liab and EXH D 4" xfId="17034"/>
    <cellStyle name="_Chelan Debt Forecast 12.19.05_4 31E Reg Asset  Liab and EXH D 5" xfId="17035"/>
    <cellStyle name="_Chelan Debt Forecast 12.19.05_4 31E Reg Asset  Liab and EXH D 6" xfId="17036"/>
    <cellStyle name="_Chelan Debt Forecast 12.19.05_4 31E Reg Asset  Liab and EXH D 7" xfId="17037"/>
    <cellStyle name="_Chelan Debt Forecast 12.19.05_4 31E Reg Asset  Liab and EXH D 8" xfId="17038"/>
    <cellStyle name="_Chelan Debt Forecast 12.19.05_4 31E Reg Asset  Liab and EXH D 9" xfId="17039"/>
    <cellStyle name="_Chelan Debt Forecast 12.19.05_4 32 Regulatory Assets and Liabilities  7 06- Exhibit D" xfId="1819"/>
    <cellStyle name="_Chelan Debt Forecast 12.19.05_4 32 Regulatory Assets and Liabilities  7 06- Exhibit D 2" xfId="1820"/>
    <cellStyle name="_Chelan Debt Forecast 12.19.05_4 32 Regulatory Assets and Liabilities  7 06- Exhibit D 2 2" xfId="1821"/>
    <cellStyle name="_Chelan Debt Forecast 12.19.05_4 32 Regulatory Assets and Liabilities  7 06- Exhibit D 2 2 2" xfId="17040"/>
    <cellStyle name="_Chelan Debt Forecast 12.19.05_4 32 Regulatory Assets and Liabilities  7 06- Exhibit D 3" xfId="1822"/>
    <cellStyle name="_Chelan Debt Forecast 12.19.05_4 32 Regulatory Assets and Liabilities  7 06- Exhibit D 3 2" xfId="17041"/>
    <cellStyle name="_Chelan Debt Forecast 12.19.05_4 32 Regulatory Assets and Liabilities  7 06- Exhibit D_DEM-WP(C) ENERG10C--ctn Mid-C_042010 2010GRC" xfId="1823"/>
    <cellStyle name="_Chelan Debt Forecast 12.19.05_4 32 Regulatory Assets and Liabilities  7 06- Exhibit D_NIM Summary" xfId="1824"/>
    <cellStyle name="_Chelan Debt Forecast 12.19.05_4 32 Regulatory Assets and Liabilities  7 06- Exhibit D_NIM Summary 2" xfId="1825"/>
    <cellStyle name="_Chelan Debt Forecast 12.19.05_4 32 Regulatory Assets and Liabilities  7 06- Exhibit D_NIM Summary 2 2" xfId="17042"/>
    <cellStyle name="_Chelan Debt Forecast 12.19.05_4 32 Regulatory Assets and Liabilities  7 06- Exhibit D_NIM Summary 3" xfId="17043"/>
    <cellStyle name="_Chelan Debt Forecast 12.19.05_4 32 Regulatory Assets and Liabilities  7 06- Exhibit D_NIM Summary_DEM-WP(C) ENERG10C--ctn Mid-C_042010 2010GRC" xfId="1826"/>
    <cellStyle name="_Chelan Debt Forecast 12.19.05_4 32 Regulatory Assets and Liabilities  7 06- Exhibit D_NIM+O&amp;M" xfId="1827"/>
    <cellStyle name="_Chelan Debt Forecast 12.19.05_4 32 Regulatory Assets and Liabilities  7 06- Exhibit D_NIM+O&amp;M 2" xfId="17044"/>
    <cellStyle name="_Chelan Debt Forecast 12.19.05_4 32 Regulatory Assets and Liabilities  7 06- Exhibit D_NIM+O&amp;M Monthly" xfId="1828"/>
    <cellStyle name="_Chelan Debt Forecast 12.19.05_4 32 Regulatory Assets and Liabilities  7 06- Exhibit D_NIM+O&amp;M Monthly 2" xfId="17045"/>
    <cellStyle name="_Chelan Debt Forecast 12.19.05_ACCOUNTS" xfId="1829"/>
    <cellStyle name="_Chelan Debt Forecast 12.19.05_Att B to RECs proceeds proposal" xfId="17046"/>
    <cellStyle name="_Chelan Debt Forecast 12.19.05_AURORA Total New" xfId="1830"/>
    <cellStyle name="_Chelan Debt Forecast 12.19.05_AURORA Total New 2" xfId="1831"/>
    <cellStyle name="_Chelan Debt Forecast 12.19.05_AURORA Total New 2 2" xfId="17047"/>
    <cellStyle name="_Chelan Debt Forecast 12.19.05_AURORA Total New 3" xfId="17048"/>
    <cellStyle name="_Chelan Debt Forecast 12.19.05_Backup for Attachment B 2010-09-09" xfId="17049"/>
    <cellStyle name="_Chelan Debt Forecast 12.19.05_Bench Request - Attachment B" xfId="17050"/>
    <cellStyle name="_Chelan Debt Forecast 12.19.05_Book1" xfId="17051"/>
    <cellStyle name="_Chelan Debt Forecast 12.19.05_Book2" xfId="1832"/>
    <cellStyle name="_Chelan Debt Forecast 12.19.05_Book2 2" xfId="1833"/>
    <cellStyle name="_Chelan Debt Forecast 12.19.05_Book2 2 2" xfId="1834"/>
    <cellStyle name="_Chelan Debt Forecast 12.19.05_Book2 2 2 2" xfId="17052"/>
    <cellStyle name="_Chelan Debt Forecast 12.19.05_Book2 2 3" xfId="17053"/>
    <cellStyle name="_Chelan Debt Forecast 12.19.05_Book2 3" xfId="1835"/>
    <cellStyle name="_Chelan Debt Forecast 12.19.05_Book2 3 2" xfId="17054"/>
    <cellStyle name="_Chelan Debt Forecast 12.19.05_Book2 4" xfId="17055"/>
    <cellStyle name="_Chelan Debt Forecast 12.19.05_Book2_Adj Bench DR 3 for Initial Briefs (Electric)" xfId="1836"/>
    <cellStyle name="_Chelan Debt Forecast 12.19.05_Book2_Adj Bench DR 3 for Initial Briefs (Electric) 2" xfId="1837"/>
    <cellStyle name="_Chelan Debt Forecast 12.19.05_Book2_Adj Bench DR 3 for Initial Briefs (Electric) 2 2" xfId="1838"/>
    <cellStyle name="_Chelan Debt Forecast 12.19.05_Book2_Adj Bench DR 3 for Initial Briefs (Electric) 2 2 2" xfId="17056"/>
    <cellStyle name="_Chelan Debt Forecast 12.19.05_Book2_Adj Bench DR 3 for Initial Briefs (Electric) 2 3" xfId="17057"/>
    <cellStyle name="_Chelan Debt Forecast 12.19.05_Book2_Adj Bench DR 3 for Initial Briefs (Electric) 3" xfId="1839"/>
    <cellStyle name="_Chelan Debt Forecast 12.19.05_Book2_Adj Bench DR 3 for Initial Briefs (Electric) 3 2" xfId="17058"/>
    <cellStyle name="_Chelan Debt Forecast 12.19.05_Book2_Adj Bench DR 3 for Initial Briefs (Electric) 4" xfId="17059"/>
    <cellStyle name="_Chelan Debt Forecast 12.19.05_Book2_Adj Bench DR 3 for Initial Briefs (Electric)_DEM-WP(C) ENERG10C--ctn Mid-C_042010 2010GRC" xfId="1840"/>
    <cellStyle name="_Chelan Debt Forecast 12.19.05_Book2_DEM-WP(C) ENERG10C--ctn Mid-C_042010 2010GRC" xfId="1841"/>
    <cellStyle name="_Chelan Debt Forecast 12.19.05_Book2_Electric Rev Req Model (2009 GRC) Rebuttal" xfId="1842"/>
    <cellStyle name="_Chelan Debt Forecast 12.19.05_Book2_Electric Rev Req Model (2009 GRC) Rebuttal 2" xfId="1843"/>
    <cellStyle name="_Chelan Debt Forecast 12.19.05_Book2_Electric Rev Req Model (2009 GRC) Rebuttal 2 2" xfId="1844"/>
    <cellStyle name="_Chelan Debt Forecast 12.19.05_Book2_Electric Rev Req Model (2009 GRC) Rebuttal 2 2 2" xfId="17060"/>
    <cellStyle name="_Chelan Debt Forecast 12.19.05_Book2_Electric Rev Req Model (2009 GRC) Rebuttal 2 3" xfId="17061"/>
    <cellStyle name="_Chelan Debt Forecast 12.19.05_Book2_Electric Rev Req Model (2009 GRC) Rebuttal 3" xfId="1845"/>
    <cellStyle name="_Chelan Debt Forecast 12.19.05_Book2_Electric Rev Req Model (2009 GRC) Rebuttal 3 2" xfId="17062"/>
    <cellStyle name="_Chelan Debt Forecast 12.19.05_Book2_Electric Rev Req Model (2009 GRC) Rebuttal 4" xfId="17063"/>
    <cellStyle name="_Chelan Debt Forecast 12.19.05_Book2_Electric Rev Req Model (2009 GRC) Rebuttal REmoval of New  WH Solar AdjustMI" xfId="1846"/>
    <cellStyle name="_Chelan Debt Forecast 12.19.05_Book2_Electric Rev Req Model (2009 GRC) Rebuttal REmoval of New  WH Solar AdjustMI 2" xfId="1847"/>
    <cellStyle name="_Chelan Debt Forecast 12.19.05_Book2_Electric Rev Req Model (2009 GRC) Rebuttal REmoval of New  WH Solar AdjustMI 2 2" xfId="1848"/>
    <cellStyle name="_Chelan Debt Forecast 12.19.05_Book2_Electric Rev Req Model (2009 GRC) Rebuttal REmoval of New  WH Solar AdjustMI 2 2 2" xfId="17064"/>
    <cellStyle name="_Chelan Debt Forecast 12.19.05_Book2_Electric Rev Req Model (2009 GRC) Rebuttal REmoval of New  WH Solar AdjustMI 2 3" xfId="17065"/>
    <cellStyle name="_Chelan Debt Forecast 12.19.05_Book2_Electric Rev Req Model (2009 GRC) Rebuttal REmoval of New  WH Solar AdjustMI 3" xfId="1849"/>
    <cellStyle name="_Chelan Debt Forecast 12.19.05_Book2_Electric Rev Req Model (2009 GRC) Rebuttal REmoval of New  WH Solar AdjustMI 3 2" xfId="17066"/>
    <cellStyle name="_Chelan Debt Forecast 12.19.05_Book2_Electric Rev Req Model (2009 GRC) Rebuttal REmoval of New  WH Solar AdjustMI 4" xfId="17067"/>
    <cellStyle name="_Chelan Debt Forecast 12.19.05_Book2_Electric Rev Req Model (2009 GRC) Rebuttal REmoval of New  WH Solar AdjustMI_DEM-WP(C) ENERG10C--ctn Mid-C_042010 2010GRC" xfId="1850"/>
    <cellStyle name="_Chelan Debt Forecast 12.19.05_Book2_Electric Rev Req Model (2009 GRC) Revised 01-18-2010" xfId="1851"/>
    <cellStyle name="_Chelan Debt Forecast 12.19.05_Book2_Electric Rev Req Model (2009 GRC) Revised 01-18-2010 2" xfId="1852"/>
    <cellStyle name="_Chelan Debt Forecast 12.19.05_Book2_Electric Rev Req Model (2009 GRC) Revised 01-18-2010 2 2" xfId="1853"/>
    <cellStyle name="_Chelan Debt Forecast 12.19.05_Book2_Electric Rev Req Model (2009 GRC) Revised 01-18-2010 2 2 2" xfId="17068"/>
    <cellStyle name="_Chelan Debt Forecast 12.19.05_Book2_Electric Rev Req Model (2009 GRC) Revised 01-18-2010 2 3" xfId="17069"/>
    <cellStyle name="_Chelan Debt Forecast 12.19.05_Book2_Electric Rev Req Model (2009 GRC) Revised 01-18-2010 3" xfId="1854"/>
    <cellStyle name="_Chelan Debt Forecast 12.19.05_Book2_Electric Rev Req Model (2009 GRC) Revised 01-18-2010 3 2" xfId="17070"/>
    <cellStyle name="_Chelan Debt Forecast 12.19.05_Book2_Electric Rev Req Model (2009 GRC) Revised 01-18-2010 4" xfId="17071"/>
    <cellStyle name="_Chelan Debt Forecast 12.19.05_Book2_Electric Rev Req Model (2009 GRC) Revised 01-18-2010_DEM-WP(C) ENERG10C--ctn Mid-C_042010 2010GRC" xfId="1855"/>
    <cellStyle name="_Chelan Debt Forecast 12.19.05_Book2_Final Order Electric EXHIBIT A-1" xfId="1856"/>
    <cellStyle name="_Chelan Debt Forecast 12.19.05_Book2_Final Order Electric EXHIBIT A-1 2" xfId="1857"/>
    <cellStyle name="_Chelan Debt Forecast 12.19.05_Book2_Final Order Electric EXHIBIT A-1 2 2" xfId="1858"/>
    <cellStyle name="_Chelan Debt Forecast 12.19.05_Book2_Final Order Electric EXHIBIT A-1 2 2 2" xfId="17072"/>
    <cellStyle name="_Chelan Debt Forecast 12.19.05_Book2_Final Order Electric EXHIBIT A-1 2 3" xfId="17073"/>
    <cellStyle name="_Chelan Debt Forecast 12.19.05_Book2_Final Order Electric EXHIBIT A-1 3" xfId="1859"/>
    <cellStyle name="_Chelan Debt Forecast 12.19.05_Book2_Final Order Electric EXHIBIT A-1 3 2" xfId="17074"/>
    <cellStyle name="_Chelan Debt Forecast 12.19.05_Book2_Final Order Electric EXHIBIT A-1 4" xfId="17075"/>
    <cellStyle name="_Chelan Debt Forecast 12.19.05_Book4" xfId="1860"/>
    <cellStyle name="_Chelan Debt Forecast 12.19.05_Book4 2" xfId="1861"/>
    <cellStyle name="_Chelan Debt Forecast 12.19.05_Book4 2 2" xfId="1862"/>
    <cellStyle name="_Chelan Debt Forecast 12.19.05_Book4 2 2 2" xfId="17076"/>
    <cellStyle name="_Chelan Debt Forecast 12.19.05_Book4 2 3" xfId="17077"/>
    <cellStyle name="_Chelan Debt Forecast 12.19.05_Book4 3" xfId="1863"/>
    <cellStyle name="_Chelan Debt Forecast 12.19.05_Book4 3 2" xfId="17078"/>
    <cellStyle name="_Chelan Debt Forecast 12.19.05_Book4 4" xfId="17079"/>
    <cellStyle name="_Chelan Debt Forecast 12.19.05_Book4_DEM-WP(C) ENERG10C--ctn Mid-C_042010 2010GRC" xfId="1864"/>
    <cellStyle name="_Chelan Debt Forecast 12.19.05_Book9" xfId="1865"/>
    <cellStyle name="_Chelan Debt Forecast 12.19.05_Book9 2" xfId="1866"/>
    <cellStyle name="_Chelan Debt Forecast 12.19.05_Book9 2 2" xfId="1867"/>
    <cellStyle name="_Chelan Debt Forecast 12.19.05_Book9 2 2 2" xfId="17080"/>
    <cellStyle name="_Chelan Debt Forecast 12.19.05_Book9 2 3" xfId="17081"/>
    <cellStyle name="_Chelan Debt Forecast 12.19.05_Book9 3" xfId="1868"/>
    <cellStyle name="_Chelan Debt Forecast 12.19.05_Book9 3 2" xfId="17082"/>
    <cellStyle name="_Chelan Debt Forecast 12.19.05_Book9 4" xfId="17083"/>
    <cellStyle name="_Chelan Debt Forecast 12.19.05_Book9_DEM-WP(C) ENERG10C--ctn Mid-C_042010 2010GRC" xfId="1869"/>
    <cellStyle name="_Chelan Debt Forecast 12.19.05_Check the Interest Calculation" xfId="1870"/>
    <cellStyle name="_Chelan Debt Forecast 12.19.05_Check the Interest Calculation_Scenario 1 REC vs PTC Offset" xfId="1871"/>
    <cellStyle name="_Chelan Debt Forecast 12.19.05_Check the Interest Calculation_Scenario 3" xfId="1872"/>
    <cellStyle name="_Chelan Debt Forecast 12.19.05_Chelan PUD Power Costs (8-10)" xfId="1873"/>
    <cellStyle name="_Chelan Debt Forecast 12.19.05_Chelan PUD Power Costs (8-10) 2" xfId="17084"/>
    <cellStyle name="_Chelan Debt Forecast 12.19.05_DEM-WP(C) Chelan Power Costs" xfId="1874"/>
    <cellStyle name="_Chelan Debt Forecast 12.19.05_DEM-WP(C) Chelan Power Costs 2" xfId="17085"/>
    <cellStyle name="_Chelan Debt Forecast 12.19.05_DEM-WP(C) ENERG10C--ctn Mid-C_042010 2010GRC" xfId="1875"/>
    <cellStyle name="_Chelan Debt Forecast 12.19.05_DEM-WP(C) Gas Transport 2010GRC" xfId="1876"/>
    <cellStyle name="_Chelan Debt Forecast 12.19.05_DEM-WP(C) Gas Transport 2010GRC 2" xfId="17086"/>
    <cellStyle name="_Chelan Debt Forecast 12.19.05_DWH-08 (Rate Spread &amp; Design Workpapers)" xfId="1877"/>
    <cellStyle name="_Chelan Debt Forecast 12.19.05_Exh A-1 resulting from UE-112050 effective Jan 1 2012" xfId="17087"/>
    <cellStyle name="_Chelan Debt Forecast 12.19.05_Exh G - Klamath Peaker PPA fr C Locke 2-12" xfId="17088"/>
    <cellStyle name="_Chelan Debt Forecast 12.19.05_Exhibit A-1 effective 4-1-11 fr S Free 12-11" xfId="17089"/>
    <cellStyle name="_Chelan Debt Forecast 12.19.05_Exhibit D fr R Gho 12-31-08" xfId="1878"/>
    <cellStyle name="_Chelan Debt Forecast 12.19.05_Exhibit D fr R Gho 12-31-08 2" xfId="1879"/>
    <cellStyle name="_Chelan Debt Forecast 12.19.05_Exhibit D fr R Gho 12-31-08 2 2" xfId="17090"/>
    <cellStyle name="_Chelan Debt Forecast 12.19.05_Exhibit D fr R Gho 12-31-08 3" xfId="17091"/>
    <cellStyle name="_Chelan Debt Forecast 12.19.05_Exhibit D fr R Gho 12-31-08 v2" xfId="1880"/>
    <cellStyle name="_Chelan Debt Forecast 12.19.05_Exhibit D fr R Gho 12-31-08 v2 2" xfId="1881"/>
    <cellStyle name="_Chelan Debt Forecast 12.19.05_Exhibit D fr R Gho 12-31-08 v2 2 2" xfId="17092"/>
    <cellStyle name="_Chelan Debt Forecast 12.19.05_Exhibit D fr R Gho 12-31-08 v2 3" xfId="17093"/>
    <cellStyle name="_Chelan Debt Forecast 12.19.05_Exhibit D fr R Gho 12-31-08 v2_DEM-WP(C) ENERG10C--ctn Mid-C_042010 2010GRC" xfId="1882"/>
    <cellStyle name="_Chelan Debt Forecast 12.19.05_Exhibit D fr R Gho 12-31-08 v2_NIM Summary" xfId="1883"/>
    <cellStyle name="_Chelan Debt Forecast 12.19.05_Exhibit D fr R Gho 12-31-08 v2_NIM Summary 2" xfId="1884"/>
    <cellStyle name="_Chelan Debt Forecast 12.19.05_Exhibit D fr R Gho 12-31-08 v2_NIM Summary 2 2" xfId="17094"/>
    <cellStyle name="_Chelan Debt Forecast 12.19.05_Exhibit D fr R Gho 12-31-08 v2_NIM Summary 3" xfId="17095"/>
    <cellStyle name="_Chelan Debt Forecast 12.19.05_Exhibit D fr R Gho 12-31-08 v2_NIM Summary_DEM-WP(C) ENERG10C--ctn Mid-C_042010 2010GRC" xfId="1885"/>
    <cellStyle name="_Chelan Debt Forecast 12.19.05_Exhibit D fr R Gho 12-31-08_DEM-WP(C) ENERG10C--ctn Mid-C_042010 2010GRC" xfId="1886"/>
    <cellStyle name="_Chelan Debt Forecast 12.19.05_Exhibit D fr R Gho 12-31-08_NIM Summary" xfId="1887"/>
    <cellStyle name="_Chelan Debt Forecast 12.19.05_Exhibit D fr R Gho 12-31-08_NIM Summary 2" xfId="1888"/>
    <cellStyle name="_Chelan Debt Forecast 12.19.05_Exhibit D fr R Gho 12-31-08_NIM Summary 2 2" xfId="17096"/>
    <cellStyle name="_Chelan Debt Forecast 12.19.05_Exhibit D fr R Gho 12-31-08_NIM Summary 3" xfId="17097"/>
    <cellStyle name="_Chelan Debt Forecast 12.19.05_Exhibit D fr R Gho 12-31-08_NIM Summary_DEM-WP(C) ENERG10C--ctn Mid-C_042010 2010GRC" xfId="1889"/>
    <cellStyle name="_Chelan Debt Forecast 12.19.05_Final 2008 PTC Rate Design Workpapers 10.27.08" xfId="1890"/>
    <cellStyle name="_Chelan Debt Forecast 12.19.05_Final 2009 Electric Low Income Workpapers" xfId="1891"/>
    <cellStyle name="_Chelan Debt Forecast 12.19.05_Gas Rev Req Model (2010 GRC)" xfId="1892"/>
    <cellStyle name="_Chelan Debt Forecast 12.19.05_Hopkins Ridge Prepaid Tran - Interest Earned RY 12ME Feb  '11" xfId="1893"/>
    <cellStyle name="_Chelan Debt Forecast 12.19.05_Hopkins Ridge Prepaid Tran - Interest Earned RY 12ME Feb  '11 2" xfId="1894"/>
    <cellStyle name="_Chelan Debt Forecast 12.19.05_Hopkins Ridge Prepaid Tran - Interest Earned RY 12ME Feb  '11 2 2" xfId="17098"/>
    <cellStyle name="_Chelan Debt Forecast 12.19.05_Hopkins Ridge Prepaid Tran - Interest Earned RY 12ME Feb  '11 3" xfId="17099"/>
    <cellStyle name="_Chelan Debt Forecast 12.19.05_Hopkins Ridge Prepaid Tran - Interest Earned RY 12ME Feb  '11_DEM-WP(C) ENERG10C--ctn Mid-C_042010 2010GRC" xfId="1895"/>
    <cellStyle name="_Chelan Debt Forecast 12.19.05_Hopkins Ridge Prepaid Tran - Interest Earned RY 12ME Feb  '11_NIM Summary" xfId="1896"/>
    <cellStyle name="_Chelan Debt Forecast 12.19.05_Hopkins Ridge Prepaid Tran - Interest Earned RY 12ME Feb  '11_NIM Summary 2" xfId="1897"/>
    <cellStyle name="_Chelan Debt Forecast 12.19.05_Hopkins Ridge Prepaid Tran - Interest Earned RY 12ME Feb  '11_NIM Summary 2 2" xfId="17100"/>
    <cellStyle name="_Chelan Debt Forecast 12.19.05_Hopkins Ridge Prepaid Tran - Interest Earned RY 12ME Feb  '11_NIM Summary 3" xfId="17101"/>
    <cellStyle name="_Chelan Debt Forecast 12.19.05_Hopkins Ridge Prepaid Tran - Interest Earned RY 12ME Feb  '11_NIM Summary_DEM-WP(C) ENERG10C--ctn Mid-C_042010 2010GRC" xfId="1898"/>
    <cellStyle name="_Chelan Debt Forecast 12.19.05_Hopkins Ridge Prepaid Tran - Interest Earned RY 12ME Feb  '11_Transmission Workbook for May BOD" xfId="1899"/>
    <cellStyle name="_Chelan Debt Forecast 12.19.05_Hopkins Ridge Prepaid Tran - Interest Earned RY 12ME Feb  '11_Transmission Workbook for May BOD 2" xfId="1900"/>
    <cellStyle name="_Chelan Debt Forecast 12.19.05_Hopkins Ridge Prepaid Tran - Interest Earned RY 12ME Feb  '11_Transmission Workbook for May BOD 2 2" xfId="17102"/>
    <cellStyle name="_Chelan Debt Forecast 12.19.05_Hopkins Ridge Prepaid Tran - Interest Earned RY 12ME Feb  '11_Transmission Workbook for May BOD 3" xfId="17103"/>
    <cellStyle name="_Chelan Debt Forecast 12.19.05_Hopkins Ridge Prepaid Tran - Interest Earned RY 12ME Feb  '11_Transmission Workbook for May BOD_DEM-WP(C) ENERG10C--ctn Mid-C_042010 2010GRC" xfId="1901"/>
    <cellStyle name="_Chelan Debt Forecast 12.19.05_INPUTS" xfId="1902"/>
    <cellStyle name="_Chelan Debt Forecast 12.19.05_INPUTS 2" xfId="1903"/>
    <cellStyle name="_Chelan Debt Forecast 12.19.05_INPUTS 2 2" xfId="1904"/>
    <cellStyle name="_Chelan Debt Forecast 12.19.05_INPUTS 2 2 2" xfId="17104"/>
    <cellStyle name="_Chelan Debt Forecast 12.19.05_INPUTS 2 3" xfId="17105"/>
    <cellStyle name="_Chelan Debt Forecast 12.19.05_INPUTS 3" xfId="1905"/>
    <cellStyle name="_Chelan Debt Forecast 12.19.05_INPUTS 3 2" xfId="17106"/>
    <cellStyle name="_Chelan Debt Forecast 12.19.05_INPUTS 4" xfId="17107"/>
    <cellStyle name="_Chelan Debt Forecast 12.19.05_LSRWEP LGIA like Acctg Petition Aug 2010" xfId="1906"/>
    <cellStyle name="_Chelan Debt Forecast 12.19.05_LSRWEP LGIA like Acctg Petition Aug 2010 2" xfId="17108"/>
    <cellStyle name="_Chelan Debt Forecast 12.19.05_Mint Farm Generation BPA" xfId="17109"/>
    <cellStyle name="_Chelan Debt Forecast 12.19.05_NIM Summary" xfId="1907"/>
    <cellStyle name="_Chelan Debt Forecast 12.19.05_NIM Summary 09GRC" xfId="1908"/>
    <cellStyle name="_Chelan Debt Forecast 12.19.05_NIM Summary 09GRC 2" xfId="1909"/>
    <cellStyle name="_Chelan Debt Forecast 12.19.05_NIM Summary 09GRC 2 2" xfId="17110"/>
    <cellStyle name="_Chelan Debt Forecast 12.19.05_NIM Summary 09GRC 3" xfId="17111"/>
    <cellStyle name="_Chelan Debt Forecast 12.19.05_NIM Summary 09GRC_DEM-WP(C) ENERG10C--ctn Mid-C_042010 2010GRC" xfId="1910"/>
    <cellStyle name="_Chelan Debt Forecast 12.19.05_NIM Summary 10" xfId="17112"/>
    <cellStyle name="_Chelan Debt Forecast 12.19.05_NIM Summary 11" xfId="17113"/>
    <cellStyle name="_Chelan Debt Forecast 12.19.05_NIM Summary 12" xfId="17114"/>
    <cellStyle name="_Chelan Debt Forecast 12.19.05_NIM Summary 13" xfId="17115"/>
    <cellStyle name="_Chelan Debt Forecast 12.19.05_NIM Summary 14" xfId="17116"/>
    <cellStyle name="_Chelan Debt Forecast 12.19.05_NIM Summary 15" xfId="17117"/>
    <cellStyle name="_Chelan Debt Forecast 12.19.05_NIM Summary 16" xfId="17118"/>
    <cellStyle name="_Chelan Debt Forecast 12.19.05_NIM Summary 17" xfId="17119"/>
    <cellStyle name="_Chelan Debt Forecast 12.19.05_NIM Summary 18" xfId="17120"/>
    <cellStyle name="_Chelan Debt Forecast 12.19.05_NIM Summary 19" xfId="17121"/>
    <cellStyle name="_Chelan Debt Forecast 12.19.05_NIM Summary 2" xfId="1911"/>
    <cellStyle name="_Chelan Debt Forecast 12.19.05_NIM Summary 2 2" xfId="17122"/>
    <cellStyle name="_Chelan Debt Forecast 12.19.05_NIM Summary 20" xfId="17123"/>
    <cellStyle name="_Chelan Debt Forecast 12.19.05_NIM Summary 21" xfId="17124"/>
    <cellStyle name="_Chelan Debt Forecast 12.19.05_NIM Summary 22" xfId="17125"/>
    <cellStyle name="_Chelan Debt Forecast 12.19.05_NIM Summary 23" xfId="17126"/>
    <cellStyle name="_Chelan Debt Forecast 12.19.05_NIM Summary 24" xfId="17127"/>
    <cellStyle name="_Chelan Debt Forecast 12.19.05_NIM Summary 25" xfId="17128"/>
    <cellStyle name="_Chelan Debt Forecast 12.19.05_NIM Summary 26" xfId="17129"/>
    <cellStyle name="_Chelan Debt Forecast 12.19.05_NIM Summary 27" xfId="17130"/>
    <cellStyle name="_Chelan Debt Forecast 12.19.05_NIM Summary 28" xfId="17131"/>
    <cellStyle name="_Chelan Debt Forecast 12.19.05_NIM Summary 29" xfId="17132"/>
    <cellStyle name="_Chelan Debt Forecast 12.19.05_NIM Summary 3" xfId="1912"/>
    <cellStyle name="_Chelan Debt Forecast 12.19.05_NIM Summary 3 2" xfId="17133"/>
    <cellStyle name="_Chelan Debt Forecast 12.19.05_NIM Summary 30" xfId="17134"/>
    <cellStyle name="_Chelan Debt Forecast 12.19.05_NIM Summary 31" xfId="17135"/>
    <cellStyle name="_Chelan Debt Forecast 12.19.05_NIM Summary 32" xfId="17136"/>
    <cellStyle name="_Chelan Debt Forecast 12.19.05_NIM Summary 33" xfId="17137"/>
    <cellStyle name="_Chelan Debt Forecast 12.19.05_NIM Summary 34" xfId="17138"/>
    <cellStyle name="_Chelan Debt Forecast 12.19.05_NIM Summary 35" xfId="17139"/>
    <cellStyle name="_Chelan Debt Forecast 12.19.05_NIM Summary 36" xfId="17140"/>
    <cellStyle name="_Chelan Debt Forecast 12.19.05_NIM Summary 37" xfId="17141"/>
    <cellStyle name="_Chelan Debt Forecast 12.19.05_NIM Summary 38" xfId="17142"/>
    <cellStyle name="_Chelan Debt Forecast 12.19.05_NIM Summary 39" xfId="17143"/>
    <cellStyle name="_Chelan Debt Forecast 12.19.05_NIM Summary 4" xfId="1913"/>
    <cellStyle name="_Chelan Debt Forecast 12.19.05_NIM Summary 4 2" xfId="17144"/>
    <cellStyle name="_Chelan Debt Forecast 12.19.05_NIM Summary 40" xfId="17145"/>
    <cellStyle name="_Chelan Debt Forecast 12.19.05_NIM Summary 41" xfId="17146"/>
    <cellStyle name="_Chelan Debt Forecast 12.19.05_NIM Summary 42" xfId="17147"/>
    <cellStyle name="_Chelan Debt Forecast 12.19.05_NIM Summary 43" xfId="17148"/>
    <cellStyle name="_Chelan Debt Forecast 12.19.05_NIM Summary 44" xfId="17149"/>
    <cellStyle name="_Chelan Debt Forecast 12.19.05_NIM Summary 45" xfId="17150"/>
    <cellStyle name="_Chelan Debt Forecast 12.19.05_NIM Summary 46" xfId="17151"/>
    <cellStyle name="_Chelan Debt Forecast 12.19.05_NIM Summary 47" xfId="17152"/>
    <cellStyle name="_Chelan Debt Forecast 12.19.05_NIM Summary 48" xfId="17153"/>
    <cellStyle name="_Chelan Debt Forecast 12.19.05_NIM Summary 49" xfId="17154"/>
    <cellStyle name="_Chelan Debt Forecast 12.19.05_NIM Summary 5" xfId="1914"/>
    <cellStyle name="_Chelan Debt Forecast 12.19.05_NIM Summary 5 2" xfId="17155"/>
    <cellStyle name="_Chelan Debt Forecast 12.19.05_NIM Summary 50" xfId="17156"/>
    <cellStyle name="_Chelan Debt Forecast 12.19.05_NIM Summary 51" xfId="17157"/>
    <cellStyle name="_Chelan Debt Forecast 12.19.05_NIM Summary 6" xfId="1915"/>
    <cellStyle name="_Chelan Debt Forecast 12.19.05_NIM Summary 6 2" xfId="17158"/>
    <cellStyle name="_Chelan Debt Forecast 12.19.05_NIM Summary 7" xfId="1916"/>
    <cellStyle name="_Chelan Debt Forecast 12.19.05_NIM Summary 7 2" xfId="17159"/>
    <cellStyle name="_Chelan Debt Forecast 12.19.05_NIM Summary 8" xfId="1917"/>
    <cellStyle name="_Chelan Debt Forecast 12.19.05_NIM Summary 8 2" xfId="17160"/>
    <cellStyle name="_Chelan Debt Forecast 12.19.05_NIM Summary 9" xfId="1918"/>
    <cellStyle name="_Chelan Debt Forecast 12.19.05_NIM Summary 9 2" xfId="17161"/>
    <cellStyle name="_Chelan Debt Forecast 12.19.05_NIM Summary_DEM-WP(C) ENERG10C--ctn Mid-C_042010 2010GRC" xfId="1919"/>
    <cellStyle name="_Chelan Debt Forecast 12.19.05_NIM+O&amp;M" xfId="1920"/>
    <cellStyle name="_Chelan Debt Forecast 12.19.05_NIM+O&amp;M 2" xfId="1921"/>
    <cellStyle name="_Chelan Debt Forecast 12.19.05_NIM+O&amp;M 2 2" xfId="17162"/>
    <cellStyle name="_Chelan Debt Forecast 12.19.05_NIM+O&amp;M 3" xfId="17163"/>
    <cellStyle name="_Chelan Debt Forecast 12.19.05_NIM+O&amp;M Monthly" xfId="1922"/>
    <cellStyle name="_Chelan Debt Forecast 12.19.05_NIM+O&amp;M Monthly 2" xfId="1923"/>
    <cellStyle name="_Chelan Debt Forecast 12.19.05_NIM+O&amp;M Monthly 2 2" xfId="17164"/>
    <cellStyle name="_Chelan Debt Forecast 12.19.05_NIM+O&amp;M Monthly 3" xfId="17165"/>
    <cellStyle name="_Chelan Debt Forecast 12.19.05_PCA 10 -  Exhibit D Dec 2011" xfId="17166"/>
    <cellStyle name="_Chelan Debt Forecast 12.19.05_PCA 10 -  Exhibit D from A Kellogg Jan 2011" xfId="1924"/>
    <cellStyle name="_Chelan Debt Forecast 12.19.05_PCA 10 -  Exhibit D from A Kellogg July 2011" xfId="1925"/>
    <cellStyle name="_Chelan Debt Forecast 12.19.05_PCA 10 -  Exhibit D from S Free Rcv'd 12-11" xfId="1926"/>
    <cellStyle name="_Chelan Debt Forecast 12.19.05_PCA 11 -  Exhibit D Jan 2012 fr A Kellogg" xfId="17167"/>
    <cellStyle name="_Chelan Debt Forecast 12.19.05_PCA 11 -  Exhibit D Jan 2012 WF" xfId="17168"/>
    <cellStyle name="_Chelan Debt Forecast 12.19.05_PCA 7 - Exhibit D update 11_30_08 (2)" xfId="1927"/>
    <cellStyle name="_Chelan Debt Forecast 12.19.05_PCA 7 - Exhibit D update 11_30_08 (2) 2" xfId="1928"/>
    <cellStyle name="_Chelan Debt Forecast 12.19.05_PCA 7 - Exhibit D update 11_30_08 (2) 2 2" xfId="1929"/>
    <cellStyle name="_Chelan Debt Forecast 12.19.05_PCA 7 - Exhibit D update 11_30_08 (2) 2 2 2" xfId="17169"/>
    <cellStyle name="_Chelan Debt Forecast 12.19.05_PCA 7 - Exhibit D update 11_30_08 (2) 2 3" xfId="17170"/>
    <cellStyle name="_Chelan Debt Forecast 12.19.05_PCA 7 - Exhibit D update 11_30_08 (2) 3" xfId="1930"/>
    <cellStyle name="_Chelan Debt Forecast 12.19.05_PCA 7 - Exhibit D update 11_30_08 (2) 3 2" xfId="17171"/>
    <cellStyle name="_Chelan Debt Forecast 12.19.05_PCA 7 - Exhibit D update 11_30_08 (2) 4" xfId="17172"/>
    <cellStyle name="_Chelan Debt Forecast 12.19.05_PCA 7 - Exhibit D update 11_30_08 (2)_DEM-WP(C) ENERG10C--ctn Mid-C_042010 2010GRC" xfId="1931"/>
    <cellStyle name="_Chelan Debt Forecast 12.19.05_PCA 7 - Exhibit D update 11_30_08 (2)_NIM Summary" xfId="1932"/>
    <cellStyle name="_Chelan Debt Forecast 12.19.05_PCA 7 - Exhibit D update 11_30_08 (2)_NIM Summary 2" xfId="1933"/>
    <cellStyle name="_Chelan Debt Forecast 12.19.05_PCA 7 - Exhibit D update 11_30_08 (2)_NIM Summary 2 2" xfId="17173"/>
    <cellStyle name="_Chelan Debt Forecast 12.19.05_PCA 7 - Exhibit D update 11_30_08 (2)_NIM Summary 3" xfId="17174"/>
    <cellStyle name="_Chelan Debt Forecast 12.19.05_PCA 7 - Exhibit D update 11_30_08 (2)_NIM Summary_DEM-WP(C) ENERG10C--ctn Mid-C_042010 2010GRC" xfId="1934"/>
    <cellStyle name="_Chelan Debt Forecast 12.19.05_PCA 8 - Exhibit D update 12_31_09" xfId="1935"/>
    <cellStyle name="_Chelan Debt Forecast 12.19.05_PCA 8 - Exhibit D update 12_31_09 2" xfId="17175"/>
    <cellStyle name="_Chelan Debt Forecast 12.19.05_PCA 9 -  Exhibit D April 2010" xfId="1936"/>
    <cellStyle name="_Chelan Debt Forecast 12.19.05_PCA 9 -  Exhibit D April 2010 (3)" xfId="1937"/>
    <cellStyle name="_Chelan Debt Forecast 12.19.05_PCA 9 -  Exhibit D April 2010 (3) 2" xfId="1938"/>
    <cellStyle name="_Chelan Debt Forecast 12.19.05_PCA 9 -  Exhibit D April 2010 (3) 2 2" xfId="17176"/>
    <cellStyle name="_Chelan Debt Forecast 12.19.05_PCA 9 -  Exhibit D April 2010 (3) 3" xfId="17177"/>
    <cellStyle name="_Chelan Debt Forecast 12.19.05_PCA 9 -  Exhibit D April 2010 (3)_DEM-WP(C) ENERG10C--ctn Mid-C_042010 2010GRC" xfId="1939"/>
    <cellStyle name="_Chelan Debt Forecast 12.19.05_PCA 9 -  Exhibit D April 2010 2" xfId="17178"/>
    <cellStyle name="_Chelan Debt Forecast 12.19.05_PCA 9 -  Exhibit D April 2010 3" xfId="17179"/>
    <cellStyle name="_Chelan Debt Forecast 12.19.05_PCA 9 -  Exhibit D April 2010 4" xfId="17180"/>
    <cellStyle name="_Chelan Debt Forecast 12.19.05_PCA 9 -  Exhibit D April 2010 5" xfId="17181"/>
    <cellStyle name="_Chelan Debt Forecast 12.19.05_PCA 9 -  Exhibit D April 2010 6" xfId="17182"/>
    <cellStyle name="_Chelan Debt Forecast 12.19.05_PCA 9 -  Exhibit D Feb 2010" xfId="1940"/>
    <cellStyle name="_Chelan Debt Forecast 12.19.05_PCA 9 -  Exhibit D Feb 2010 2" xfId="17183"/>
    <cellStyle name="_Chelan Debt Forecast 12.19.05_PCA 9 -  Exhibit D Feb 2010 v2" xfId="1941"/>
    <cellStyle name="_Chelan Debt Forecast 12.19.05_PCA 9 -  Exhibit D Feb 2010 v2 2" xfId="17184"/>
    <cellStyle name="_Chelan Debt Forecast 12.19.05_PCA 9 -  Exhibit D Feb 2010 WF" xfId="1942"/>
    <cellStyle name="_Chelan Debt Forecast 12.19.05_PCA 9 -  Exhibit D Feb 2010 WF 2" xfId="17185"/>
    <cellStyle name="_Chelan Debt Forecast 12.19.05_PCA 9 -  Exhibit D Jan 2010" xfId="1943"/>
    <cellStyle name="_Chelan Debt Forecast 12.19.05_PCA 9 -  Exhibit D Jan 2010 2" xfId="17186"/>
    <cellStyle name="_Chelan Debt Forecast 12.19.05_PCA 9 -  Exhibit D March 2010 (2)" xfId="1944"/>
    <cellStyle name="_Chelan Debt Forecast 12.19.05_PCA 9 -  Exhibit D March 2010 (2) 2" xfId="17187"/>
    <cellStyle name="_Chelan Debt Forecast 12.19.05_PCA 9 -  Exhibit D Nov 2010" xfId="1945"/>
    <cellStyle name="_Chelan Debt Forecast 12.19.05_PCA 9 -  Exhibit D Nov 2010 2" xfId="17188"/>
    <cellStyle name="_Chelan Debt Forecast 12.19.05_PCA 9 - Exhibit D at August 2010" xfId="1946"/>
    <cellStyle name="_Chelan Debt Forecast 12.19.05_PCA 9 - Exhibit D at August 2010 2" xfId="17189"/>
    <cellStyle name="_Chelan Debt Forecast 12.19.05_PCA 9 - Exhibit D June 2010 GRC" xfId="1947"/>
    <cellStyle name="_Chelan Debt Forecast 12.19.05_PCA 9 - Exhibit D June 2010 GRC 2" xfId="17190"/>
    <cellStyle name="_Chelan Debt Forecast 12.19.05_Power Costs - Comparison bx Rbtl-Staff-Jt-PC" xfId="1948"/>
    <cellStyle name="_Chelan Debt Forecast 12.19.05_Power Costs - Comparison bx Rbtl-Staff-Jt-PC 2" xfId="1949"/>
    <cellStyle name="_Chelan Debt Forecast 12.19.05_Power Costs - Comparison bx Rbtl-Staff-Jt-PC 2 2" xfId="1950"/>
    <cellStyle name="_Chelan Debt Forecast 12.19.05_Power Costs - Comparison bx Rbtl-Staff-Jt-PC 2 2 2" xfId="17191"/>
    <cellStyle name="_Chelan Debt Forecast 12.19.05_Power Costs - Comparison bx Rbtl-Staff-Jt-PC 2 3" xfId="17192"/>
    <cellStyle name="_Chelan Debt Forecast 12.19.05_Power Costs - Comparison bx Rbtl-Staff-Jt-PC 3" xfId="1951"/>
    <cellStyle name="_Chelan Debt Forecast 12.19.05_Power Costs - Comparison bx Rbtl-Staff-Jt-PC 3 2" xfId="17193"/>
    <cellStyle name="_Chelan Debt Forecast 12.19.05_Power Costs - Comparison bx Rbtl-Staff-Jt-PC 4" xfId="17194"/>
    <cellStyle name="_Chelan Debt Forecast 12.19.05_Power Costs - Comparison bx Rbtl-Staff-Jt-PC_Adj Bench DR 3 for Initial Briefs (Electric)" xfId="1952"/>
    <cellStyle name="_Chelan Debt Forecast 12.19.05_Power Costs - Comparison bx Rbtl-Staff-Jt-PC_Adj Bench DR 3 for Initial Briefs (Electric) 2" xfId="1953"/>
    <cellStyle name="_Chelan Debt Forecast 12.19.05_Power Costs - Comparison bx Rbtl-Staff-Jt-PC_Adj Bench DR 3 for Initial Briefs (Electric) 2 2" xfId="1954"/>
    <cellStyle name="_Chelan Debt Forecast 12.19.05_Power Costs - Comparison bx Rbtl-Staff-Jt-PC_Adj Bench DR 3 for Initial Briefs (Electric) 2 2 2" xfId="17195"/>
    <cellStyle name="_Chelan Debt Forecast 12.19.05_Power Costs - Comparison bx Rbtl-Staff-Jt-PC_Adj Bench DR 3 for Initial Briefs (Electric) 2 3" xfId="17196"/>
    <cellStyle name="_Chelan Debt Forecast 12.19.05_Power Costs - Comparison bx Rbtl-Staff-Jt-PC_Adj Bench DR 3 for Initial Briefs (Electric) 3" xfId="1955"/>
    <cellStyle name="_Chelan Debt Forecast 12.19.05_Power Costs - Comparison bx Rbtl-Staff-Jt-PC_Adj Bench DR 3 for Initial Briefs (Electric) 3 2" xfId="17197"/>
    <cellStyle name="_Chelan Debt Forecast 12.19.05_Power Costs - Comparison bx Rbtl-Staff-Jt-PC_Adj Bench DR 3 for Initial Briefs (Electric) 4" xfId="17198"/>
    <cellStyle name="_Chelan Debt Forecast 12.19.05_Power Costs - Comparison bx Rbtl-Staff-Jt-PC_Adj Bench DR 3 for Initial Briefs (Electric)_DEM-WP(C) ENERG10C--ctn Mid-C_042010 2010GRC" xfId="1956"/>
    <cellStyle name="_Chelan Debt Forecast 12.19.05_Power Costs - Comparison bx Rbtl-Staff-Jt-PC_DEM-WP(C) ENERG10C--ctn Mid-C_042010 2010GRC" xfId="1957"/>
    <cellStyle name="_Chelan Debt Forecast 12.19.05_Power Costs - Comparison bx Rbtl-Staff-Jt-PC_Electric Rev Req Model (2009 GRC) Rebuttal" xfId="1958"/>
    <cellStyle name="_Chelan Debt Forecast 12.19.05_Power Costs - Comparison bx Rbtl-Staff-Jt-PC_Electric Rev Req Model (2009 GRC) Rebuttal 2" xfId="1959"/>
    <cellStyle name="_Chelan Debt Forecast 12.19.05_Power Costs - Comparison bx Rbtl-Staff-Jt-PC_Electric Rev Req Model (2009 GRC) Rebuttal 2 2" xfId="1960"/>
    <cellStyle name="_Chelan Debt Forecast 12.19.05_Power Costs - Comparison bx Rbtl-Staff-Jt-PC_Electric Rev Req Model (2009 GRC) Rebuttal 2 2 2" xfId="17199"/>
    <cellStyle name="_Chelan Debt Forecast 12.19.05_Power Costs - Comparison bx Rbtl-Staff-Jt-PC_Electric Rev Req Model (2009 GRC) Rebuttal 2 3" xfId="17200"/>
    <cellStyle name="_Chelan Debt Forecast 12.19.05_Power Costs - Comparison bx Rbtl-Staff-Jt-PC_Electric Rev Req Model (2009 GRC) Rebuttal 3" xfId="1961"/>
    <cellStyle name="_Chelan Debt Forecast 12.19.05_Power Costs - Comparison bx Rbtl-Staff-Jt-PC_Electric Rev Req Model (2009 GRC) Rebuttal 3 2" xfId="17201"/>
    <cellStyle name="_Chelan Debt Forecast 12.19.05_Power Costs - Comparison bx Rbtl-Staff-Jt-PC_Electric Rev Req Model (2009 GRC) Rebuttal 4" xfId="17202"/>
    <cellStyle name="_Chelan Debt Forecast 12.19.05_Power Costs - Comparison bx Rbtl-Staff-Jt-PC_Electric Rev Req Model (2009 GRC) Rebuttal REmoval of New  WH Solar AdjustMI" xfId="1962"/>
    <cellStyle name="_Chelan Debt Forecast 12.19.05_Power Costs - Comparison bx Rbtl-Staff-Jt-PC_Electric Rev Req Model (2009 GRC) Rebuttal REmoval of New  WH Solar AdjustMI 2" xfId="1963"/>
    <cellStyle name="_Chelan Debt Forecast 12.19.05_Power Costs - Comparison bx Rbtl-Staff-Jt-PC_Electric Rev Req Model (2009 GRC) Rebuttal REmoval of New  WH Solar AdjustMI 2 2" xfId="1964"/>
    <cellStyle name="_Chelan Debt Forecast 12.19.05_Power Costs - Comparison bx Rbtl-Staff-Jt-PC_Electric Rev Req Model (2009 GRC) Rebuttal REmoval of New  WH Solar AdjustMI 2 2 2" xfId="17203"/>
    <cellStyle name="_Chelan Debt Forecast 12.19.05_Power Costs - Comparison bx Rbtl-Staff-Jt-PC_Electric Rev Req Model (2009 GRC) Rebuttal REmoval of New  WH Solar AdjustMI 2 3" xfId="17204"/>
    <cellStyle name="_Chelan Debt Forecast 12.19.05_Power Costs - Comparison bx Rbtl-Staff-Jt-PC_Electric Rev Req Model (2009 GRC) Rebuttal REmoval of New  WH Solar AdjustMI 3" xfId="1965"/>
    <cellStyle name="_Chelan Debt Forecast 12.19.05_Power Costs - Comparison bx Rbtl-Staff-Jt-PC_Electric Rev Req Model (2009 GRC) Rebuttal REmoval of New  WH Solar AdjustMI 3 2" xfId="17205"/>
    <cellStyle name="_Chelan Debt Forecast 12.19.05_Power Costs - Comparison bx Rbtl-Staff-Jt-PC_Electric Rev Req Model (2009 GRC) Rebuttal REmoval of New  WH Solar AdjustMI 4" xfId="17206"/>
    <cellStyle name="_Chelan Debt Forecast 12.19.05_Power Costs - Comparison bx Rbtl-Staff-Jt-PC_Electric Rev Req Model (2009 GRC) Rebuttal REmoval of New  WH Solar AdjustMI_DEM-WP(C) ENERG10C--ctn Mid-C_042010 2010GRC" xfId="1966"/>
    <cellStyle name="_Chelan Debt Forecast 12.19.05_Power Costs - Comparison bx Rbtl-Staff-Jt-PC_Electric Rev Req Model (2009 GRC) Revised 01-18-2010" xfId="1967"/>
    <cellStyle name="_Chelan Debt Forecast 12.19.05_Power Costs - Comparison bx Rbtl-Staff-Jt-PC_Electric Rev Req Model (2009 GRC) Revised 01-18-2010 2" xfId="1968"/>
    <cellStyle name="_Chelan Debt Forecast 12.19.05_Power Costs - Comparison bx Rbtl-Staff-Jt-PC_Electric Rev Req Model (2009 GRC) Revised 01-18-2010 2 2" xfId="1969"/>
    <cellStyle name="_Chelan Debt Forecast 12.19.05_Power Costs - Comparison bx Rbtl-Staff-Jt-PC_Electric Rev Req Model (2009 GRC) Revised 01-18-2010 2 2 2" xfId="17207"/>
    <cellStyle name="_Chelan Debt Forecast 12.19.05_Power Costs - Comparison bx Rbtl-Staff-Jt-PC_Electric Rev Req Model (2009 GRC) Revised 01-18-2010 2 3" xfId="17208"/>
    <cellStyle name="_Chelan Debt Forecast 12.19.05_Power Costs - Comparison bx Rbtl-Staff-Jt-PC_Electric Rev Req Model (2009 GRC) Revised 01-18-2010 3" xfId="1970"/>
    <cellStyle name="_Chelan Debt Forecast 12.19.05_Power Costs - Comparison bx Rbtl-Staff-Jt-PC_Electric Rev Req Model (2009 GRC) Revised 01-18-2010 3 2" xfId="17209"/>
    <cellStyle name="_Chelan Debt Forecast 12.19.05_Power Costs - Comparison bx Rbtl-Staff-Jt-PC_Electric Rev Req Model (2009 GRC) Revised 01-18-2010 4" xfId="17210"/>
    <cellStyle name="_Chelan Debt Forecast 12.19.05_Power Costs - Comparison bx Rbtl-Staff-Jt-PC_Electric Rev Req Model (2009 GRC) Revised 01-18-2010_DEM-WP(C) ENERG10C--ctn Mid-C_042010 2010GRC" xfId="1971"/>
    <cellStyle name="_Chelan Debt Forecast 12.19.05_Power Costs - Comparison bx Rbtl-Staff-Jt-PC_Final Order Electric EXHIBIT A-1" xfId="1972"/>
    <cellStyle name="_Chelan Debt Forecast 12.19.05_Power Costs - Comparison bx Rbtl-Staff-Jt-PC_Final Order Electric EXHIBIT A-1 2" xfId="1973"/>
    <cellStyle name="_Chelan Debt Forecast 12.19.05_Power Costs - Comparison bx Rbtl-Staff-Jt-PC_Final Order Electric EXHIBIT A-1 2 2" xfId="1974"/>
    <cellStyle name="_Chelan Debt Forecast 12.19.05_Power Costs - Comparison bx Rbtl-Staff-Jt-PC_Final Order Electric EXHIBIT A-1 2 2 2" xfId="17211"/>
    <cellStyle name="_Chelan Debt Forecast 12.19.05_Power Costs - Comparison bx Rbtl-Staff-Jt-PC_Final Order Electric EXHIBIT A-1 2 3" xfId="17212"/>
    <cellStyle name="_Chelan Debt Forecast 12.19.05_Power Costs - Comparison bx Rbtl-Staff-Jt-PC_Final Order Electric EXHIBIT A-1 3" xfId="1975"/>
    <cellStyle name="_Chelan Debt Forecast 12.19.05_Power Costs - Comparison bx Rbtl-Staff-Jt-PC_Final Order Electric EXHIBIT A-1 3 2" xfId="17213"/>
    <cellStyle name="_Chelan Debt Forecast 12.19.05_Power Costs - Comparison bx Rbtl-Staff-Jt-PC_Final Order Electric EXHIBIT A-1 4" xfId="17214"/>
    <cellStyle name="_Chelan Debt Forecast 12.19.05_Production Adj 4.37" xfId="1976"/>
    <cellStyle name="_Chelan Debt Forecast 12.19.05_Production Adj 4.37 2" xfId="1977"/>
    <cellStyle name="_Chelan Debt Forecast 12.19.05_Production Adj 4.37 2 2" xfId="1978"/>
    <cellStyle name="_Chelan Debt Forecast 12.19.05_Production Adj 4.37 2 2 2" xfId="17215"/>
    <cellStyle name="_Chelan Debt Forecast 12.19.05_Production Adj 4.37 2 3" xfId="17216"/>
    <cellStyle name="_Chelan Debt Forecast 12.19.05_Production Adj 4.37 3" xfId="1979"/>
    <cellStyle name="_Chelan Debt Forecast 12.19.05_Production Adj 4.37 3 2" xfId="17217"/>
    <cellStyle name="_Chelan Debt Forecast 12.19.05_Production Adj 4.37 4" xfId="17218"/>
    <cellStyle name="_Chelan Debt Forecast 12.19.05_Purchased Power Adj 4.03" xfId="1980"/>
    <cellStyle name="_Chelan Debt Forecast 12.19.05_Purchased Power Adj 4.03 2" xfId="1981"/>
    <cellStyle name="_Chelan Debt Forecast 12.19.05_Purchased Power Adj 4.03 2 2" xfId="1982"/>
    <cellStyle name="_Chelan Debt Forecast 12.19.05_Purchased Power Adj 4.03 2 2 2" xfId="17219"/>
    <cellStyle name="_Chelan Debt Forecast 12.19.05_Purchased Power Adj 4.03 2 3" xfId="17220"/>
    <cellStyle name="_Chelan Debt Forecast 12.19.05_Purchased Power Adj 4.03 3" xfId="1983"/>
    <cellStyle name="_Chelan Debt Forecast 12.19.05_Purchased Power Adj 4.03 3 2" xfId="17221"/>
    <cellStyle name="_Chelan Debt Forecast 12.19.05_Purchased Power Adj 4.03 4" xfId="17222"/>
    <cellStyle name="_Chelan Debt Forecast 12.19.05_Rebuttal Power Costs" xfId="1984"/>
    <cellStyle name="_Chelan Debt Forecast 12.19.05_Rebuttal Power Costs 2" xfId="1985"/>
    <cellStyle name="_Chelan Debt Forecast 12.19.05_Rebuttal Power Costs 2 2" xfId="1986"/>
    <cellStyle name="_Chelan Debt Forecast 12.19.05_Rebuttal Power Costs 2 2 2" xfId="17223"/>
    <cellStyle name="_Chelan Debt Forecast 12.19.05_Rebuttal Power Costs 2 3" xfId="17224"/>
    <cellStyle name="_Chelan Debt Forecast 12.19.05_Rebuttal Power Costs 3" xfId="1987"/>
    <cellStyle name="_Chelan Debt Forecast 12.19.05_Rebuttal Power Costs 3 2" xfId="17225"/>
    <cellStyle name="_Chelan Debt Forecast 12.19.05_Rebuttal Power Costs 4" xfId="17226"/>
    <cellStyle name="_Chelan Debt Forecast 12.19.05_Rebuttal Power Costs_Adj Bench DR 3 for Initial Briefs (Electric)" xfId="1988"/>
    <cellStyle name="_Chelan Debt Forecast 12.19.05_Rebuttal Power Costs_Adj Bench DR 3 for Initial Briefs (Electric) 2" xfId="1989"/>
    <cellStyle name="_Chelan Debt Forecast 12.19.05_Rebuttal Power Costs_Adj Bench DR 3 for Initial Briefs (Electric) 2 2" xfId="1990"/>
    <cellStyle name="_Chelan Debt Forecast 12.19.05_Rebuttal Power Costs_Adj Bench DR 3 for Initial Briefs (Electric) 2 2 2" xfId="17227"/>
    <cellStyle name="_Chelan Debt Forecast 12.19.05_Rebuttal Power Costs_Adj Bench DR 3 for Initial Briefs (Electric) 2 3" xfId="17228"/>
    <cellStyle name="_Chelan Debt Forecast 12.19.05_Rebuttal Power Costs_Adj Bench DR 3 for Initial Briefs (Electric) 3" xfId="1991"/>
    <cellStyle name="_Chelan Debt Forecast 12.19.05_Rebuttal Power Costs_Adj Bench DR 3 for Initial Briefs (Electric) 3 2" xfId="17229"/>
    <cellStyle name="_Chelan Debt Forecast 12.19.05_Rebuttal Power Costs_Adj Bench DR 3 for Initial Briefs (Electric) 4" xfId="17230"/>
    <cellStyle name="_Chelan Debt Forecast 12.19.05_Rebuttal Power Costs_Adj Bench DR 3 for Initial Briefs (Electric)_DEM-WP(C) ENERG10C--ctn Mid-C_042010 2010GRC" xfId="1992"/>
    <cellStyle name="_Chelan Debt Forecast 12.19.05_Rebuttal Power Costs_DEM-WP(C) ENERG10C--ctn Mid-C_042010 2010GRC" xfId="1993"/>
    <cellStyle name="_Chelan Debt Forecast 12.19.05_Rebuttal Power Costs_Electric Rev Req Model (2009 GRC) Rebuttal" xfId="1994"/>
    <cellStyle name="_Chelan Debt Forecast 12.19.05_Rebuttal Power Costs_Electric Rev Req Model (2009 GRC) Rebuttal 2" xfId="1995"/>
    <cellStyle name="_Chelan Debt Forecast 12.19.05_Rebuttal Power Costs_Electric Rev Req Model (2009 GRC) Rebuttal 2 2" xfId="1996"/>
    <cellStyle name="_Chelan Debt Forecast 12.19.05_Rebuttal Power Costs_Electric Rev Req Model (2009 GRC) Rebuttal 2 2 2" xfId="17231"/>
    <cellStyle name="_Chelan Debt Forecast 12.19.05_Rebuttal Power Costs_Electric Rev Req Model (2009 GRC) Rebuttal 2 3" xfId="17232"/>
    <cellStyle name="_Chelan Debt Forecast 12.19.05_Rebuttal Power Costs_Electric Rev Req Model (2009 GRC) Rebuttal 3" xfId="1997"/>
    <cellStyle name="_Chelan Debt Forecast 12.19.05_Rebuttal Power Costs_Electric Rev Req Model (2009 GRC) Rebuttal 3 2" xfId="17233"/>
    <cellStyle name="_Chelan Debt Forecast 12.19.05_Rebuttal Power Costs_Electric Rev Req Model (2009 GRC) Rebuttal 4" xfId="17234"/>
    <cellStyle name="_Chelan Debt Forecast 12.19.05_Rebuttal Power Costs_Electric Rev Req Model (2009 GRC) Rebuttal REmoval of New  WH Solar AdjustMI" xfId="1998"/>
    <cellStyle name="_Chelan Debt Forecast 12.19.05_Rebuttal Power Costs_Electric Rev Req Model (2009 GRC) Rebuttal REmoval of New  WH Solar AdjustMI 2" xfId="1999"/>
    <cellStyle name="_Chelan Debt Forecast 12.19.05_Rebuttal Power Costs_Electric Rev Req Model (2009 GRC) Rebuttal REmoval of New  WH Solar AdjustMI 2 2" xfId="2000"/>
    <cellStyle name="_Chelan Debt Forecast 12.19.05_Rebuttal Power Costs_Electric Rev Req Model (2009 GRC) Rebuttal REmoval of New  WH Solar AdjustMI 2 2 2" xfId="17235"/>
    <cellStyle name="_Chelan Debt Forecast 12.19.05_Rebuttal Power Costs_Electric Rev Req Model (2009 GRC) Rebuttal REmoval of New  WH Solar AdjustMI 2 3" xfId="17236"/>
    <cellStyle name="_Chelan Debt Forecast 12.19.05_Rebuttal Power Costs_Electric Rev Req Model (2009 GRC) Rebuttal REmoval of New  WH Solar AdjustMI 3" xfId="2001"/>
    <cellStyle name="_Chelan Debt Forecast 12.19.05_Rebuttal Power Costs_Electric Rev Req Model (2009 GRC) Rebuttal REmoval of New  WH Solar AdjustMI 3 2" xfId="17237"/>
    <cellStyle name="_Chelan Debt Forecast 12.19.05_Rebuttal Power Costs_Electric Rev Req Model (2009 GRC) Rebuttal REmoval of New  WH Solar AdjustMI 4" xfId="17238"/>
    <cellStyle name="_Chelan Debt Forecast 12.19.05_Rebuttal Power Costs_Electric Rev Req Model (2009 GRC) Rebuttal REmoval of New  WH Solar AdjustMI_DEM-WP(C) ENERG10C--ctn Mid-C_042010 2010GRC" xfId="2002"/>
    <cellStyle name="_Chelan Debt Forecast 12.19.05_Rebuttal Power Costs_Electric Rev Req Model (2009 GRC) Revised 01-18-2010" xfId="2003"/>
    <cellStyle name="_Chelan Debt Forecast 12.19.05_Rebuttal Power Costs_Electric Rev Req Model (2009 GRC) Revised 01-18-2010 2" xfId="2004"/>
    <cellStyle name="_Chelan Debt Forecast 12.19.05_Rebuttal Power Costs_Electric Rev Req Model (2009 GRC) Revised 01-18-2010 2 2" xfId="2005"/>
    <cellStyle name="_Chelan Debt Forecast 12.19.05_Rebuttal Power Costs_Electric Rev Req Model (2009 GRC) Revised 01-18-2010 2 2 2" xfId="17239"/>
    <cellStyle name="_Chelan Debt Forecast 12.19.05_Rebuttal Power Costs_Electric Rev Req Model (2009 GRC) Revised 01-18-2010 2 3" xfId="17240"/>
    <cellStyle name="_Chelan Debt Forecast 12.19.05_Rebuttal Power Costs_Electric Rev Req Model (2009 GRC) Revised 01-18-2010 3" xfId="2006"/>
    <cellStyle name="_Chelan Debt Forecast 12.19.05_Rebuttal Power Costs_Electric Rev Req Model (2009 GRC) Revised 01-18-2010 3 2" xfId="17241"/>
    <cellStyle name="_Chelan Debt Forecast 12.19.05_Rebuttal Power Costs_Electric Rev Req Model (2009 GRC) Revised 01-18-2010 4" xfId="17242"/>
    <cellStyle name="_Chelan Debt Forecast 12.19.05_Rebuttal Power Costs_Electric Rev Req Model (2009 GRC) Revised 01-18-2010_DEM-WP(C) ENERG10C--ctn Mid-C_042010 2010GRC" xfId="2007"/>
    <cellStyle name="_Chelan Debt Forecast 12.19.05_Rebuttal Power Costs_Final Order Electric EXHIBIT A-1" xfId="2008"/>
    <cellStyle name="_Chelan Debt Forecast 12.19.05_Rebuttal Power Costs_Final Order Electric EXHIBIT A-1 2" xfId="2009"/>
    <cellStyle name="_Chelan Debt Forecast 12.19.05_Rebuttal Power Costs_Final Order Electric EXHIBIT A-1 2 2" xfId="2010"/>
    <cellStyle name="_Chelan Debt Forecast 12.19.05_Rebuttal Power Costs_Final Order Electric EXHIBIT A-1 2 2 2" xfId="17243"/>
    <cellStyle name="_Chelan Debt Forecast 12.19.05_Rebuttal Power Costs_Final Order Electric EXHIBIT A-1 2 3" xfId="17244"/>
    <cellStyle name="_Chelan Debt Forecast 12.19.05_Rebuttal Power Costs_Final Order Electric EXHIBIT A-1 3" xfId="2011"/>
    <cellStyle name="_Chelan Debt Forecast 12.19.05_Rebuttal Power Costs_Final Order Electric EXHIBIT A-1 3 2" xfId="17245"/>
    <cellStyle name="_Chelan Debt Forecast 12.19.05_Rebuttal Power Costs_Final Order Electric EXHIBIT A-1 4" xfId="17246"/>
    <cellStyle name="_Chelan Debt Forecast 12.19.05_RECS vs PTC's w Interest 6-28-10" xfId="17247"/>
    <cellStyle name="_Chelan Debt Forecast 12.19.05_ROR &amp; CONV FACTOR" xfId="2012"/>
    <cellStyle name="_Chelan Debt Forecast 12.19.05_ROR &amp; CONV FACTOR 2" xfId="2013"/>
    <cellStyle name="_Chelan Debt Forecast 12.19.05_ROR &amp; CONV FACTOR 2 2" xfId="2014"/>
    <cellStyle name="_Chelan Debt Forecast 12.19.05_ROR &amp; CONV FACTOR 2 2 2" xfId="17248"/>
    <cellStyle name="_Chelan Debt Forecast 12.19.05_ROR &amp; CONV FACTOR 2 3" xfId="17249"/>
    <cellStyle name="_Chelan Debt Forecast 12.19.05_ROR &amp; CONV FACTOR 3" xfId="2015"/>
    <cellStyle name="_Chelan Debt Forecast 12.19.05_ROR &amp; CONV FACTOR 3 2" xfId="17250"/>
    <cellStyle name="_Chelan Debt Forecast 12.19.05_ROR &amp; CONV FACTOR 4" xfId="17251"/>
    <cellStyle name="_Chelan Debt Forecast 12.19.05_ROR 5.02" xfId="2016"/>
    <cellStyle name="_Chelan Debt Forecast 12.19.05_ROR 5.02 2" xfId="2017"/>
    <cellStyle name="_Chelan Debt Forecast 12.19.05_ROR 5.02 2 2" xfId="2018"/>
    <cellStyle name="_Chelan Debt Forecast 12.19.05_ROR 5.02 2 2 2" xfId="17252"/>
    <cellStyle name="_Chelan Debt Forecast 12.19.05_ROR 5.02 2 3" xfId="17253"/>
    <cellStyle name="_Chelan Debt Forecast 12.19.05_ROR 5.02 3" xfId="2019"/>
    <cellStyle name="_Chelan Debt Forecast 12.19.05_ROR 5.02 3 2" xfId="17254"/>
    <cellStyle name="_Chelan Debt Forecast 12.19.05_ROR 5.02 4" xfId="17255"/>
    <cellStyle name="_Chelan Debt Forecast 12.19.05_Transmission Workbook for May BOD" xfId="2020"/>
    <cellStyle name="_Chelan Debt Forecast 12.19.05_Transmission Workbook for May BOD 2" xfId="2021"/>
    <cellStyle name="_Chelan Debt Forecast 12.19.05_Transmission Workbook for May BOD 2 2" xfId="17256"/>
    <cellStyle name="_Chelan Debt Forecast 12.19.05_Transmission Workbook for May BOD 3" xfId="17257"/>
    <cellStyle name="_Chelan Debt Forecast 12.19.05_Transmission Workbook for May BOD_DEM-WP(C) ENERG10C--ctn Mid-C_042010 2010GRC" xfId="2022"/>
    <cellStyle name="_Chelan Debt Forecast 12.19.05_Typical Residential Impacts 10.27.08" xfId="2023"/>
    <cellStyle name="_Chelan Debt Forecast 12.19.05_Wind Integration 10GRC" xfId="2024"/>
    <cellStyle name="_Chelan Debt Forecast 12.19.05_Wind Integration 10GRC 2" xfId="2025"/>
    <cellStyle name="_Chelan Debt Forecast 12.19.05_Wind Integration 10GRC 2 2" xfId="17258"/>
    <cellStyle name="_Chelan Debt Forecast 12.19.05_Wind Integration 10GRC 3" xfId="17259"/>
    <cellStyle name="_Chelan Debt Forecast 12.19.05_Wind Integration 10GRC_DEM-WP(C) ENERG10C--ctn Mid-C_042010 2010GRC" xfId="2026"/>
    <cellStyle name="_x0013__Colstrip 1&amp;2 Annual O&amp;M Budgets" xfId="17260"/>
    <cellStyle name="_Colstrip FOR - GADS 1990-2009" xfId="2027"/>
    <cellStyle name="_Colstrip FOR - GADS 1990-2009 2" xfId="2028"/>
    <cellStyle name="_Colstrip FOR - GADS 1990-2009 2 2" xfId="17261"/>
    <cellStyle name="_Colstrip FOR - GADS 1990-2009 3" xfId="2029"/>
    <cellStyle name="_Colstrip FOR - GADS 1990-2009 3 2" xfId="17262"/>
    <cellStyle name="_Colstrip FOR - GADS 1990-2009 4" xfId="17263"/>
    <cellStyle name="_Colstrip FOR - GADS 1990-2009 4 2" xfId="17264"/>
    <cellStyle name="_Colstrip FOR - GADS 1990-2009 5" xfId="17265"/>
    <cellStyle name="_Colstrip FOR - GADS 1990-2009 5 2" xfId="17266"/>
    <cellStyle name="_Colstrip FOR - GADS 1990-2009 6" xfId="17267"/>
    <cellStyle name="_Colstrip FOR - GADS 1990-2009 6 2" xfId="17268"/>
    <cellStyle name="_compare wind integration" xfId="17269"/>
    <cellStyle name="_x0013__Confidential Material" xfId="2030"/>
    <cellStyle name="_x0013__Confidential Material 2" xfId="17270"/>
    <cellStyle name="_Copy 11-9 Sumas Proforma - Current" xfId="2031"/>
    <cellStyle name="_Costs not in AURORA 06GRC" xfId="2032"/>
    <cellStyle name="_Costs not in AURORA 06GRC 2" xfId="2033"/>
    <cellStyle name="_Costs not in AURORA 06GRC 2 2" xfId="2034"/>
    <cellStyle name="_Costs not in AURORA 06GRC 2 2 2" xfId="2035"/>
    <cellStyle name="_Costs not in AURORA 06GRC 2 2 2 2" xfId="17271"/>
    <cellStyle name="_Costs not in AURORA 06GRC 2 2 3" xfId="17272"/>
    <cellStyle name="_Costs not in AURORA 06GRC 2 3" xfId="2036"/>
    <cellStyle name="_Costs not in AURORA 06GRC 2 3 2" xfId="17273"/>
    <cellStyle name="_Costs not in AURORA 06GRC 2 4" xfId="17274"/>
    <cellStyle name="_Costs not in AURORA 06GRC 3" xfId="2037"/>
    <cellStyle name="_Costs not in AURORA 06GRC 3 2" xfId="2038"/>
    <cellStyle name="_Costs not in AURORA 06GRC 3 2 2" xfId="2039"/>
    <cellStyle name="_Costs not in AURORA 06GRC 3 2 2 2" xfId="17275"/>
    <cellStyle name="_Costs not in AURORA 06GRC 3 2 3" xfId="17276"/>
    <cellStyle name="_Costs not in AURORA 06GRC 3 3" xfId="2040"/>
    <cellStyle name="_Costs not in AURORA 06GRC 3 3 2" xfId="2041"/>
    <cellStyle name="_Costs not in AURORA 06GRC 3 3 2 2" xfId="17277"/>
    <cellStyle name="_Costs not in AURORA 06GRC 3 3 3" xfId="17278"/>
    <cellStyle name="_Costs not in AURORA 06GRC 3 4" xfId="2042"/>
    <cellStyle name="_Costs not in AURORA 06GRC 3 4 2" xfId="2043"/>
    <cellStyle name="_Costs not in AURORA 06GRC 3 4 2 2" xfId="17279"/>
    <cellStyle name="_Costs not in AURORA 06GRC 3 4 3" xfId="17280"/>
    <cellStyle name="_Costs not in AURORA 06GRC 3 5" xfId="17281"/>
    <cellStyle name="_Costs not in AURORA 06GRC 4" xfId="2044"/>
    <cellStyle name="_Costs not in AURORA 06GRC 4 2" xfId="2045"/>
    <cellStyle name="_Costs not in AURORA 06GRC 4 2 2" xfId="17282"/>
    <cellStyle name="_Costs not in AURORA 06GRC 4 3" xfId="17283"/>
    <cellStyle name="_Costs not in AURORA 06GRC 5" xfId="2046"/>
    <cellStyle name="_Costs not in AURORA 06GRC 5 2" xfId="17284"/>
    <cellStyle name="_Costs not in AURORA 06GRC 5 2 2" xfId="17285"/>
    <cellStyle name="_Costs not in AURORA 06GRC 5 3" xfId="17286"/>
    <cellStyle name="_Costs not in AURORA 06GRC 6" xfId="2047"/>
    <cellStyle name="_Costs not in AURORA 06GRC 6 2" xfId="2048"/>
    <cellStyle name="_Costs not in AURORA 06GRC 7" xfId="2049"/>
    <cellStyle name="_Costs not in AURORA 06GRC 7 2" xfId="2050"/>
    <cellStyle name="_Costs not in AURORA 06GRC 8" xfId="17287"/>
    <cellStyle name="_Costs not in AURORA 06GRC 8 2" xfId="17288"/>
    <cellStyle name="_Costs not in AURORA 06GRC 9" xfId="17289"/>
    <cellStyle name="_Costs not in AURORA 06GRC 9 2" xfId="17290"/>
    <cellStyle name="_Costs not in AURORA 06GRC_04 07E Wild Horse Wind Expansion (C) (2)" xfId="2051"/>
    <cellStyle name="_Costs not in AURORA 06GRC_04 07E Wild Horse Wind Expansion (C) (2) 2" xfId="2052"/>
    <cellStyle name="_Costs not in AURORA 06GRC_04 07E Wild Horse Wind Expansion (C) (2) 2 2" xfId="2053"/>
    <cellStyle name="_Costs not in AURORA 06GRC_04 07E Wild Horse Wind Expansion (C) (2) 2 2 2" xfId="17291"/>
    <cellStyle name="_Costs not in AURORA 06GRC_04 07E Wild Horse Wind Expansion (C) (2) 2 3" xfId="17292"/>
    <cellStyle name="_Costs not in AURORA 06GRC_04 07E Wild Horse Wind Expansion (C) (2) 3" xfId="2054"/>
    <cellStyle name="_Costs not in AURORA 06GRC_04 07E Wild Horse Wind Expansion (C) (2) 3 2" xfId="17293"/>
    <cellStyle name="_Costs not in AURORA 06GRC_04 07E Wild Horse Wind Expansion (C) (2) 4" xfId="17294"/>
    <cellStyle name="_Costs not in AURORA 06GRC_04 07E Wild Horse Wind Expansion (C) (2)_Adj Bench DR 3 for Initial Briefs (Electric)" xfId="2055"/>
    <cellStyle name="_Costs not in AURORA 06GRC_04 07E Wild Horse Wind Expansion (C) (2)_Adj Bench DR 3 for Initial Briefs (Electric) 2" xfId="2056"/>
    <cellStyle name="_Costs not in AURORA 06GRC_04 07E Wild Horse Wind Expansion (C) (2)_Adj Bench DR 3 for Initial Briefs (Electric) 2 2" xfId="2057"/>
    <cellStyle name="_Costs not in AURORA 06GRC_04 07E Wild Horse Wind Expansion (C) (2)_Adj Bench DR 3 for Initial Briefs (Electric) 2 2 2" xfId="17295"/>
    <cellStyle name="_Costs not in AURORA 06GRC_04 07E Wild Horse Wind Expansion (C) (2)_Adj Bench DR 3 for Initial Briefs (Electric) 2 3" xfId="17296"/>
    <cellStyle name="_Costs not in AURORA 06GRC_04 07E Wild Horse Wind Expansion (C) (2)_Adj Bench DR 3 for Initial Briefs (Electric) 3" xfId="2058"/>
    <cellStyle name="_Costs not in AURORA 06GRC_04 07E Wild Horse Wind Expansion (C) (2)_Adj Bench DR 3 for Initial Briefs (Electric) 3 2" xfId="17297"/>
    <cellStyle name="_Costs not in AURORA 06GRC_04 07E Wild Horse Wind Expansion (C) (2)_Adj Bench DR 3 for Initial Briefs (Electric) 4" xfId="17298"/>
    <cellStyle name="_Costs not in AURORA 06GRC_04 07E Wild Horse Wind Expansion (C) (2)_Adj Bench DR 3 for Initial Briefs (Electric)_DEM-WP(C) ENERG10C--ctn Mid-C_042010 2010GRC" xfId="2059"/>
    <cellStyle name="_Costs not in AURORA 06GRC_04 07E Wild Horse Wind Expansion (C) (2)_Book1" xfId="2060"/>
    <cellStyle name="_Costs not in AURORA 06GRC_04 07E Wild Horse Wind Expansion (C) (2)_DEM-WP(C) ENERG10C--ctn Mid-C_042010 2010GRC" xfId="2061"/>
    <cellStyle name="_Costs not in AURORA 06GRC_04 07E Wild Horse Wind Expansion (C) (2)_Electric Rev Req Model (2009 GRC) " xfId="2062"/>
    <cellStyle name="_Costs not in AURORA 06GRC_04 07E Wild Horse Wind Expansion (C) (2)_Electric Rev Req Model (2009 GRC)  2" xfId="2063"/>
    <cellStyle name="_Costs not in AURORA 06GRC_04 07E Wild Horse Wind Expansion (C) (2)_Electric Rev Req Model (2009 GRC)  2 2" xfId="2064"/>
    <cellStyle name="_Costs not in AURORA 06GRC_04 07E Wild Horse Wind Expansion (C) (2)_Electric Rev Req Model (2009 GRC)  2 2 2" xfId="17299"/>
    <cellStyle name="_Costs not in AURORA 06GRC_04 07E Wild Horse Wind Expansion (C) (2)_Electric Rev Req Model (2009 GRC)  2 3" xfId="17300"/>
    <cellStyle name="_Costs not in AURORA 06GRC_04 07E Wild Horse Wind Expansion (C) (2)_Electric Rev Req Model (2009 GRC)  3" xfId="2065"/>
    <cellStyle name="_Costs not in AURORA 06GRC_04 07E Wild Horse Wind Expansion (C) (2)_Electric Rev Req Model (2009 GRC)  3 2" xfId="17301"/>
    <cellStyle name="_Costs not in AURORA 06GRC_04 07E Wild Horse Wind Expansion (C) (2)_Electric Rev Req Model (2009 GRC)  4" xfId="17302"/>
    <cellStyle name="_Costs not in AURORA 06GRC_04 07E Wild Horse Wind Expansion (C) (2)_Electric Rev Req Model (2009 GRC) _DEM-WP(C) ENERG10C--ctn Mid-C_042010 2010GRC" xfId="2066"/>
    <cellStyle name="_Costs not in AURORA 06GRC_04 07E Wild Horse Wind Expansion (C) (2)_Electric Rev Req Model (2009 GRC) Rebuttal" xfId="2067"/>
    <cellStyle name="_Costs not in AURORA 06GRC_04 07E Wild Horse Wind Expansion (C) (2)_Electric Rev Req Model (2009 GRC) Rebuttal 2" xfId="2068"/>
    <cellStyle name="_Costs not in AURORA 06GRC_04 07E Wild Horse Wind Expansion (C) (2)_Electric Rev Req Model (2009 GRC) Rebuttal 2 2" xfId="2069"/>
    <cellStyle name="_Costs not in AURORA 06GRC_04 07E Wild Horse Wind Expansion (C) (2)_Electric Rev Req Model (2009 GRC) Rebuttal 2 2 2" xfId="17303"/>
    <cellStyle name="_Costs not in AURORA 06GRC_04 07E Wild Horse Wind Expansion (C) (2)_Electric Rev Req Model (2009 GRC) Rebuttal 2 3" xfId="17304"/>
    <cellStyle name="_Costs not in AURORA 06GRC_04 07E Wild Horse Wind Expansion (C) (2)_Electric Rev Req Model (2009 GRC) Rebuttal 3" xfId="2070"/>
    <cellStyle name="_Costs not in AURORA 06GRC_04 07E Wild Horse Wind Expansion (C) (2)_Electric Rev Req Model (2009 GRC) Rebuttal 3 2" xfId="17305"/>
    <cellStyle name="_Costs not in AURORA 06GRC_04 07E Wild Horse Wind Expansion (C) (2)_Electric Rev Req Model (2009 GRC) Rebuttal 4" xfId="17306"/>
    <cellStyle name="_Costs not in AURORA 06GRC_04 07E Wild Horse Wind Expansion (C) (2)_Electric Rev Req Model (2009 GRC) Rebuttal REmoval of New  WH Solar AdjustMI" xfId="2071"/>
    <cellStyle name="_Costs not in AURORA 06GRC_04 07E Wild Horse Wind Expansion (C) (2)_Electric Rev Req Model (2009 GRC) Rebuttal REmoval of New  WH Solar AdjustMI 2" xfId="2072"/>
    <cellStyle name="_Costs not in AURORA 06GRC_04 07E Wild Horse Wind Expansion (C) (2)_Electric Rev Req Model (2009 GRC) Rebuttal REmoval of New  WH Solar AdjustMI 2 2" xfId="2073"/>
    <cellStyle name="_Costs not in AURORA 06GRC_04 07E Wild Horse Wind Expansion (C) (2)_Electric Rev Req Model (2009 GRC) Rebuttal REmoval of New  WH Solar AdjustMI 2 2 2" xfId="17307"/>
    <cellStyle name="_Costs not in AURORA 06GRC_04 07E Wild Horse Wind Expansion (C) (2)_Electric Rev Req Model (2009 GRC) Rebuttal REmoval of New  WH Solar AdjustMI 2 3" xfId="17308"/>
    <cellStyle name="_Costs not in AURORA 06GRC_04 07E Wild Horse Wind Expansion (C) (2)_Electric Rev Req Model (2009 GRC) Rebuttal REmoval of New  WH Solar AdjustMI 3" xfId="2074"/>
    <cellStyle name="_Costs not in AURORA 06GRC_04 07E Wild Horse Wind Expansion (C) (2)_Electric Rev Req Model (2009 GRC) Rebuttal REmoval of New  WH Solar AdjustMI 3 2" xfId="17309"/>
    <cellStyle name="_Costs not in AURORA 06GRC_04 07E Wild Horse Wind Expansion (C) (2)_Electric Rev Req Model (2009 GRC) Rebuttal REmoval of New  WH Solar AdjustMI 4" xfId="17310"/>
    <cellStyle name="_Costs not in AURORA 06GRC_04 07E Wild Horse Wind Expansion (C) (2)_Electric Rev Req Model (2009 GRC) Rebuttal REmoval of New  WH Solar AdjustMI_DEM-WP(C) ENERG10C--ctn Mid-C_042010 2010GRC" xfId="2075"/>
    <cellStyle name="_Costs not in AURORA 06GRC_04 07E Wild Horse Wind Expansion (C) (2)_Electric Rev Req Model (2009 GRC) Revised 01-18-2010" xfId="2076"/>
    <cellStyle name="_Costs not in AURORA 06GRC_04 07E Wild Horse Wind Expansion (C) (2)_Electric Rev Req Model (2009 GRC) Revised 01-18-2010 2" xfId="2077"/>
    <cellStyle name="_Costs not in AURORA 06GRC_04 07E Wild Horse Wind Expansion (C) (2)_Electric Rev Req Model (2009 GRC) Revised 01-18-2010 2 2" xfId="2078"/>
    <cellStyle name="_Costs not in AURORA 06GRC_04 07E Wild Horse Wind Expansion (C) (2)_Electric Rev Req Model (2009 GRC) Revised 01-18-2010 2 2 2" xfId="17311"/>
    <cellStyle name="_Costs not in AURORA 06GRC_04 07E Wild Horse Wind Expansion (C) (2)_Electric Rev Req Model (2009 GRC) Revised 01-18-2010 2 3" xfId="17312"/>
    <cellStyle name="_Costs not in AURORA 06GRC_04 07E Wild Horse Wind Expansion (C) (2)_Electric Rev Req Model (2009 GRC) Revised 01-18-2010 3" xfId="2079"/>
    <cellStyle name="_Costs not in AURORA 06GRC_04 07E Wild Horse Wind Expansion (C) (2)_Electric Rev Req Model (2009 GRC) Revised 01-18-2010 3 2" xfId="17313"/>
    <cellStyle name="_Costs not in AURORA 06GRC_04 07E Wild Horse Wind Expansion (C) (2)_Electric Rev Req Model (2009 GRC) Revised 01-18-2010 4" xfId="17314"/>
    <cellStyle name="_Costs not in AURORA 06GRC_04 07E Wild Horse Wind Expansion (C) (2)_Electric Rev Req Model (2009 GRC) Revised 01-18-2010_DEM-WP(C) ENERG10C--ctn Mid-C_042010 2010GRC" xfId="2080"/>
    <cellStyle name="_Costs not in AURORA 06GRC_04 07E Wild Horse Wind Expansion (C) (2)_Electric Rev Req Model (2010 GRC)" xfId="2081"/>
    <cellStyle name="_Costs not in AURORA 06GRC_04 07E Wild Horse Wind Expansion (C) (2)_Electric Rev Req Model (2010 GRC) SF" xfId="2082"/>
    <cellStyle name="_Costs not in AURORA 06GRC_04 07E Wild Horse Wind Expansion (C) (2)_Final Order Electric EXHIBIT A-1" xfId="2083"/>
    <cellStyle name="_Costs not in AURORA 06GRC_04 07E Wild Horse Wind Expansion (C) (2)_Final Order Electric EXHIBIT A-1 2" xfId="2084"/>
    <cellStyle name="_Costs not in AURORA 06GRC_04 07E Wild Horse Wind Expansion (C) (2)_Final Order Electric EXHIBIT A-1 2 2" xfId="2085"/>
    <cellStyle name="_Costs not in AURORA 06GRC_04 07E Wild Horse Wind Expansion (C) (2)_Final Order Electric EXHIBIT A-1 2 2 2" xfId="17315"/>
    <cellStyle name="_Costs not in AURORA 06GRC_04 07E Wild Horse Wind Expansion (C) (2)_Final Order Electric EXHIBIT A-1 2 3" xfId="17316"/>
    <cellStyle name="_Costs not in AURORA 06GRC_04 07E Wild Horse Wind Expansion (C) (2)_Final Order Electric EXHIBIT A-1 3" xfId="2086"/>
    <cellStyle name="_Costs not in AURORA 06GRC_04 07E Wild Horse Wind Expansion (C) (2)_Final Order Electric EXHIBIT A-1 3 2" xfId="17317"/>
    <cellStyle name="_Costs not in AURORA 06GRC_04 07E Wild Horse Wind Expansion (C) (2)_Final Order Electric EXHIBIT A-1 4" xfId="17318"/>
    <cellStyle name="_Costs not in AURORA 06GRC_04 07E Wild Horse Wind Expansion (C) (2)_TENASKA REGULATORY ASSET" xfId="2087"/>
    <cellStyle name="_Costs not in AURORA 06GRC_04 07E Wild Horse Wind Expansion (C) (2)_TENASKA REGULATORY ASSET 2" xfId="2088"/>
    <cellStyle name="_Costs not in AURORA 06GRC_04 07E Wild Horse Wind Expansion (C) (2)_TENASKA REGULATORY ASSET 2 2" xfId="2089"/>
    <cellStyle name="_Costs not in AURORA 06GRC_04 07E Wild Horse Wind Expansion (C) (2)_TENASKA REGULATORY ASSET 2 2 2" xfId="17319"/>
    <cellStyle name="_Costs not in AURORA 06GRC_04 07E Wild Horse Wind Expansion (C) (2)_TENASKA REGULATORY ASSET 2 3" xfId="17320"/>
    <cellStyle name="_Costs not in AURORA 06GRC_04 07E Wild Horse Wind Expansion (C) (2)_TENASKA REGULATORY ASSET 3" xfId="2090"/>
    <cellStyle name="_Costs not in AURORA 06GRC_04 07E Wild Horse Wind Expansion (C) (2)_TENASKA REGULATORY ASSET 3 2" xfId="17321"/>
    <cellStyle name="_Costs not in AURORA 06GRC_04 07E Wild Horse Wind Expansion (C) (2)_TENASKA REGULATORY ASSET 4" xfId="17322"/>
    <cellStyle name="_Costs not in AURORA 06GRC_16.37E Wild Horse Expansion DeferralRevwrkingfile SF" xfId="2091"/>
    <cellStyle name="_Costs not in AURORA 06GRC_16.37E Wild Horse Expansion DeferralRevwrkingfile SF 2" xfId="2092"/>
    <cellStyle name="_Costs not in AURORA 06GRC_16.37E Wild Horse Expansion DeferralRevwrkingfile SF 2 2" xfId="2093"/>
    <cellStyle name="_Costs not in AURORA 06GRC_16.37E Wild Horse Expansion DeferralRevwrkingfile SF 2 2 2" xfId="17323"/>
    <cellStyle name="_Costs not in AURORA 06GRC_16.37E Wild Horse Expansion DeferralRevwrkingfile SF 2 3" xfId="17324"/>
    <cellStyle name="_Costs not in AURORA 06GRC_16.37E Wild Horse Expansion DeferralRevwrkingfile SF 3" xfId="2094"/>
    <cellStyle name="_Costs not in AURORA 06GRC_16.37E Wild Horse Expansion DeferralRevwrkingfile SF 3 2" xfId="17325"/>
    <cellStyle name="_Costs not in AURORA 06GRC_16.37E Wild Horse Expansion DeferralRevwrkingfile SF 4" xfId="17326"/>
    <cellStyle name="_Costs not in AURORA 06GRC_16.37E Wild Horse Expansion DeferralRevwrkingfile SF_DEM-WP(C) ENERG10C--ctn Mid-C_042010 2010GRC" xfId="2095"/>
    <cellStyle name="_Costs not in AURORA 06GRC_2009 Compliance Filing PCA Exhibits for GRC" xfId="2096"/>
    <cellStyle name="_Costs not in AURORA 06GRC_2009 Compliance Filing PCA Exhibits for GRC 2" xfId="17327"/>
    <cellStyle name="_Costs not in AURORA 06GRC_2009 GRC Compl Filing - Exhibit D" xfId="2097"/>
    <cellStyle name="_Costs not in AURORA 06GRC_2009 GRC Compl Filing - Exhibit D 2" xfId="2098"/>
    <cellStyle name="_Costs not in AURORA 06GRC_2009 GRC Compl Filing - Exhibit D 2 2" xfId="17328"/>
    <cellStyle name="_Costs not in AURORA 06GRC_2009 GRC Compl Filing - Exhibit D 3" xfId="17329"/>
    <cellStyle name="_Costs not in AURORA 06GRC_2009 GRC Compl Filing - Exhibit D_DEM-WP(C) ENERG10C--ctn Mid-C_042010 2010GRC" xfId="2099"/>
    <cellStyle name="_Costs not in AURORA 06GRC_2010 PTC's July1_Dec31 2010 " xfId="17330"/>
    <cellStyle name="_Costs not in AURORA 06GRC_2010 PTC's Sept10_Aug11 (Version 4)" xfId="17331"/>
    <cellStyle name="_Costs not in AURORA 06GRC_3.01 Income Statement" xfId="2100"/>
    <cellStyle name="_Costs not in AURORA 06GRC_4 31 Regulatory Assets and Liabilities  7 06- Exhibit D" xfId="2101"/>
    <cellStyle name="_Costs not in AURORA 06GRC_4 31 Regulatory Assets and Liabilities  7 06- Exhibit D 2" xfId="2102"/>
    <cellStyle name="_Costs not in AURORA 06GRC_4 31 Regulatory Assets and Liabilities  7 06- Exhibit D 2 2" xfId="2103"/>
    <cellStyle name="_Costs not in AURORA 06GRC_4 31 Regulatory Assets and Liabilities  7 06- Exhibit D 2 2 2" xfId="17332"/>
    <cellStyle name="_Costs not in AURORA 06GRC_4 31 Regulatory Assets and Liabilities  7 06- Exhibit D 2 3" xfId="17333"/>
    <cellStyle name="_Costs not in AURORA 06GRC_4 31 Regulatory Assets and Liabilities  7 06- Exhibit D 3" xfId="2104"/>
    <cellStyle name="_Costs not in AURORA 06GRC_4 31 Regulatory Assets and Liabilities  7 06- Exhibit D 3 2" xfId="17334"/>
    <cellStyle name="_Costs not in AURORA 06GRC_4 31 Regulatory Assets and Liabilities  7 06- Exhibit D 4" xfId="17335"/>
    <cellStyle name="_Costs not in AURORA 06GRC_4 31 Regulatory Assets and Liabilities  7 06- Exhibit D_DEM-WP(C) ENERG10C--ctn Mid-C_042010 2010GRC" xfId="2105"/>
    <cellStyle name="_Costs not in AURORA 06GRC_4 31 Regulatory Assets and Liabilities  7 06- Exhibit D_NIM Summary" xfId="2106"/>
    <cellStyle name="_Costs not in AURORA 06GRC_4 31 Regulatory Assets and Liabilities  7 06- Exhibit D_NIM Summary 2" xfId="2107"/>
    <cellStyle name="_Costs not in AURORA 06GRC_4 31 Regulatory Assets and Liabilities  7 06- Exhibit D_NIM Summary 2 2" xfId="17336"/>
    <cellStyle name="_Costs not in AURORA 06GRC_4 31 Regulatory Assets and Liabilities  7 06- Exhibit D_NIM Summary 3" xfId="17337"/>
    <cellStyle name="_Costs not in AURORA 06GRC_4 31 Regulatory Assets and Liabilities  7 06- Exhibit D_NIM Summary_DEM-WP(C) ENERG10C--ctn Mid-C_042010 2010GRC" xfId="2108"/>
    <cellStyle name="_Costs not in AURORA 06GRC_4 31E Reg Asset  Liab and EXH D" xfId="2109"/>
    <cellStyle name="_Costs not in AURORA 06GRC_4 31E Reg Asset  Liab and EXH D _ Aug 10 Filing (2)" xfId="2110"/>
    <cellStyle name="_Costs not in AURORA 06GRC_4 31E Reg Asset  Liab and EXH D _ Aug 10 Filing (2) 2" xfId="17338"/>
    <cellStyle name="_Costs not in AURORA 06GRC_4 31E Reg Asset  Liab and EXH D 10" xfId="17339"/>
    <cellStyle name="_Costs not in AURORA 06GRC_4 31E Reg Asset  Liab and EXH D 11" xfId="17340"/>
    <cellStyle name="_Costs not in AURORA 06GRC_4 31E Reg Asset  Liab and EXH D 12" xfId="17341"/>
    <cellStyle name="_Costs not in AURORA 06GRC_4 31E Reg Asset  Liab and EXH D 13" xfId="17342"/>
    <cellStyle name="_Costs not in AURORA 06GRC_4 31E Reg Asset  Liab and EXH D 14" xfId="17343"/>
    <cellStyle name="_Costs not in AURORA 06GRC_4 31E Reg Asset  Liab and EXH D 15" xfId="17344"/>
    <cellStyle name="_Costs not in AURORA 06GRC_4 31E Reg Asset  Liab and EXH D 16" xfId="17345"/>
    <cellStyle name="_Costs not in AURORA 06GRC_4 31E Reg Asset  Liab and EXH D 17" xfId="17346"/>
    <cellStyle name="_Costs not in AURORA 06GRC_4 31E Reg Asset  Liab and EXH D 18" xfId="17347"/>
    <cellStyle name="_Costs not in AURORA 06GRC_4 31E Reg Asset  Liab and EXH D 19" xfId="17348"/>
    <cellStyle name="_Costs not in AURORA 06GRC_4 31E Reg Asset  Liab and EXH D 2" xfId="17349"/>
    <cellStyle name="_Costs not in AURORA 06GRC_4 31E Reg Asset  Liab and EXH D 20" xfId="17350"/>
    <cellStyle name="_Costs not in AURORA 06GRC_4 31E Reg Asset  Liab and EXH D 21" xfId="17351"/>
    <cellStyle name="_Costs not in AURORA 06GRC_4 31E Reg Asset  Liab and EXH D 22" xfId="17352"/>
    <cellStyle name="_Costs not in AURORA 06GRC_4 31E Reg Asset  Liab and EXH D 23" xfId="17353"/>
    <cellStyle name="_Costs not in AURORA 06GRC_4 31E Reg Asset  Liab and EXH D 24" xfId="17354"/>
    <cellStyle name="_Costs not in AURORA 06GRC_4 31E Reg Asset  Liab and EXH D 25" xfId="17355"/>
    <cellStyle name="_Costs not in AURORA 06GRC_4 31E Reg Asset  Liab and EXH D 26" xfId="17356"/>
    <cellStyle name="_Costs not in AURORA 06GRC_4 31E Reg Asset  Liab and EXH D 27" xfId="17357"/>
    <cellStyle name="_Costs not in AURORA 06GRC_4 31E Reg Asset  Liab and EXH D 28" xfId="17358"/>
    <cellStyle name="_Costs not in AURORA 06GRC_4 31E Reg Asset  Liab and EXH D 29" xfId="17359"/>
    <cellStyle name="_Costs not in AURORA 06GRC_4 31E Reg Asset  Liab and EXH D 3" xfId="17360"/>
    <cellStyle name="_Costs not in AURORA 06GRC_4 31E Reg Asset  Liab and EXH D 30" xfId="17361"/>
    <cellStyle name="_Costs not in AURORA 06GRC_4 31E Reg Asset  Liab and EXH D 31" xfId="17362"/>
    <cellStyle name="_Costs not in AURORA 06GRC_4 31E Reg Asset  Liab and EXH D 32" xfId="17363"/>
    <cellStyle name="_Costs not in AURORA 06GRC_4 31E Reg Asset  Liab and EXH D 33" xfId="17364"/>
    <cellStyle name="_Costs not in AURORA 06GRC_4 31E Reg Asset  Liab and EXH D 34" xfId="17365"/>
    <cellStyle name="_Costs not in AURORA 06GRC_4 31E Reg Asset  Liab and EXH D 35" xfId="17366"/>
    <cellStyle name="_Costs not in AURORA 06GRC_4 31E Reg Asset  Liab and EXH D 36" xfId="17367"/>
    <cellStyle name="_Costs not in AURORA 06GRC_4 31E Reg Asset  Liab and EXH D 4" xfId="17368"/>
    <cellStyle name="_Costs not in AURORA 06GRC_4 31E Reg Asset  Liab and EXH D 5" xfId="17369"/>
    <cellStyle name="_Costs not in AURORA 06GRC_4 31E Reg Asset  Liab and EXH D 6" xfId="17370"/>
    <cellStyle name="_Costs not in AURORA 06GRC_4 31E Reg Asset  Liab and EXH D 7" xfId="17371"/>
    <cellStyle name="_Costs not in AURORA 06GRC_4 31E Reg Asset  Liab and EXH D 8" xfId="17372"/>
    <cellStyle name="_Costs not in AURORA 06GRC_4 31E Reg Asset  Liab and EXH D 9" xfId="17373"/>
    <cellStyle name="_Costs not in AURORA 06GRC_4 32 Regulatory Assets and Liabilities  7 06- Exhibit D" xfId="2111"/>
    <cellStyle name="_Costs not in AURORA 06GRC_4 32 Regulatory Assets and Liabilities  7 06- Exhibit D 2" xfId="2112"/>
    <cellStyle name="_Costs not in AURORA 06GRC_4 32 Regulatory Assets and Liabilities  7 06- Exhibit D 2 2" xfId="2113"/>
    <cellStyle name="_Costs not in AURORA 06GRC_4 32 Regulatory Assets and Liabilities  7 06- Exhibit D 2 2 2" xfId="17374"/>
    <cellStyle name="_Costs not in AURORA 06GRC_4 32 Regulatory Assets and Liabilities  7 06- Exhibit D 2 3" xfId="17375"/>
    <cellStyle name="_Costs not in AURORA 06GRC_4 32 Regulatory Assets and Liabilities  7 06- Exhibit D 3" xfId="2114"/>
    <cellStyle name="_Costs not in AURORA 06GRC_4 32 Regulatory Assets and Liabilities  7 06- Exhibit D 3 2" xfId="17376"/>
    <cellStyle name="_Costs not in AURORA 06GRC_4 32 Regulatory Assets and Liabilities  7 06- Exhibit D 4" xfId="17377"/>
    <cellStyle name="_Costs not in AURORA 06GRC_4 32 Regulatory Assets and Liabilities  7 06- Exhibit D_DEM-WP(C) ENERG10C--ctn Mid-C_042010 2010GRC" xfId="2115"/>
    <cellStyle name="_Costs not in AURORA 06GRC_4 32 Regulatory Assets and Liabilities  7 06- Exhibit D_NIM Summary" xfId="2116"/>
    <cellStyle name="_Costs not in AURORA 06GRC_4 32 Regulatory Assets and Liabilities  7 06- Exhibit D_NIM Summary 2" xfId="2117"/>
    <cellStyle name="_Costs not in AURORA 06GRC_4 32 Regulatory Assets and Liabilities  7 06- Exhibit D_NIM Summary 2 2" xfId="17378"/>
    <cellStyle name="_Costs not in AURORA 06GRC_4 32 Regulatory Assets and Liabilities  7 06- Exhibit D_NIM Summary 3" xfId="17379"/>
    <cellStyle name="_Costs not in AURORA 06GRC_4 32 Regulatory Assets and Liabilities  7 06- Exhibit D_NIM Summary_DEM-WP(C) ENERG10C--ctn Mid-C_042010 2010GRC" xfId="2118"/>
    <cellStyle name="_Costs not in AURORA 06GRC_ACCOUNTS" xfId="2119"/>
    <cellStyle name="_Costs not in AURORA 06GRC_Att B to RECs proceeds proposal" xfId="17380"/>
    <cellStyle name="_Costs not in AURORA 06GRC_AURORA Total New" xfId="2120"/>
    <cellStyle name="_Costs not in AURORA 06GRC_AURORA Total New 2" xfId="2121"/>
    <cellStyle name="_Costs not in AURORA 06GRC_AURORA Total New 2 2" xfId="17381"/>
    <cellStyle name="_Costs not in AURORA 06GRC_AURORA Total New 3" xfId="17382"/>
    <cellStyle name="_Costs not in AURORA 06GRC_Backup for Attachment B 2010-09-09" xfId="17383"/>
    <cellStyle name="_Costs not in AURORA 06GRC_Bench Request - Attachment B" xfId="17384"/>
    <cellStyle name="_Costs not in AURORA 06GRC_Book2" xfId="2122"/>
    <cellStyle name="_Costs not in AURORA 06GRC_Book2 2" xfId="2123"/>
    <cellStyle name="_Costs not in AURORA 06GRC_Book2 2 2" xfId="2124"/>
    <cellStyle name="_Costs not in AURORA 06GRC_Book2 2 2 2" xfId="17385"/>
    <cellStyle name="_Costs not in AURORA 06GRC_Book2 2 3" xfId="17386"/>
    <cellStyle name="_Costs not in AURORA 06GRC_Book2 3" xfId="2125"/>
    <cellStyle name="_Costs not in AURORA 06GRC_Book2 3 2" xfId="17387"/>
    <cellStyle name="_Costs not in AURORA 06GRC_Book2 4" xfId="17388"/>
    <cellStyle name="_Costs not in AURORA 06GRC_Book2_Adj Bench DR 3 for Initial Briefs (Electric)" xfId="2126"/>
    <cellStyle name="_Costs not in AURORA 06GRC_Book2_Adj Bench DR 3 for Initial Briefs (Electric) 2" xfId="2127"/>
    <cellStyle name="_Costs not in AURORA 06GRC_Book2_Adj Bench DR 3 for Initial Briefs (Electric) 2 2" xfId="2128"/>
    <cellStyle name="_Costs not in AURORA 06GRC_Book2_Adj Bench DR 3 for Initial Briefs (Electric) 2 2 2" xfId="17389"/>
    <cellStyle name="_Costs not in AURORA 06GRC_Book2_Adj Bench DR 3 for Initial Briefs (Electric) 2 3" xfId="17390"/>
    <cellStyle name="_Costs not in AURORA 06GRC_Book2_Adj Bench DR 3 for Initial Briefs (Electric) 3" xfId="2129"/>
    <cellStyle name="_Costs not in AURORA 06GRC_Book2_Adj Bench DR 3 for Initial Briefs (Electric) 3 2" xfId="17391"/>
    <cellStyle name="_Costs not in AURORA 06GRC_Book2_Adj Bench DR 3 for Initial Briefs (Electric) 4" xfId="17392"/>
    <cellStyle name="_Costs not in AURORA 06GRC_Book2_Adj Bench DR 3 for Initial Briefs (Electric)_DEM-WP(C) ENERG10C--ctn Mid-C_042010 2010GRC" xfId="2130"/>
    <cellStyle name="_Costs not in AURORA 06GRC_Book2_DEM-WP(C) ENERG10C--ctn Mid-C_042010 2010GRC" xfId="2131"/>
    <cellStyle name="_Costs not in AURORA 06GRC_Book2_Electric Rev Req Model (2009 GRC) Rebuttal" xfId="2132"/>
    <cellStyle name="_Costs not in AURORA 06GRC_Book2_Electric Rev Req Model (2009 GRC) Rebuttal 2" xfId="2133"/>
    <cellStyle name="_Costs not in AURORA 06GRC_Book2_Electric Rev Req Model (2009 GRC) Rebuttal 2 2" xfId="2134"/>
    <cellStyle name="_Costs not in AURORA 06GRC_Book2_Electric Rev Req Model (2009 GRC) Rebuttal 2 2 2" xfId="17393"/>
    <cellStyle name="_Costs not in AURORA 06GRC_Book2_Electric Rev Req Model (2009 GRC) Rebuttal 2 3" xfId="17394"/>
    <cellStyle name="_Costs not in AURORA 06GRC_Book2_Electric Rev Req Model (2009 GRC) Rebuttal 3" xfId="2135"/>
    <cellStyle name="_Costs not in AURORA 06GRC_Book2_Electric Rev Req Model (2009 GRC) Rebuttal 3 2" xfId="17395"/>
    <cellStyle name="_Costs not in AURORA 06GRC_Book2_Electric Rev Req Model (2009 GRC) Rebuttal 4" xfId="17396"/>
    <cellStyle name="_Costs not in AURORA 06GRC_Book2_Electric Rev Req Model (2009 GRC) Rebuttal REmoval of New  WH Solar AdjustMI" xfId="2136"/>
    <cellStyle name="_Costs not in AURORA 06GRC_Book2_Electric Rev Req Model (2009 GRC) Rebuttal REmoval of New  WH Solar AdjustMI 2" xfId="2137"/>
    <cellStyle name="_Costs not in AURORA 06GRC_Book2_Electric Rev Req Model (2009 GRC) Rebuttal REmoval of New  WH Solar AdjustMI 2 2" xfId="2138"/>
    <cellStyle name="_Costs not in AURORA 06GRC_Book2_Electric Rev Req Model (2009 GRC) Rebuttal REmoval of New  WH Solar AdjustMI 2 2 2" xfId="17397"/>
    <cellStyle name="_Costs not in AURORA 06GRC_Book2_Electric Rev Req Model (2009 GRC) Rebuttal REmoval of New  WH Solar AdjustMI 2 3" xfId="17398"/>
    <cellStyle name="_Costs not in AURORA 06GRC_Book2_Electric Rev Req Model (2009 GRC) Rebuttal REmoval of New  WH Solar AdjustMI 3" xfId="2139"/>
    <cellStyle name="_Costs not in AURORA 06GRC_Book2_Electric Rev Req Model (2009 GRC) Rebuttal REmoval of New  WH Solar AdjustMI 3 2" xfId="17399"/>
    <cellStyle name="_Costs not in AURORA 06GRC_Book2_Electric Rev Req Model (2009 GRC) Rebuttal REmoval of New  WH Solar AdjustMI 4" xfId="17400"/>
    <cellStyle name="_Costs not in AURORA 06GRC_Book2_Electric Rev Req Model (2009 GRC) Rebuttal REmoval of New  WH Solar AdjustMI_DEM-WP(C) ENERG10C--ctn Mid-C_042010 2010GRC" xfId="2140"/>
    <cellStyle name="_Costs not in AURORA 06GRC_Book2_Electric Rev Req Model (2009 GRC) Revised 01-18-2010" xfId="2141"/>
    <cellStyle name="_Costs not in AURORA 06GRC_Book2_Electric Rev Req Model (2009 GRC) Revised 01-18-2010 2" xfId="2142"/>
    <cellStyle name="_Costs not in AURORA 06GRC_Book2_Electric Rev Req Model (2009 GRC) Revised 01-18-2010 2 2" xfId="2143"/>
    <cellStyle name="_Costs not in AURORA 06GRC_Book2_Electric Rev Req Model (2009 GRC) Revised 01-18-2010 2 2 2" xfId="17401"/>
    <cellStyle name="_Costs not in AURORA 06GRC_Book2_Electric Rev Req Model (2009 GRC) Revised 01-18-2010 2 3" xfId="17402"/>
    <cellStyle name="_Costs not in AURORA 06GRC_Book2_Electric Rev Req Model (2009 GRC) Revised 01-18-2010 3" xfId="2144"/>
    <cellStyle name="_Costs not in AURORA 06GRC_Book2_Electric Rev Req Model (2009 GRC) Revised 01-18-2010 3 2" xfId="17403"/>
    <cellStyle name="_Costs not in AURORA 06GRC_Book2_Electric Rev Req Model (2009 GRC) Revised 01-18-2010 4" xfId="17404"/>
    <cellStyle name="_Costs not in AURORA 06GRC_Book2_Electric Rev Req Model (2009 GRC) Revised 01-18-2010_DEM-WP(C) ENERG10C--ctn Mid-C_042010 2010GRC" xfId="2145"/>
    <cellStyle name="_Costs not in AURORA 06GRC_Book2_Final Order Electric EXHIBIT A-1" xfId="2146"/>
    <cellStyle name="_Costs not in AURORA 06GRC_Book2_Final Order Electric EXHIBIT A-1 2" xfId="2147"/>
    <cellStyle name="_Costs not in AURORA 06GRC_Book2_Final Order Electric EXHIBIT A-1 2 2" xfId="2148"/>
    <cellStyle name="_Costs not in AURORA 06GRC_Book2_Final Order Electric EXHIBIT A-1 2 2 2" xfId="17405"/>
    <cellStyle name="_Costs not in AURORA 06GRC_Book2_Final Order Electric EXHIBIT A-1 2 3" xfId="17406"/>
    <cellStyle name="_Costs not in AURORA 06GRC_Book2_Final Order Electric EXHIBIT A-1 3" xfId="2149"/>
    <cellStyle name="_Costs not in AURORA 06GRC_Book2_Final Order Electric EXHIBIT A-1 3 2" xfId="17407"/>
    <cellStyle name="_Costs not in AURORA 06GRC_Book2_Final Order Electric EXHIBIT A-1 4" xfId="17408"/>
    <cellStyle name="_Costs not in AURORA 06GRC_Book4" xfId="2150"/>
    <cellStyle name="_Costs not in AURORA 06GRC_Book4 2" xfId="2151"/>
    <cellStyle name="_Costs not in AURORA 06GRC_Book4 2 2" xfId="2152"/>
    <cellStyle name="_Costs not in AURORA 06GRC_Book4 2 2 2" xfId="17409"/>
    <cellStyle name="_Costs not in AURORA 06GRC_Book4 2 3" xfId="17410"/>
    <cellStyle name="_Costs not in AURORA 06GRC_Book4 3" xfId="2153"/>
    <cellStyle name="_Costs not in AURORA 06GRC_Book4 3 2" xfId="17411"/>
    <cellStyle name="_Costs not in AURORA 06GRC_Book4 4" xfId="17412"/>
    <cellStyle name="_Costs not in AURORA 06GRC_Book4_DEM-WP(C) ENERG10C--ctn Mid-C_042010 2010GRC" xfId="2154"/>
    <cellStyle name="_Costs not in AURORA 06GRC_Book9" xfId="2155"/>
    <cellStyle name="_Costs not in AURORA 06GRC_Book9 2" xfId="2156"/>
    <cellStyle name="_Costs not in AURORA 06GRC_Book9 2 2" xfId="2157"/>
    <cellStyle name="_Costs not in AURORA 06GRC_Book9 2 2 2" xfId="17413"/>
    <cellStyle name="_Costs not in AURORA 06GRC_Book9 2 3" xfId="17414"/>
    <cellStyle name="_Costs not in AURORA 06GRC_Book9 3" xfId="2158"/>
    <cellStyle name="_Costs not in AURORA 06GRC_Book9 3 2" xfId="17415"/>
    <cellStyle name="_Costs not in AURORA 06GRC_Book9 4" xfId="17416"/>
    <cellStyle name="_Costs not in AURORA 06GRC_Book9_DEM-WP(C) ENERG10C--ctn Mid-C_042010 2010GRC" xfId="2159"/>
    <cellStyle name="_Costs not in AURORA 06GRC_Check the Interest Calculation" xfId="2160"/>
    <cellStyle name="_Costs not in AURORA 06GRC_Check the Interest Calculation_Scenario 1 REC vs PTC Offset" xfId="2161"/>
    <cellStyle name="_Costs not in AURORA 06GRC_Check the Interest Calculation_Scenario 3" xfId="2162"/>
    <cellStyle name="_Costs not in AURORA 06GRC_Chelan PUD Power Costs (8-10)" xfId="2163"/>
    <cellStyle name="_Costs not in AURORA 06GRC_Chelan PUD Power Costs (8-10) 2" xfId="17417"/>
    <cellStyle name="_Costs not in AURORA 06GRC_DEM-WP(C) Chelan Power Costs" xfId="2164"/>
    <cellStyle name="_Costs not in AURORA 06GRC_DEM-WP(C) Chelan Power Costs 2" xfId="17418"/>
    <cellStyle name="_Costs not in AURORA 06GRC_DEM-WP(C) ENERG10C--ctn Mid-C_042010 2010GRC" xfId="2165"/>
    <cellStyle name="_Costs not in AURORA 06GRC_DEM-WP(C) Gas Transport 2010GRC" xfId="2166"/>
    <cellStyle name="_Costs not in AURORA 06GRC_DEM-WP(C) Gas Transport 2010GRC 2" xfId="17419"/>
    <cellStyle name="_Costs not in AURORA 06GRC_DWH-08 (Rate Spread &amp; Design Workpapers)" xfId="2167"/>
    <cellStyle name="_Costs not in AURORA 06GRC_Exh A-1 resulting from UE-112050 effective Jan 1 2012" xfId="17420"/>
    <cellStyle name="_Costs not in AURORA 06GRC_Exh G - Klamath Peaker PPA fr C Locke 2-12" xfId="17421"/>
    <cellStyle name="_Costs not in AURORA 06GRC_Exhibit A-1 effective 4-1-11 fr S Free 12-11" xfId="17422"/>
    <cellStyle name="_Costs not in AURORA 06GRC_Exhibit D fr R Gho 12-31-08" xfId="2168"/>
    <cellStyle name="_Costs not in AURORA 06GRC_Exhibit D fr R Gho 12-31-08 2" xfId="2169"/>
    <cellStyle name="_Costs not in AURORA 06GRC_Exhibit D fr R Gho 12-31-08 2 2" xfId="17423"/>
    <cellStyle name="_Costs not in AURORA 06GRC_Exhibit D fr R Gho 12-31-08 3" xfId="17424"/>
    <cellStyle name="_Costs not in AURORA 06GRC_Exhibit D fr R Gho 12-31-08 v2" xfId="2170"/>
    <cellStyle name="_Costs not in AURORA 06GRC_Exhibit D fr R Gho 12-31-08 v2 2" xfId="2171"/>
    <cellStyle name="_Costs not in AURORA 06GRC_Exhibit D fr R Gho 12-31-08 v2 2 2" xfId="17425"/>
    <cellStyle name="_Costs not in AURORA 06GRC_Exhibit D fr R Gho 12-31-08 v2 3" xfId="17426"/>
    <cellStyle name="_Costs not in AURORA 06GRC_Exhibit D fr R Gho 12-31-08 v2_DEM-WP(C) ENERG10C--ctn Mid-C_042010 2010GRC" xfId="2172"/>
    <cellStyle name="_Costs not in AURORA 06GRC_Exhibit D fr R Gho 12-31-08 v2_NIM Summary" xfId="2173"/>
    <cellStyle name="_Costs not in AURORA 06GRC_Exhibit D fr R Gho 12-31-08 v2_NIM Summary 2" xfId="2174"/>
    <cellStyle name="_Costs not in AURORA 06GRC_Exhibit D fr R Gho 12-31-08 v2_NIM Summary 2 2" xfId="17427"/>
    <cellStyle name="_Costs not in AURORA 06GRC_Exhibit D fr R Gho 12-31-08 v2_NIM Summary 3" xfId="17428"/>
    <cellStyle name="_Costs not in AURORA 06GRC_Exhibit D fr R Gho 12-31-08 v2_NIM Summary_DEM-WP(C) ENERG10C--ctn Mid-C_042010 2010GRC" xfId="2175"/>
    <cellStyle name="_Costs not in AURORA 06GRC_Exhibit D fr R Gho 12-31-08_DEM-WP(C) ENERG10C--ctn Mid-C_042010 2010GRC" xfId="2176"/>
    <cellStyle name="_Costs not in AURORA 06GRC_Exhibit D fr R Gho 12-31-08_NIM Summary" xfId="2177"/>
    <cellStyle name="_Costs not in AURORA 06GRC_Exhibit D fr R Gho 12-31-08_NIM Summary 2" xfId="2178"/>
    <cellStyle name="_Costs not in AURORA 06GRC_Exhibit D fr R Gho 12-31-08_NIM Summary 2 2" xfId="17429"/>
    <cellStyle name="_Costs not in AURORA 06GRC_Exhibit D fr R Gho 12-31-08_NIM Summary 3" xfId="17430"/>
    <cellStyle name="_Costs not in AURORA 06GRC_Exhibit D fr R Gho 12-31-08_NIM Summary_DEM-WP(C) ENERG10C--ctn Mid-C_042010 2010GRC" xfId="2179"/>
    <cellStyle name="_Costs not in AURORA 06GRC_Final 2008 PTC Rate Design Workpapers 10.27.08" xfId="2180"/>
    <cellStyle name="_Costs not in AURORA 06GRC_Final 2009 Electric Low Income Workpapers" xfId="2181"/>
    <cellStyle name="_Costs not in AURORA 06GRC_Gas Rev Req Model (2010 GRC)" xfId="2182"/>
    <cellStyle name="_Costs not in AURORA 06GRC_Hopkins Ridge Prepaid Tran - Interest Earned RY 12ME Feb  '11" xfId="2183"/>
    <cellStyle name="_Costs not in AURORA 06GRC_Hopkins Ridge Prepaid Tran - Interest Earned RY 12ME Feb  '11 2" xfId="2184"/>
    <cellStyle name="_Costs not in AURORA 06GRC_Hopkins Ridge Prepaid Tran - Interest Earned RY 12ME Feb  '11 2 2" xfId="17431"/>
    <cellStyle name="_Costs not in AURORA 06GRC_Hopkins Ridge Prepaid Tran - Interest Earned RY 12ME Feb  '11 3" xfId="17432"/>
    <cellStyle name="_Costs not in AURORA 06GRC_Hopkins Ridge Prepaid Tran - Interest Earned RY 12ME Feb  '11_DEM-WP(C) ENERG10C--ctn Mid-C_042010 2010GRC" xfId="2185"/>
    <cellStyle name="_Costs not in AURORA 06GRC_Hopkins Ridge Prepaid Tran - Interest Earned RY 12ME Feb  '11_NIM Summary" xfId="2186"/>
    <cellStyle name="_Costs not in AURORA 06GRC_Hopkins Ridge Prepaid Tran - Interest Earned RY 12ME Feb  '11_NIM Summary 2" xfId="2187"/>
    <cellStyle name="_Costs not in AURORA 06GRC_Hopkins Ridge Prepaid Tran - Interest Earned RY 12ME Feb  '11_NIM Summary 2 2" xfId="17433"/>
    <cellStyle name="_Costs not in AURORA 06GRC_Hopkins Ridge Prepaid Tran - Interest Earned RY 12ME Feb  '11_NIM Summary 3" xfId="17434"/>
    <cellStyle name="_Costs not in AURORA 06GRC_Hopkins Ridge Prepaid Tran - Interest Earned RY 12ME Feb  '11_NIM Summary_DEM-WP(C) ENERG10C--ctn Mid-C_042010 2010GRC" xfId="2188"/>
    <cellStyle name="_Costs not in AURORA 06GRC_Hopkins Ridge Prepaid Tran - Interest Earned RY 12ME Feb  '11_Transmission Workbook for May BOD" xfId="2189"/>
    <cellStyle name="_Costs not in AURORA 06GRC_Hopkins Ridge Prepaid Tran - Interest Earned RY 12ME Feb  '11_Transmission Workbook for May BOD 2" xfId="2190"/>
    <cellStyle name="_Costs not in AURORA 06GRC_Hopkins Ridge Prepaid Tran - Interest Earned RY 12ME Feb  '11_Transmission Workbook for May BOD 2 2" xfId="17435"/>
    <cellStyle name="_Costs not in AURORA 06GRC_Hopkins Ridge Prepaid Tran - Interest Earned RY 12ME Feb  '11_Transmission Workbook for May BOD 3" xfId="17436"/>
    <cellStyle name="_Costs not in AURORA 06GRC_Hopkins Ridge Prepaid Tran - Interest Earned RY 12ME Feb  '11_Transmission Workbook for May BOD_DEM-WP(C) ENERG10C--ctn Mid-C_042010 2010GRC" xfId="2191"/>
    <cellStyle name="_Costs not in AURORA 06GRC_INPUTS" xfId="2192"/>
    <cellStyle name="_Costs not in AURORA 06GRC_INPUTS 2" xfId="2193"/>
    <cellStyle name="_Costs not in AURORA 06GRC_INPUTS 2 2" xfId="2194"/>
    <cellStyle name="_Costs not in AURORA 06GRC_INPUTS 2 2 2" xfId="17437"/>
    <cellStyle name="_Costs not in AURORA 06GRC_INPUTS 2 3" xfId="17438"/>
    <cellStyle name="_Costs not in AURORA 06GRC_INPUTS 3" xfId="2195"/>
    <cellStyle name="_Costs not in AURORA 06GRC_INPUTS 3 2" xfId="17439"/>
    <cellStyle name="_Costs not in AURORA 06GRC_INPUTS 4" xfId="17440"/>
    <cellStyle name="_Costs not in AURORA 06GRC_Mint Farm Generation BPA" xfId="17441"/>
    <cellStyle name="_Costs not in AURORA 06GRC_NIM Summary" xfId="2196"/>
    <cellStyle name="_Costs not in AURORA 06GRC_NIM Summary 09GRC" xfId="2197"/>
    <cellStyle name="_Costs not in AURORA 06GRC_NIM Summary 09GRC 2" xfId="2198"/>
    <cellStyle name="_Costs not in AURORA 06GRC_NIM Summary 09GRC 2 2" xfId="17442"/>
    <cellStyle name="_Costs not in AURORA 06GRC_NIM Summary 09GRC 3" xfId="17443"/>
    <cellStyle name="_Costs not in AURORA 06GRC_NIM Summary 09GRC_DEM-WP(C) ENERG10C--ctn Mid-C_042010 2010GRC" xfId="2199"/>
    <cellStyle name="_Costs not in AURORA 06GRC_NIM Summary 10" xfId="17444"/>
    <cellStyle name="_Costs not in AURORA 06GRC_NIM Summary 11" xfId="17445"/>
    <cellStyle name="_Costs not in AURORA 06GRC_NIM Summary 12" xfId="17446"/>
    <cellStyle name="_Costs not in AURORA 06GRC_NIM Summary 13" xfId="17447"/>
    <cellStyle name="_Costs not in AURORA 06GRC_NIM Summary 14" xfId="17448"/>
    <cellStyle name="_Costs not in AURORA 06GRC_NIM Summary 15" xfId="17449"/>
    <cellStyle name="_Costs not in AURORA 06GRC_NIM Summary 16" xfId="17450"/>
    <cellStyle name="_Costs not in AURORA 06GRC_NIM Summary 17" xfId="17451"/>
    <cellStyle name="_Costs not in AURORA 06GRC_NIM Summary 18" xfId="17452"/>
    <cellStyle name="_Costs not in AURORA 06GRC_NIM Summary 19" xfId="17453"/>
    <cellStyle name="_Costs not in AURORA 06GRC_NIM Summary 2" xfId="2200"/>
    <cellStyle name="_Costs not in AURORA 06GRC_NIM Summary 2 2" xfId="17454"/>
    <cellStyle name="_Costs not in AURORA 06GRC_NIM Summary 20" xfId="17455"/>
    <cellStyle name="_Costs not in AURORA 06GRC_NIM Summary 21" xfId="17456"/>
    <cellStyle name="_Costs not in AURORA 06GRC_NIM Summary 22" xfId="17457"/>
    <cellStyle name="_Costs not in AURORA 06GRC_NIM Summary 23" xfId="17458"/>
    <cellStyle name="_Costs not in AURORA 06GRC_NIM Summary 24" xfId="17459"/>
    <cellStyle name="_Costs not in AURORA 06GRC_NIM Summary 25" xfId="17460"/>
    <cellStyle name="_Costs not in AURORA 06GRC_NIM Summary 26" xfId="17461"/>
    <cellStyle name="_Costs not in AURORA 06GRC_NIM Summary 27" xfId="17462"/>
    <cellStyle name="_Costs not in AURORA 06GRC_NIM Summary 28" xfId="17463"/>
    <cellStyle name="_Costs not in AURORA 06GRC_NIM Summary 29" xfId="17464"/>
    <cellStyle name="_Costs not in AURORA 06GRC_NIM Summary 3" xfId="2201"/>
    <cellStyle name="_Costs not in AURORA 06GRC_NIM Summary 3 2" xfId="17465"/>
    <cellStyle name="_Costs not in AURORA 06GRC_NIM Summary 30" xfId="17466"/>
    <cellStyle name="_Costs not in AURORA 06GRC_NIM Summary 31" xfId="17467"/>
    <cellStyle name="_Costs not in AURORA 06GRC_NIM Summary 32" xfId="17468"/>
    <cellStyle name="_Costs not in AURORA 06GRC_NIM Summary 33" xfId="17469"/>
    <cellStyle name="_Costs not in AURORA 06GRC_NIM Summary 34" xfId="17470"/>
    <cellStyle name="_Costs not in AURORA 06GRC_NIM Summary 35" xfId="17471"/>
    <cellStyle name="_Costs not in AURORA 06GRC_NIM Summary 36" xfId="17472"/>
    <cellStyle name="_Costs not in AURORA 06GRC_NIM Summary 37" xfId="17473"/>
    <cellStyle name="_Costs not in AURORA 06GRC_NIM Summary 38" xfId="17474"/>
    <cellStyle name="_Costs not in AURORA 06GRC_NIM Summary 39" xfId="17475"/>
    <cellStyle name="_Costs not in AURORA 06GRC_NIM Summary 4" xfId="2202"/>
    <cellStyle name="_Costs not in AURORA 06GRC_NIM Summary 4 2" xfId="17476"/>
    <cellStyle name="_Costs not in AURORA 06GRC_NIM Summary 40" xfId="17477"/>
    <cellStyle name="_Costs not in AURORA 06GRC_NIM Summary 41" xfId="17478"/>
    <cellStyle name="_Costs not in AURORA 06GRC_NIM Summary 42" xfId="17479"/>
    <cellStyle name="_Costs not in AURORA 06GRC_NIM Summary 43" xfId="17480"/>
    <cellStyle name="_Costs not in AURORA 06GRC_NIM Summary 44" xfId="17481"/>
    <cellStyle name="_Costs not in AURORA 06GRC_NIM Summary 45" xfId="17482"/>
    <cellStyle name="_Costs not in AURORA 06GRC_NIM Summary 46" xfId="17483"/>
    <cellStyle name="_Costs not in AURORA 06GRC_NIM Summary 47" xfId="17484"/>
    <cellStyle name="_Costs not in AURORA 06GRC_NIM Summary 48" xfId="17485"/>
    <cellStyle name="_Costs not in AURORA 06GRC_NIM Summary 49" xfId="17486"/>
    <cellStyle name="_Costs not in AURORA 06GRC_NIM Summary 5" xfId="2203"/>
    <cellStyle name="_Costs not in AURORA 06GRC_NIM Summary 5 2" xfId="17487"/>
    <cellStyle name="_Costs not in AURORA 06GRC_NIM Summary 50" xfId="17488"/>
    <cellStyle name="_Costs not in AURORA 06GRC_NIM Summary 51" xfId="17489"/>
    <cellStyle name="_Costs not in AURORA 06GRC_NIM Summary 6" xfId="2204"/>
    <cellStyle name="_Costs not in AURORA 06GRC_NIM Summary 6 2" xfId="17490"/>
    <cellStyle name="_Costs not in AURORA 06GRC_NIM Summary 7" xfId="2205"/>
    <cellStyle name="_Costs not in AURORA 06GRC_NIM Summary 7 2" xfId="17491"/>
    <cellStyle name="_Costs not in AURORA 06GRC_NIM Summary 8" xfId="2206"/>
    <cellStyle name="_Costs not in AURORA 06GRC_NIM Summary 8 2" xfId="17492"/>
    <cellStyle name="_Costs not in AURORA 06GRC_NIM Summary 9" xfId="2207"/>
    <cellStyle name="_Costs not in AURORA 06GRC_NIM Summary 9 2" xfId="17493"/>
    <cellStyle name="_Costs not in AURORA 06GRC_NIM Summary_DEM-WP(C) ENERG10C--ctn Mid-C_042010 2010GRC" xfId="2208"/>
    <cellStyle name="_Costs not in AURORA 06GRC_PCA 10 -  Exhibit D Dec 2011" xfId="17494"/>
    <cellStyle name="_Costs not in AURORA 06GRC_PCA 10 -  Exhibit D from A Kellogg Jan 2011" xfId="2209"/>
    <cellStyle name="_Costs not in AURORA 06GRC_PCA 10 -  Exhibit D from A Kellogg July 2011" xfId="2210"/>
    <cellStyle name="_Costs not in AURORA 06GRC_PCA 10 -  Exhibit D from S Free Rcv'd 12-11" xfId="2211"/>
    <cellStyle name="_Costs not in AURORA 06GRC_PCA 11 -  Exhibit D Jan 2012 fr A Kellogg" xfId="17495"/>
    <cellStyle name="_Costs not in AURORA 06GRC_PCA 11 -  Exhibit D Jan 2012 WF" xfId="17496"/>
    <cellStyle name="_Costs not in AURORA 06GRC_PCA 7 - Exhibit D update 11_30_08 (2)" xfId="2212"/>
    <cellStyle name="_Costs not in AURORA 06GRC_PCA 7 - Exhibit D update 11_30_08 (2) 2" xfId="2213"/>
    <cellStyle name="_Costs not in AURORA 06GRC_PCA 7 - Exhibit D update 11_30_08 (2) 2 2" xfId="2214"/>
    <cellStyle name="_Costs not in AURORA 06GRC_PCA 7 - Exhibit D update 11_30_08 (2) 2 2 2" xfId="17497"/>
    <cellStyle name="_Costs not in AURORA 06GRC_PCA 7 - Exhibit D update 11_30_08 (2) 2 3" xfId="17498"/>
    <cellStyle name="_Costs not in AURORA 06GRC_PCA 7 - Exhibit D update 11_30_08 (2) 3" xfId="2215"/>
    <cellStyle name="_Costs not in AURORA 06GRC_PCA 7 - Exhibit D update 11_30_08 (2) 3 2" xfId="17499"/>
    <cellStyle name="_Costs not in AURORA 06GRC_PCA 7 - Exhibit D update 11_30_08 (2) 4" xfId="17500"/>
    <cellStyle name="_Costs not in AURORA 06GRC_PCA 7 - Exhibit D update 11_30_08 (2)_DEM-WP(C) ENERG10C--ctn Mid-C_042010 2010GRC" xfId="2216"/>
    <cellStyle name="_Costs not in AURORA 06GRC_PCA 7 - Exhibit D update 11_30_08 (2)_NIM Summary" xfId="2217"/>
    <cellStyle name="_Costs not in AURORA 06GRC_PCA 7 - Exhibit D update 11_30_08 (2)_NIM Summary 2" xfId="2218"/>
    <cellStyle name="_Costs not in AURORA 06GRC_PCA 7 - Exhibit D update 11_30_08 (2)_NIM Summary 2 2" xfId="17501"/>
    <cellStyle name="_Costs not in AURORA 06GRC_PCA 7 - Exhibit D update 11_30_08 (2)_NIM Summary 3" xfId="17502"/>
    <cellStyle name="_Costs not in AURORA 06GRC_PCA 7 - Exhibit D update 11_30_08 (2)_NIM Summary_DEM-WP(C) ENERG10C--ctn Mid-C_042010 2010GRC" xfId="2219"/>
    <cellStyle name="_Costs not in AURORA 06GRC_PCA 8 - Exhibit D update 12_31_09" xfId="2220"/>
    <cellStyle name="_Costs not in AURORA 06GRC_PCA 8 - Exhibit D update 12_31_09 2" xfId="17503"/>
    <cellStyle name="_Costs not in AURORA 06GRC_PCA 9 -  Exhibit D April 2010" xfId="2221"/>
    <cellStyle name="_Costs not in AURORA 06GRC_PCA 9 -  Exhibit D April 2010 (3)" xfId="2222"/>
    <cellStyle name="_Costs not in AURORA 06GRC_PCA 9 -  Exhibit D April 2010 (3) 2" xfId="2223"/>
    <cellStyle name="_Costs not in AURORA 06GRC_PCA 9 -  Exhibit D April 2010 (3) 2 2" xfId="17504"/>
    <cellStyle name="_Costs not in AURORA 06GRC_PCA 9 -  Exhibit D April 2010 (3) 3" xfId="17505"/>
    <cellStyle name="_Costs not in AURORA 06GRC_PCA 9 -  Exhibit D April 2010 (3)_DEM-WP(C) ENERG10C--ctn Mid-C_042010 2010GRC" xfId="2224"/>
    <cellStyle name="_Costs not in AURORA 06GRC_PCA 9 -  Exhibit D April 2010 2" xfId="17506"/>
    <cellStyle name="_Costs not in AURORA 06GRC_PCA 9 -  Exhibit D April 2010 3" xfId="17507"/>
    <cellStyle name="_Costs not in AURORA 06GRC_PCA 9 -  Exhibit D April 2010 4" xfId="17508"/>
    <cellStyle name="_Costs not in AURORA 06GRC_PCA 9 -  Exhibit D April 2010 5" xfId="17509"/>
    <cellStyle name="_Costs not in AURORA 06GRC_PCA 9 -  Exhibit D April 2010 6" xfId="17510"/>
    <cellStyle name="_Costs not in AURORA 06GRC_PCA 9 -  Exhibit D Feb 2010" xfId="2225"/>
    <cellStyle name="_Costs not in AURORA 06GRC_PCA 9 -  Exhibit D Feb 2010 2" xfId="17511"/>
    <cellStyle name="_Costs not in AURORA 06GRC_PCA 9 -  Exhibit D Feb 2010 v2" xfId="2226"/>
    <cellStyle name="_Costs not in AURORA 06GRC_PCA 9 -  Exhibit D Feb 2010 v2 2" xfId="17512"/>
    <cellStyle name="_Costs not in AURORA 06GRC_PCA 9 -  Exhibit D Feb 2010 WF" xfId="2227"/>
    <cellStyle name="_Costs not in AURORA 06GRC_PCA 9 -  Exhibit D Feb 2010 WF 2" xfId="17513"/>
    <cellStyle name="_Costs not in AURORA 06GRC_PCA 9 -  Exhibit D Jan 2010" xfId="2228"/>
    <cellStyle name="_Costs not in AURORA 06GRC_PCA 9 -  Exhibit D Jan 2010 2" xfId="17514"/>
    <cellStyle name="_Costs not in AURORA 06GRC_PCA 9 -  Exhibit D March 2010 (2)" xfId="2229"/>
    <cellStyle name="_Costs not in AURORA 06GRC_PCA 9 -  Exhibit D March 2010 (2) 2" xfId="17515"/>
    <cellStyle name="_Costs not in AURORA 06GRC_PCA 9 -  Exhibit D Nov 2010" xfId="2230"/>
    <cellStyle name="_Costs not in AURORA 06GRC_PCA 9 -  Exhibit D Nov 2010 2" xfId="17516"/>
    <cellStyle name="_Costs not in AURORA 06GRC_PCA 9 - Exhibit D at August 2010" xfId="2231"/>
    <cellStyle name="_Costs not in AURORA 06GRC_PCA 9 - Exhibit D at August 2010 2" xfId="17517"/>
    <cellStyle name="_Costs not in AURORA 06GRC_PCA 9 - Exhibit D June 2010 GRC" xfId="2232"/>
    <cellStyle name="_Costs not in AURORA 06GRC_PCA 9 - Exhibit D June 2010 GRC 2" xfId="17518"/>
    <cellStyle name="_Costs not in AURORA 06GRC_Power Costs - Comparison bx Rbtl-Staff-Jt-PC" xfId="2233"/>
    <cellStyle name="_Costs not in AURORA 06GRC_Power Costs - Comparison bx Rbtl-Staff-Jt-PC 2" xfId="2234"/>
    <cellStyle name="_Costs not in AURORA 06GRC_Power Costs - Comparison bx Rbtl-Staff-Jt-PC 2 2" xfId="2235"/>
    <cellStyle name="_Costs not in AURORA 06GRC_Power Costs - Comparison bx Rbtl-Staff-Jt-PC 2 2 2" xfId="17519"/>
    <cellStyle name="_Costs not in AURORA 06GRC_Power Costs - Comparison bx Rbtl-Staff-Jt-PC 2 3" xfId="17520"/>
    <cellStyle name="_Costs not in AURORA 06GRC_Power Costs - Comparison bx Rbtl-Staff-Jt-PC 3" xfId="2236"/>
    <cellStyle name="_Costs not in AURORA 06GRC_Power Costs - Comparison bx Rbtl-Staff-Jt-PC 3 2" xfId="17521"/>
    <cellStyle name="_Costs not in AURORA 06GRC_Power Costs - Comparison bx Rbtl-Staff-Jt-PC 4" xfId="17522"/>
    <cellStyle name="_Costs not in AURORA 06GRC_Power Costs - Comparison bx Rbtl-Staff-Jt-PC_Adj Bench DR 3 for Initial Briefs (Electric)" xfId="2237"/>
    <cellStyle name="_Costs not in AURORA 06GRC_Power Costs - Comparison bx Rbtl-Staff-Jt-PC_Adj Bench DR 3 for Initial Briefs (Electric) 2" xfId="2238"/>
    <cellStyle name="_Costs not in AURORA 06GRC_Power Costs - Comparison bx Rbtl-Staff-Jt-PC_Adj Bench DR 3 for Initial Briefs (Electric) 2 2" xfId="2239"/>
    <cellStyle name="_Costs not in AURORA 06GRC_Power Costs - Comparison bx Rbtl-Staff-Jt-PC_Adj Bench DR 3 for Initial Briefs (Electric) 2 2 2" xfId="17523"/>
    <cellStyle name="_Costs not in AURORA 06GRC_Power Costs - Comparison bx Rbtl-Staff-Jt-PC_Adj Bench DR 3 for Initial Briefs (Electric) 2 3" xfId="17524"/>
    <cellStyle name="_Costs not in AURORA 06GRC_Power Costs - Comparison bx Rbtl-Staff-Jt-PC_Adj Bench DR 3 for Initial Briefs (Electric) 3" xfId="2240"/>
    <cellStyle name="_Costs not in AURORA 06GRC_Power Costs - Comparison bx Rbtl-Staff-Jt-PC_Adj Bench DR 3 for Initial Briefs (Electric) 3 2" xfId="17525"/>
    <cellStyle name="_Costs not in AURORA 06GRC_Power Costs - Comparison bx Rbtl-Staff-Jt-PC_Adj Bench DR 3 for Initial Briefs (Electric) 4" xfId="17526"/>
    <cellStyle name="_Costs not in AURORA 06GRC_Power Costs - Comparison bx Rbtl-Staff-Jt-PC_Adj Bench DR 3 for Initial Briefs (Electric)_DEM-WP(C) ENERG10C--ctn Mid-C_042010 2010GRC" xfId="2241"/>
    <cellStyle name="_Costs not in AURORA 06GRC_Power Costs - Comparison bx Rbtl-Staff-Jt-PC_DEM-WP(C) ENERG10C--ctn Mid-C_042010 2010GRC" xfId="2242"/>
    <cellStyle name="_Costs not in AURORA 06GRC_Power Costs - Comparison bx Rbtl-Staff-Jt-PC_Electric Rev Req Model (2009 GRC) Rebuttal" xfId="2243"/>
    <cellStyle name="_Costs not in AURORA 06GRC_Power Costs - Comparison bx Rbtl-Staff-Jt-PC_Electric Rev Req Model (2009 GRC) Rebuttal 2" xfId="2244"/>
    <cellStyle name="_Costs not in AURORA 06GRC_Power Costs - Comparison bx Rbtl-Staff-Jt-PC_Electric Rev Req Model (2009 GRC) Rebuttal 2 2" xfId="2245"/>
    <cellStyle name="_Costs not in AURORA 06GRC_Power Costs - Comparison bx Rbtl-Staff-Jt-PC_Electric Rev Req Model (2009 GRC) Rebuttal 2 2 2" xfId="17527"/>
    <cellStyle name="_Costs not in AURORA 06GRC_Power Costs - Comparison bx Rbtl-Staff-Jt-PC_Electric Rev Req Model (2009 GRC) Rebuttal 2 3" xfId="17528"/>
    <cellStyle name="_Costs not in AURORA 06GRC_Power Costs - Comparison bx Rbtl-Staff-Jt-PC_Electric Rev Req Model (2009 GRC) Rebuttal 3" xfId="2246"/>
    <cellStyle name="_Costs not in AURORA 06GRC_Power Costs - Comparison bx Rbtl-Staff-Jt-PC_Electric Rev Req Model (2009 GRC) Rebuttal 3 2" xfId="17529"/>
    <cellStyle name="_Costs not in AURORA 06GRC_Power Costs - Comparison bx Rbtl-Staff-Jt-PC_Electric Rev Req Model (2009 GRC) Rebuttal 4" xfId="17530"/>
    <cellStyle name="_Costs not in AURORA 06GRC_Power Costs - Comparison bx Rbtl-Staff-Jt-PC_Electric Rev Req Model (2009 GRC) Rebuttal REmoval of New  WH Solar AdjustMI" xfId="2247"/>
    <cellStyle name="_Costs not in AURORA 06GRC_Power Costs - Comparison bx Rbtl-Staff-Jt-PC_Electric Rev Req Model (2009 GRC) Rebuttal REmoval of New  WH Solar AdjustMI 2" xfId="2248"/>
    <cellStyle name="_Costs not in AURORA 06GRC_Power Costs - Comparison bx Rbtl-Staff-Jt-PC_Electric Rev Req Model (2009 GRC) Rebuttal REmoval of New  WH Solar AdjustMI 2 2" xfId="2249"/>
    <cellStyle name="_Costs not in AURORA 06GRC_Power Costs - Comparison bx Rbtl-Staff-Jt-PC_Electric Rev Req Model (2009 GRC) Rebuttal REmoval of New  WH Solar AdjustMI 2 2 2" xfId="17531"/>
    <cellStyle name="_Costs not in AURORA 06GRC_Power Costs - Comparison bx Rbtl-Staff-Jt-PC_Electric Rev Req Model (2009 GRC) Rebuttal REmoval of New  WH Solar AdjustMI 2 3" xfId="17532"/>
    <cellStyle name="_Costs not in AURORA 06GRC_Power Costs - Comparison bx Rbtl-Staff-Jt-PC_Electric Rev Req Model (2009 GRC) Rebuttal REmoval of New  WH Solar AdjustMI 3" xfId="2250"/>
    <cellStyle name="_Costs not in AURORA 06GRC_Power Costs - Comparison bx Rbtl-Staff-Jt-PC_Electric Rev Req Model (2009 GRC) Rebuttal REmoval of New  WH Solar AdjustMI 3 2" xfId="17533"/>
    <cellStyle name="_Costs not in AURORA 06GRC_Power Costs - Comparison bx Rbtl-Staff-Jt-PC_Electric Rev Req Model (2009 GRC) Rebuttal REmoval of New  WH Solar AdjustMI 4" xfId="17534"/>
    <cellStyle name="_Costs not in AURORA 06GRC_Power Costs - Comparison bx Rbtl-Staff-Jt-PC_Electric Rev Req Model (2009 GRC) Rebuttal REmoval of New  WH Solar AdjustMI_DEM-WP(C) ENERG10C--ctn Mid-C_042010 2010GRC" xfId="2251"/>
    <cellStyle name="_Costs not in AURORA 06GRC_Power Costs - Comparison bx Rbtl-Staff-Jt-PC_Electric Rev Req Model (2009 GRC) Revised 01-18-2010" xfId="2252"/>
    <cellStyle name="_Costs not in AURORA 06GRC_Power Costs - Comparison bx Rbtl-Staff-Jt-PC_Electric Rev Req Model (2009 GRC) Revised 01-18-2010 2" xfId="2253"/>
    <cellStyle name="_Costs not in AURORA 06GRC_Power Costs - Comparison bx Rbtl-Staff-Jt-PC_Electric Rev Req Model (2009 GRC) Revised 01-18-2010 2 2" xfId="2254"/>
    <cellStyle name="_Costs not in AURORA 06GRC_Power Costs - Comparison bx Rbtl-Staff-Jt-PC_Electric Rev Req Model (2009 GRC) Revised 01-18-2010 2 2 2" xfId="17535"/>
    <cellStyle name="_Costs not in AURORA 06GRC_Power Costs - Comparison bx Rbtl-Staff-Jt-PC_Electric Rev Req Model (2009 GRC) Revised 01-18-2010 2 3" xfId="17536"/>
    <cellStyle name="_Costs not in AURORA 06GRC_Power Costs - Comparison bx Rbtl-Staff-Jt-PC_Electric Rev Req Model (2009 GRC) Revised 01-18-2010 3" xfId="2255"/>
    <cellStyle name="_Costs not in AURORA 06GRC_Power Costs - Comparison bx Rbtl-Staff-Jt-PC_Electric Rev Req Model (2009 GRC) Revised 01-18-2010 3 2" xfId="17537"/>
    <cellStyle name="_Costs not in AURORA 06GRC_Power Costs - Comparison bx Rbtl-Staff-Jt-PC_Electric Rev Req Model (2009 GRC) Revised 01-18-2010 4" xfId="17538"/>
    <cellStyle name="_Costs not in AURORA 06GRC_Power Costs - Comparison bx Rbtl-Staff-Jt-PC_Electric Rev Req Model (2009 GRC) Revised 01-18-2010_DEM-WP(C) ENERG10C--ctn Mid-C_042010 2010GRC" xfId="2256"/>
    <cellStyle name="_Costs not in AURORA 06GRC_Power Costs - Comparison bx Rbtl-Staff-Jt-PC_Final Order Electric EXHIBIT A-1" xfId="2257"/>
    <cellStyle name="_Costs not in AURORA 06GRC_Power Costs - Comparison bx Rbtl-Staff-Jt-PC_Final Order Electric EXHIBIT A-1 2" xfId="2258"/>
    <cellStyle name="_Costs not in AURORA 06GRC_Power Costs - Comparison bx Rbtl-Staff-Jt-PC_Final Order Electric EXHIBIT A-1 2 2" xfId="2259"/>
    <cellStyle name="_Costs not in AURORA 06GRC_Power Costs - Comparison bx Rbtl-Staff-Jt-PC_Final Order Electric EXHIBIT A-1 2 2 2" xfId="17539"/>
    <cellStyle name="_Costs not in AURORA 06GRC_Power Costs - Comparison bx Rbtl-Staff-Jt-PC_Final Order Electric EXHIBIT A-1 2 3" xfId="17540"/>
    <cellStyle name="_Costs not in AURORA 06GRC_Power Costs - Comparison bx Rbtl-Staff-Jt-PC_Final Order Electric EXHIBIT A-1 3" xfId="2260"/>
    <cellStyle name="_Costs not in AURORA 06GRC_Power Costs - Comparison bx Rbtl-Staff-Jt-PC_Final Order Electric EXHIBIT A-1 3 2" xfId="17541"/>
    <cellStyle name="_Costs not in AURORA 06GRC_Power Costs - Comparison bx Rbtl-Staff-Jt-PC_Final Order Electric EXHIBIT A-1 4" xfId="17542"/>
    <cellStyle name="_Costs not in AURORA 06GRC_Production Adj 4.37" xfId="2261"/>
    <cellStyle name="_Costs not in AURORA 06GRC_Production Adj 4.37 2" xfId="2262"/>
    <cellStyle name="_Costs not in AURORA 06GRC_Production Adj 4.37 2 2" xfId="2263"/>
    <cellStyle name="_Costs not in AURORA 06GRC_Production Adj 4.37 2 2 2" xfId="17543"/>
    <cellStyle name="_Costs not in AURORA 06GRC_Production Adj 4.37 2 3" xfId="17544"/>
    <cellStyle name="_Costs not in AURORA 06GRC_Production Adj 4.37 3" xfId="2264"/>
    <cellStyle name="_Costs not in AURORA 06GRC_Production Adj 4.37 3 2" xfId="17545"/>
    <cellStyle name="_Costs not in AURORA 06GRC_Production Adj 4.37 4" xfId="17546"/>
    <cellStyle name="_Costs not in AURORA 06GRC_Purchased Power Adj 4.03" xfId="2265"/>
    <cellStyle name="_Costs not in AURORA 06GRC_Purchased Power Adj 4.03 2" xfId="2266"/>
    <cellStyle name="_Costs not in AURORA 06GRC_Purchased Power Adj 4.03 2 2" xfId="2267"/>
    <cellStyle name="_Costs not in AURORA 06GRC_Purchased Power Adj 4.03 2 2 2" xfId="17547"/>
    <cellStyle name="_Costs not in AURORA 06GRC_Purchased Power Adj 4.03 2 3" xfId="17548"/>
    <cellStyle name="_Costs not in AURORA 06GRC_Purchased Power Adj 4.03 3" xfId="2268"/>
    <cellStyle name="_Costs not in AURORA 06GRC_Purchased Power Adj 4.03 3 2" xfId="17549"/>
    <cellStyle name="_Costs not in AURORA 06GRC_Purchased Power Adj 4.03 4" xfId="17550"/>
    <cellStyle name="_Costs not in AURORA 06GRC_Rebuttal Power Costs" xfId="2269"/>
    <cellStyle name="_Costs not in AURORA 06GRC_Rebuttal Power Costs 2" xfId="2270"/>
    <cellStyle name="_Costs not in AURORA 06GRC_Rebuttal Power Costs 2 2" xfId="2271"/>
    <cellStyle name="_Costs not in AURORA 06GRC_Rebuttal Power Costs 2 2 2" xfId="17551"/>
    <cellStyle name="_Costs not in AURORA 06GRC_Rebuttal Power Costs 2 3" xfId="17552"/>
    <cellStyle name="_Costs not in AURORA 06GRC_Rebuttal Power Costs 3" xfId="2272"/>
    <cellStyle name="_Costs not in AURORA 06GRC_Rebuttal Power Costs 3 2" xfId="17553"/>
    <cellStyle name="_Costs not in AURORA 06GRC_Rebuttal Power Costs 4" xfId="17554"/>
    <cellStyle name="_Costs not in AURORA 06GRC_Rebuttal Power Costs_Adj Bench DR 3 for Initial Briefs (Electric)" xfId="2273"/>
    <cellStyle name="_Costs not in AURORA 06GRC_Rebuttal Power Costs_Adj Bench DR 3 for Initial Briefs (Electric) 2" xfId="2274"/>
    <cellStyle name="_Costs not in AURORA 06GRC_Rebuttal Power Costs_Adj Bench DR 3 for Initial Briefs (Electric) 2 2" xfId="2275"/>
    <cellStyle name="_Costs not in AURORA 06GRC_Rebuttal Power Costs_Adj Bench DR 3 for Initial Briefs (Electric) 2 2 2" xfId="17555"/>
    <cellStyle name="_Costs not in AURORA 06GRC_Rebuttal Power Costs_Adj Bench DR 3 for Initial Briefs (Electric) 2 3" xfId="17556"/>
    <cellStyle name="_Costs not in AURORA 06GRC_Rebuttal Power Costs_Adj Bench DR 3 for Initial Briefs (Electric) 3" xfId="2276"/>
    <cellStyle name="_Costs not in AURORA 06GRC_Rebuttal Power Costs_Adj Bench DR 3 for Initial Briefs (Electric) 3 2" xfId="17557"/>
    <cellStyle name="_Costs not in AURORA 06GRC_Rebuttal Power Costs_Adj Bench DR 3 for Initial Briefs (Electric) 4" xfId="17558"/>
    <cellStyle name="_Costs not in AURORA 06GRC_Rebuttal Power Costs_Adj Bench DR 3 for Initial Briefs (Electric)_DEM-WP(C) ENERG10C--ctn Mid-C_042010 2010GRC" xfId="2277"/>
    <cellStyle name="_Costs not in AURORA 06GRC_Rebuttal Power Costs_DEM-WP(C) ENERG10C--ctn Mid-C_042010 2010GRC" xfId="2278"/>
    <cellStyle name="_Costs not in AURORA 06GRC_Rebuttal Power Costs_Electric Rev Req Model (2009 GRC) Rebuttal" xfId="2279"/>
    <cellStyle name="_Costs not in AURORA 06GRC_Rebuttal Power Costs_Electric Rev Req Model (2009 GRC) Rebuttal 2" xfId="2280"/>
    <cellStyle name="_Costs not in AURORA 06GRC_Rebuttal Power Costs_Electric Rev Req Model (2009 GRC) Rebuttal 2 2" xfId="2281"/>
    <cellStyle name="_Costs not in AURORA 06GRC_Rebuttal Power Costs_Electric Rev Req Model (2009 GRC) Rebuttal 2 2 2" xfId="17559"/>
    <cellStyle name="_Costs not in AURORA 06GRC_Rebuttal Power Costs_Electric Rev Req Model (2009 GRC) Rebuttal 2 3" xfId="17560"/>
    <cellStyle name="_Costs not in AURORA 06GRC_Rebuttal Power Costs_Electric Rev Req Model (2009 GRC) Rebuttal 3" xfId="2282"/>
    <cellStyle name="_Costs not in AURORA 06GRC_Rebuttal Power Costs_Electric Rev Req Model (2009 GRC) Rebuttal 3 2" xfId="17561"/>
    <cellStyle name="_Costs not in AURORA 06GRC_Rebuttal Power Costs_Electric Rev Req Model (2009 GRC) Rebuttal 4" xfId="17562"/>
    <cellStyle name="_Costs not in AURORA 06GRC_Rebuttal Power Costs_Electric Rev Req Model (2009 GRC) Rebuttal REmoval of New  WH Solar AdjustMI" xfId="2283"/>
    <cellStyle name="_Costs not in AURORA 06GRC_Rebuttal Power Costs_Electric Rev Req Model (2009 GRC) Rebuttal REmoval of New  WH Solar AdjustMI 2" xfId="2284"/>
    <cellStyle name="_Costs not in AURORA 06GRC_Rebuttal Power Costs_Electric Rev Req Model (2009 GRC) Rebuttal REmoval of New  WH Solar AdjustMI 2 2" xfId="2285"/>
    <cellStyle name="_Costs not in AURORA 06GRC_Rebuttal Power Costs_Electric Rev Req Model (2009 GRC) Rebuttal REmoval of New  WH Solar AdjustMI 2 2 2" xfId="17563"/>
    <cellStyle name="_Costs not in AURORA 06GRC_Rebuttal Power Costs_Electric Rev Req Model (2009 GRC) Rebuttal REmoval of New  WH Solar AdjustMI 2 3" xfId="17564"/>
    <cellStyle name="_Costs not in AURORA 06GRC_Rebuttal Power Costs_Electric Rev Req Model (2009 GRC) Rebuttal REmoval of New  WH Solar AdjustMI 3" xfId="2286"/>
    <cellStyle name="_Costs not in AURORA 06GRC_Rebuttal Power Costs_Electric Rev Req Model (2009 GRC) Rebuttal REmoval of New  WH Solar AdjustMI 3 2" xfId="17565"/>
    <cellStyle name="_Costs not in AURORA 06GRC_Rebuttal Power Costs_Electric Rev Req Model (2009 GRC) Rebuttal REmoval of New  WH Solar AdjustMI 4" xfId="17566"/>
    <cellStyle name="_Costs not in AURORA 06GRC_Rebuttal Power Costs_Electric Rev Req Model (2009 GRC) Rebuttal REmoval of New  WH Solar AdjustMI_DEM-WP(C) ENERG10C--ctn Mid-C_042010 2010GRC" xfId="2287"/>
    <cellStyle name="_Costs not in AURORA 06GRC_Rebuttal Power Costs_Electric Rev Req Model (2009 GRC) Revised 01-18-2010" xfId="2288"/>
    <cellStyle name="_Costs not in AURORA 06GRC_Rebuttal Power Costs_Electric Rev Req Model (2009 GRC) Revised 01-18-2010 2" xfId="2289"/>
    <cellStyle name="_Costs not in AURORA 06GRC_Rebuttal Power Costs_Electric Rev Req Model (2009 GRC) Revised 01-18-2010 2 2" xfId="2290"/>
    <cellStyle name="_Costs not in AURORA 06GRC_Rebuttal Power Costs_Electric Rev Req Model (2009 GRC) Revised 01-18-2010 2 2 2" xfId="17567"/>
    <cellStyle name="_Costs not in AURORA 06GRC_Rebuttal Power Costs_Electric Rev Req Model (2009 GRC) Revised 01-18-2010 2 3" xfId="17568"/>
    <cellStyle name="_Costs not in AURORA 06GRC_Rebuttal Power Costs_Electric Rev Req Model (2009 GRC) Revised 01-18-2010 3" xfId="2291"/>
    <cellStyle name="_Costs not in AURORA 06GRC_Rebuttal Power Costs_Electric Rev Req Model (2009 GRC) Revised 01-18-2010 3 2" xfId="17569"/>
    <cellStyle name="_Costs not in AURORA 06GRC_Rebuttal Power Costs_Electric Rev Req Model (2009 GRC) Revised 01-18-2010 4" xfId="17570"/>
    <cellStyle name="_Costs not in AURORA 06GRC_Rebuttal Power Costs_Electric Rev Req Model (2009 GRC) Revised 01-18-2010_DEM-WP(C) ENERG10C--ctn Mid-C_042010 2010GRC" xfId="2292"/>
    <cellStyle name="_Costs not in AURORA 06GRC_Rebuttal Power Costs_Final Order Electric EXHIBIT A-1" xfId="2293"/>
    <cellStyle name="_Costs not in AURORA 06GRC_Rebuttal Power Costs_Final Order Electric EXHIBIT A-1 2" xfId="2294"/>
    <cellStyle name="_Costs not in AURORA 06GRC_Rebuttal Power Costs_Final Order Electric EXHIBIT A-1 2 2" xfId="2295"/>
    <cellStyle name="_Costs not in AURORA 06GRC_Rebuttal Power Costs_Final Order Electric EXHIBIT A-1 2 2 2" xfId="17571"/>
    <cellStyle name="_Costs not in AURORA 06GRC_Rebuttal Power Costs_Final Order Electric EXHIBIT A-1 2 3" xfId="17572"/>
    <cellStyle name="_Costs not in AURORA 06GRC_Rebuttal Power Costs_Final Order Electric EXHIBIT A-1 3" xfId="2296"/>
    <cellStyle name="_Costs not in AURORA 06GRC_Rebuttal Power Costs_Final Order Electric EXHIBIT A-1 3 2" xfId="17573"/>
    <cellStyle name="_Costs not in AURORA 06GRC_Rebuttal Power Costs_Final Order Electric EXHIBIT A-1 4" xfId="17574"/>
    <cellStyle name="_Costs not in AURORA 06GRC_RECS vs PTC's w Interest 6-28-10" xfId="17575"/>
    <cellStyle name="_Costs not in AURORA 06GRC_ROR &amp; CONV FACTOR" xfId="2297"/>
    <cellStyle name="_Costs not in AURORA 06GRC_ROR &amp; CONV FACTOR 2" xfId="2298"/>
    <cellStyle name="_Costs not in AURORA 06GRC_ROR &amp; CONV FACTOR 2 2" xfId="2299"/>
    <cellStyle name="_Costs not in AURORA 06GRC_ROR &amp; CONV FACTOR 2 2 2" xfId="17576"/>
    <cellStyle name="_Costs not in AURORA 06GRC_ROR &amp; CONV FACTOR 2 3" xfId="17577"/>
    <cellStyle name="_Costs not in AURORA 06GRC_ROR &amp; CONV FACTOR 3" xfId="2300"/>
    <cellStyle name="_Costs not in AURORA 06GRC_ROR &amp; CONV FACTOR 3 2" xfId="17578"/>
    <cellStyle name="_Costs not in AURORA 06GRC_ROR &amp; CONV FACTOR 4" xfId="17579"/>
    <cellStyle name="_Costs not in AURORA 06GRC_ROR 5.02" xfId="2301"/>
    <cellStyle name="_Costs not in AURORA 06GRC_ROR 5.02 2" xfId="2302"/>
    <cellStyle name="_Costs not in AURORA 06GRC_ROR 5.02 2 2" xfId="2303"/>
    <cellStyle name="_Costs not in AURORA 06GRC_ROR 5.02 2 2 2" xfId="17580"/>
    <cellStyle name="_Costs not in AURORA 06GRC_ROR 5.02 2 3" xfId="17581"/>
    <cellStyle name="_Costs not in AURORA 06GRC_ROR 5.02 3" xfId="2304"/>
    <cellStyle name="_Costs not in AURORA 06GRC_ROR 5.02 3 2" xfId="17582"/>
    <cellStyle name="_Costs not in AURORA 06GRC_ROR 5.02 4" xfId="17583"/>
    <cellStyle name="_Costs not in AURORA 06GRC_Transmission Workbook for May BOD" xfId="2305"/>
    <cellStyle name="_Costs not in AURORA 06GRC_Transmission Workbook for May BOD 2" xfId="2306"/>
    <cellStyle name="_Costs not in AURORA 06GRC_Transmission Workbook for May BOD 2 2" xfId="17584"/>
    <cellStyle name="_Costs not in AURORA 06GRC_Transmission Workbook for May BOD 3" xfId="17585"/>
    <cellStyle name="_Costs not in AURORA 06GRC_Transmission Workbook for May BOD_DEM-WP(C) ENERG10C--ctn Mid-C_042010 2010GRC" xfId="2307"/>
    <cellStyle name="_Costs not in AURORA 06GRC_Typical Residential Impacts 10.27.08" xfId="2308"/>
    <cellStyle name="_Costs not in AURORA 06GRC_Wind Integration 10GRC" xfId="2309"/>
    <cellStyle name="_Costs not in AURORA 06GRC_Wind Integration 10GRC 2" xfId="2310"/>
    <cellStyle name="_Costs not in AURORA 06GRC_Wind Integration 10GRC 2 2" xfId="17586"/>
    <cellStyle name="_Costs not in AURORA 06GRC_Wind Integration 10GRC 3" xfId="17587"/>
    <cellStyle name="_Costs not in AURORA 06GRC_Wind Integration 10GRC_DEM-WP(C) ENERG10C--ctn Mid-C_042010 2010GRC" xfId="2311"/>
    <cellStyle name="_Costs not in AURORA 2006GRC 6.15.06" xfId="2312"/>
    <cellStyle name="_Costs not in AURORA 2006GRC 6.15.06 2" xfId="2313"/>
    <cellStyle name="_Costs not in AURORA 2006GRC 6.15.06 2 2" xfId="2314"/>
    <cellStyle name="_Costs not in AURORA 2006GRC 6.15.06 2 2 2" xfId="2315"/>
    <cellStyle name="_Costs not in AURORA 2006GRC 6.15.06 2 2 2 2" xfId="17588"/>
    <cellStyle name="_Costs not in AURORA 2006GRC 6.15.06 2 2 3" xfId="17589"/>
    <cellStyle name="_Costs not in AURORA 2006GRC 6.15.06 2 3" xfId="2316"/>
    <cellStyle name="_Costs not in AURORA 2006GRC 6.15.06 2 3 2" xfId="17590"/>
    <cellStyle name="_Costs not in AURORA 2006GRC 6.15.06 2 4" xfId="17591"/>
    <cellStyle name="_Costs not in AURORA 2006GRC 6.15.06 3" xfId="2317"/>
    <cellStyle name="_Costs not in AURORA 2006GRC 6.15.06 3 2" xfId="2318"/>
    <cellStyle name="_Costs not in AURORA 2006GRC 6.15.06 3 2 2" xfId="2319"/>
    <cellStyle name="_Costs not in AURORA 2006GRC 6.15.06 3 2 2 2" xfId="17592"/>
    <cellStyle name="_Costs not in AURORA 2006GRC 6.15.06 3 2 3" xfId="17593"/>
    <cellStyle name="_Costs not in AURORA 2006GRC 6.15.06 3 3" xfId="2320"/>
    <cellStyle name="_Costs not in AURORA 2006GRC 6.15.06 3 3 2" xfId="2321"/>
    <cellStyle name="_Costs not in AURORA 2006GRC 6.15.06 3 3 2 2" xfId="17594"/>
    <cellStyle name="_Costs not in AURORA 2006GRC 6.15.06 3 3 3" xfId="17595"/>
    <cellStyle name="_Costs not in AURORA 2006GRC 6.15.06 3 4" xfId="2322"/>
    <cellStyle name="_Costs not in AURORA 2006GRC 6.15.06 3 4 2" xfId="2323"/>
    <cellStyle name="_Costs not in AURORA 2006GRC 6.15.06 3 4 2 2" xfId="17596"/>
    <cellStyle name="_Costs not in AURORA 2006GRC 6.15.06 3 4 3" xfId="17597"/>
    <cellStyle name="_Costs not in AURORA 2006GRC 6.15.06 3 5" xfId="17598"/>
    <cellStyle name="_Costs not in AURORA 2006GRC 6.15.06 4" xfId="2324"/>
    <cellStyle name="_Costs not in AURORA 2006GRC 6.15.06 4 2" xfId="2325"/>
    <cellStyle name="_Costs not in AURORA 2006GRC 6.15.06 4 2 2" xfId="17599"/>
    <cellStyle name="_Costs not in AURORA 2006GRC 6.15.06 4 3" xfId="17600"/>
    <cellStyle name="_Costs not in AURORA 2006GRC 6.15.06 5" xfId="2326"/>
    <cellStyle name="_Costs not in AURORA 2006GRC 6.15.06 5 2" xfId="17601"/>
    <cellStyle name="_Costs not in AURORA 2006GRC 6.15.06 5 2 2" xfId="17602"/>
    <cellStyle name="_Costs not in AURORA 2006GRC 6.15.06 5 3" xfId="17603"/>
    <cellStyle name="_Costs not in AURORA 2006GRC 6.15.06 6" xfId="2327"/>
    <cellStyle name="_Costs not in AURORA 2006GRC 6.15.06 6 2" xfId="2328"/>
    <cellStyle name="_Costs not in AURORA 2006GRC 6.15.06 7" xfId="2329"/>
    <cellStyle name="_Costs not in AURORA 2006GRC 6.15.06 7 2" xfId="2330"/>
    <cellStyle name="_Costs not in AURORA 2006GRC 6.15.06 8" xfId="17604"/>
    <cellStyle name="_Costs not in AURORA 2006GRC 6.15.06 8 2" xfId="17605"/>
    <cellStyle name="_Costs not in AURORA 2006GRC 6.15.06 9" xfId="17606"/>
    <cellStyle name="_Costs not in AURORA 2006GRC 6.15.06 9 2" xfId="17607"/>
    <cellStyle name="_Costs not in AURORA 2006GRC 6.15.06_04 07E Wild Horse Wind Expansion (C) (2)" xfId="2331"/>
    <cellStyle name="_Costs not in AURORA 2006GRC 6.15.06_04 07E Wild Horse Wind Expansion (C) (2) 2" xfId="2332"/>
    <cellStyle name="_Costs not in AURORA 2006GRC 6.15.06_04 07E Wild Horse Wind Expansion (C) (2) 2 2" xfId="2333"/>
    <cellStyle name="_Costs not in AURORA 2006GRC 6.15.06_04 07E Wild Horse Wind Expansion (C) (2) 2 2 2" xfId="17608"/>
    <cellStyle name="_Costs not in AURORA 2006GRC 6.15.06_04 07E Wild Horse Wind Expansion (C) (2) 2 3" xfId="17609"/>
    <cellStyle name="_Costs not in AURORA 2006GRC 6.15.06_04 07E Wild Horse Wind Expansion (C) (2) 3" xfId="2334"/>
    <cellStyle name="_Costs not in AURORA 2006GRC 6.15.06_04 07E Wild Horse Wind Expansion (C) (2) 3 2" xfId="17610"/>
    <cellStyle name="_Costs not in AURORA 2006GRC 6.15.06_04 07E Wild Horse Wind Expansion (C) (2) 4" xfId="17611"/>
    <cellStyle name="_Costs not in AURORA 2006GRC 6.15.06_04 07E Wild Horse Wind Expansion (C) (2)_Adj Bench DR 3 for Initial Briefs (Electric)" xfId="2335"/>
    <cellStyle name="_Costs not in AURORA 2006GRC 6.15.06_04 07E Wild Horse Wind Expansion (C) (2)_Adj Bench DR 3 for Initial Briefs (Electric) 2" xfId="2336"/>
    <cellStyle name="_Costs not in AURORA 2006GRC 6.15.06_04 07E Wild Horse Wind Expansion (C) (2)_Adj Bench DR 3 for Initial Briefs (Electric) 2 2" xfId="2337"/>
    <cellStyle name="_Costs not in AURORA 2006GRC 6.15.06_04 07E Wild Horse Wind Expansion (C) (2)_Adj Bench DR 3 for Initial Briefs (Electric) 2 2 2" xfId="17612"/>
    <cellStyle name="_Costs not in AURORA 2006GRC 6.15.06_04 07E Wild Horse Wind Expansion (C) (2)_Adj Bench DR 3 for Initial Briefs (Electric) 2 3" xfId="17613"/>
    <cellStyle name="_Costs not in AURORA 2006GRC 6.15.06_04 07E Wild Horse Wind Expansion (C) (2)_Adj Bench DR 3 for Initial Briefs (Electric) 3" xfId="2338"/>
    <cellStyle name="_Costs not in AURORA 2006GRC 6.15.06_04 07E Wild Horse Wind Expansion (C) (2)_Adj Bench DR 3 for Initial Briefs (Electric) 3 2" xfId="17614"/>
    <cellStyle name="_Costs not in AURORA 2006GRC 6.15.06_04 07E Wild Horse Wind Expansion (C) (2)_Adj Bench DR 3 for Initial Briefs (Electric) 4" xfId="17615"/>
    <cellStyle name="_Costs not in AURORA 2006GRC 6.15.06_04 07E Wild Horse Wind Expansion (C) (2)_Adj Bench DR 3 for Initial Briefs (Electric)_DEM-WP(C) ENERG10C--ctn Mid-C_042010 2010GRC" xfId="2339"/>
    <cellStyle name="_Costs not in AURORA 2006GRC 6.15.06_04 07E Wild Horse Wind Expansion (C) (2)_Book1" xfId="2340"/>
    <cellStyle name="_Costs not in AURORA 2006GRC 6.15.06_04 07E Wild Horse Wind Expansion (C) (2)_DEM-WP(C) ENERG10C--ctn Mid-C_042010 2010GRC" xfId="2341"/>
    <cellStyle name="_Costs not in AURORA 2006GRC 6.15.06_04 07E Wild Horse Wind Expansion (C) (2)_Electric Rev Req Model (2009 GRC) " xfId="2342"/>
    <cellStyle name="_Costs not in AURORA 2006GRC 6.15.06_04 07E Wild Horse Wind Expansion (C) (2)_Electric Rev Req Model (2009 GRC)  2" xfId="2343"/>
    <cellStyle name="_Costs not in AURORA 2006GRC 6.15.06_04 07E Wild Horse Wind Expansion (C) (2)_Electric Rev Req Model (2009 GRC)  2 2" xfId="2344"/>
    <cellStyle name="_Costs not in AURORA 2006GRC 6.15.06_04 07E Wild Horse Wind Expansion (C) (2)_Electric Rev Req Model (2009 GRC)  2 2 2" xfId="17616"/>
    <cellStyle name="_Costs not in AURORA 2006GRC 6.15.06_04 07E Wild Horse Wind Expansion (C) (2)_Electric Rev Req Model (2009 GRC)  2 3" xfId="17617"/>
    <cellStyle name="_Costs not in AURORA 2006GRC 6.15.06_04 07E Wild Horse Wind Expansion (C) (2)_Electric Rev Req Model (2009 GRC)  3" xfId="2345"/>
    <cellStyle name="_Costs not in AURORA 2006GRC 6.15.06_04 07E Wild Horse Wind Expansion (C) (2)_Electric Rev Req Model (2009 GRC)  3 2" xfId="17618"/>
    <cellStyle name="_Costs not in AURORA 2006GRC 6.15.06_04 07E Wild Horse Wind Expansion (C) (2)_Electric Rev Req Model (2009 GRC)  4" xfId="17619"/>
    <cellStyle name="_Costs not in AURORA 2006GRC 6.15.06_04 07E Wild Horse Wind Expansion (C) (2)_Electric Rev Req Model (2009 GRC) _DEM-WP(C) ENERG10C--ctn Mid-C_042010 2010GRC" xfId="2346"/>
    <cellStyle name="_Costs not in AURORA 2006GRC 6.15.06_04 07E Wild Horse Wind Expansion (C) (2)_Electric Rev Req Model (2009 GRC) Rebuttal" xfId="2347"/>
    <cellStyle name="_Costs not in AURORA 2006GRC 6.15.06_04 07E Wild Horse Wind Expansion (C) (2)_Electric Rev Req Model (2009 GRC) Rebuttal 2" xfId="2348"/>
    <cellStyle name="_Costs not in AURORA 2006GRC 6.15.06_04 07E Wild Horse Wind Expansion (C) (2)_Electric Rev Req Model (2009 GRC) Rebuttal 2 2" xfId="2349"/>
    <cellStyle name="_Costs not in AURORA 2006GRC 6.15.06_04 07E Wild Horse Wind Expansion (C) (2)_Electric Rev Req Model (2009 GRC) Rebuttal 2 2 2" xfId="17620"/>
    <cellStyle name="_Costs not in AURORA 2006GRC 6.15.06_04 07E Wild Horse Wind Expansion (C) (2)_Electric Rev Req Model (2009 GRC) Rebuttal 2 3" xfId="17621"/>
    <cellStyle name="_Costs not in AURORA 2006GRC 6.15.06_04 07E Wild Horse Wind Expansion (C) (2)_Electric Rev Req Model (2009 GRC) Rebuttal 3" xfId="2350"/>
    <cellStyle name="_Costs not in AURORA 2006GRC 6.15.06_04 07E Wild Horse Wind Expansion (C) (2)_Electric Rev Req Model (2009 GRC) Rebuttal 3 2" xfId="17622"/>
    <cellStyle name="_Costs not in AURORA 2006GRC 6.15.06_04 07E Wild Horse Wind Expansion (C) (2)_Electric Rev Req Model (2009 GRC) Rebuttal 4" xfId="17623"/>
    <cellStyle name="_Costs not in AURORA 2006GRC 6.15.06_04 07E Wild Horse Wind Expansion (C) (2)_Electric Rev Req Model (2009 GRC) Rebuttal REmoval of New  WH Solar AdjustMI" xfId="2351"/>
    <cellStyle name="_Costs not in AURORA 2006GRC 6.15.06_04 07E Wild Horse Wind Expansion (C) (2)_Electric Rev Req Model (2009 GRC) Rebuttal REmoval of New  WH Solar AdjustMI 2" xfId="2352"/>
    <cellStyle name="_Costs not in AURORA 2006GRC 6.15.06_04 07E Wild Horse Wind Expansion (C) (2)_Electric Rev Req Model (2009 GRC) Rebuttal REmoval of New  WH Solar AdjustMI 2 2" xfId="2353"/>
    <cellStyle name="_Costs not in AURORA 2006GRC 6.15.06_04 07E Wild Horse Wind Expansion (C) (2)_Electric Rev Req Model (2009 GRC) Rebuttal REmoval of New  WH Solar AdjustMI 2 2 2" xfId="17624"/>
    <cellStyle name="_Costs not in AURORA 2006GRC 6.15.06_04 07E Wild Horse Wind Expansion (C) (2)_Electric Rev Req Model (2009 GRC) Rebuttal REmoval of New  WH Solar AdjustMI 2 3" xfId="17625"/>
    <cellStyle name="_Costs not in AURORA 2006GRC 6.15.06_04 07E Wild Horse Wind Expansion (C) (2)_Electric Rev Req Model (2009 GRC) Rebuttal REmoval of New  WH Solar AdjustMI 3" xfId="2354"/>
    <cellStyle name="_Costs not in AURORA 2006GRC 6.15.06_04 07E Wild Horse Wind Expansion (C) (2)_Electric Rev Req Model (2009 GRC) Rebuttal REmoval of New  WH Solar AdjustMI 3 2" xfId="17626"/>
    <cellStyle name="_Costs not in AURORA 2006GRC 6.15.06_04 07E Wild Horse Wind Expansion (C) (2)_Electric Rev Req Model (2009 GRC) Rebuttal REmoval of New  WH Solar AdjustMI 4" xfId="17627"/>
    <cellStyle name="_Costs not in AURORA 2006GRC 6.15.06_04 07E Wild Horse Wind Expansion (C) (2)_Electric Rev Req Model (2009 GRC) Rebuttal REmoval of New  WH Solar AdjustMI_DEM-WP(C) ENERG10C--ctn Mid-C_042010 2010GRC" xfId="2355"/>
    <cellStyle name="_Costs not in AURORA 2006GRC 6.15.06_04 07E Wild Horse Wind Expansion (C) (2)_Electric Rev Req Model (2009 GRC) Revised 01-18-2010" xfId="2356"/>
    <cellStyle name="_Costs not in AURORA 2006GRC 6.15.06_04 07E Wild Horse Wind Expansion (C) (2)_Electric Rev Req Model (2009 GRC) Revised 01-18-2010 2" xfId="2357"/>
    <cellStyle name="_Costs not in AURORA 2006GRC 6.15.06_04 07E Wild Horse Wind Expansion (C) (2)_Electric Rev Req Model (2009 GRC) Revised 01-18-2010 2 2" xfId="2358"/>
    <cellStyle name="_Costs not in AURORA 2006GRC 6.15.06_04 07E Wild Horse Wind Expansion (C) (2)_Electric Rev Req Model (2009 GRC) Revised 01-18-2010 2 2 2" xfId="17628"/>
    <cellStyle name="_Costs not in AURORA 2006GRC 6.15.06_04 07E Wild Horse Wind Expansion (C) (2)_Electric Rev Req Model (2009 GRC) Revised 01-18-2010 2 3" xfId="17629"/>
    <cellStyle name="_Costs not in AURORA 2006GRC 6.15.06_04 07E Wild Horse Wind Expansion (C) (2)_Electric Rev Req Model (2009 GRC) Revised 01-18-2010 3" xfId="2359"/>
    <cellStyle name="_Costs not in AURORA 2006GRC 6.15.06_04 07E Wild Horse Wind Expansion (C) (2)_Electric Rev Req Model (2009 GRC) Revised 01-18-2010 3 2" xfId="17630"/>
    <cellStyle name="_Costs not in AURORA 2006GRC 6.15.06_04 07E Wild Horse Wind Expansion (C) (2)_Electric Rev Req Model (2009 GRC) Revised 01-18-2010 4" xfId="17631"/>
    <cellStyle name="_Costs not in AURORA 2006GRC 6.15.06_04 07E Wild Horse Wind Expansion (C) (2)_Electric Rev Req Model (2009 GRC) Revised 01-18-2010_DEM-WP(C) ENERG10C--ctn Mid-C_042010 2010GRC" xfId="2360"/>
    <cellStyle name="_Costs not in AURORA 2006GRC 6.15.06_04 07E Wild Horse Wind Expansion (C) (2)_Electric Rev Req Model (2010 GRC)" xfId="2361"/>
    <cellStyle name="_Costs not in AURORA 2006GRC 6.15.06_04 07E Wild Horse Wind Expansion (C) (2)_Electric Rev Req Model (2010 GRC) SF" xfId="2362"/>
    <cellStyle name="_Costs not in AURORA 2006GRC 6.15.06_04 07E Wild Horse Wind Expansion (C) (2)_Final Order Electric EXHIBIT A-1" xfId="2363"/>
    <cellStyle name="_Costs not in AURORA 2006GRC 6.15.06_04 07E Wild Horse Wind Expansion (C) (2)_Final Order Electric EXHIBIT A-1 2" xfId="2364"/>
    <cellStyle name="_Costs not in AURORA 2006GRC 6.15.06_04 07E Wild Horse Wind Expansion (C) (2)_Final Order Electric EXHIBIT A-1 2 2" xfId="2365"/>
    <cellStyle name="_Costs not in AURORA 2006GRC 6.15.06_04 07E Wild Horse Wind Expansion (C) (2)_Final Order Electric EXHIBIT A-1 2 2 2" xfId="17632"/>
    <cellStyle name="_Costs not in AURORA 2006GRC 6.15.06_04 07E Wild Horse Wind Expansion (C) (2)_Final Order Electric EXHIBIT A-1 2 3" xfId="17633"/>
    <cellStyle name="_Costs not in AURORA 2006GRC 6.15.06_04 07E Wild Horse Wind Expansion (C) (2)_Final Order Electric EXHIBIT A-1 3" xfId="2366"/>
    <cellStyle name="_Costs not in AURORA 2006GRC 6.15.06_04 07E Wild Horse Wind Expansion (C) (2)_Final Order Electric EXHIBIT A-1 3 2" xfId="17634"/>
    <cellStyle name="_Costs not in AURORA 2006GRC 6.15.06_04 07E Wild Horse Wind Expansion (C) (2)_Final Order Electric EXHIBIT A-1 4" xfId="17635"/>
    <cellStyle name="_Costs not in AURORA 2006GRC 6.15.06_04 07E Wild Horse Wind Expansion (C) (2)_TENASKA REGULATORY ASSET" xfId="2367"/>
    <cellStyle name="_Costs not in AURORA 2006GRC 6.15.06_04 07E Wild Horse Wind Expansion (C) (2)_TENASKA REGULATORY ASSET 2" xfId="2368"/>
    <cellStyle name="_Costs not in AURORA 2006GRC 6.15.06_04 07E Wild Horse Wind Expansion (C) (2)_TENASKA REGULATORY ASSET 2 2" xfId="2369"/>
    <cellStyle name="_Costs not in AURORA 2006GRC 6.15.06_04 07E Wild Horse Wind Expansion (C) (2)_TENASKA REGULATORY ASSET 2 2 2" xfId="17636"/>
    <cellStyle name="_Costs not in AURORA 2006GRC 6.15.06_04 07E Wild Horse Wind Expansion (C) (2)_TENASKA REGULATORY ASSET 2 3" xfId="17637"/>
    <cellStyle name="_Costs not in AURORA 2006GRC 6.15.06_04 07E Wild Horse Wind Expansion (C) (2)_TENASKA REGULATORY ASSET 3" xfId="2370"/>
    <cellStyle name="_Costs not in AURORA 2006GRC 6.15.06_04 07E Wild Horse Wind Expansion (C) (2)_TENASKA REGULATORY ASSET 3 2" xfId="17638"/>
    <cellStyle name="_Costs not in AURORA 2006GRC 6.15.06_04 07E Wild Horse Wind Expansion (C) (2)_TENASKA REGULATORY ASSET 4" xfId="17639"/>
    <cellStyle name="_Costs not in AURORA 2006GRC 6.15.06_16.37E Wild Horse Expansion DeferralRevwrkingfile SF" xfId="2371"/>
    <cellStyle name="_Costs not in AURORA 2006GRC 6.15.06_16.37E Wild Horse Expansion DeferralRevwrkingfile SF 2" xfId="2372"/>
    <cellStyle name="_Costs not in AURORA 2006GRC 6.15.06_16.37E Wild Horse Expansion DeferralRevwrkingfile SF 2 2" xfId="2373"/>
    <cellStyle name="_Costs not in AURORA 2006GRC 6.15.06_16.37E Wild Horse Expansion DeferralRevwrkingfile SF 2 2 2" xfId="17640"/>
    <cellStyle name="_Costs not in AURORA 2006GRC 6.15.06_16.37E Wild Horse Expansion DeferralRevwrkingfile SF 2 3" xfId="17641"/>
    <cellStyle name="_Costs not in AURORA 2006GRC 6.15.06_16.37E Wild Horse Expansion DeferralRevwrkingfile SF 3" xfId="2374"/>
    <cellStyle name="_Costs not in AURORA 2006GRC 6.15.06_16.37E Wild Horse Expansion DeferralRevwrkingfile SF 3 2" xfId="17642"/>
    <cellStyle name="_Costs not in AURORA 2006GRC 6.15.06_16.37E Wild Horse Expansion DeferralRevwrkingfile SF 4" xfId="17643"/>
    <cellStyle name="_Costs not in AURORA 2006GRC 6.15.06_16.37E Wild Horse Expansion DeferralRevwrkingfile SF_DEM-WP(C) ENERG10C--ctn Mid-C_042010 2010GRC" xfId="2375"/>
    <cellStyle name="_Costs not in AURORA 2006GRC 6.15.06_2009 Compliance Filing PCA Exhibits for GRC" xfId="2376"/>
    <cellStyle name="_Costs not in AURORA 2006GRC 6.15.06_2009 Compliance Filing PCA Exhibits for GRC 2" xfId="17644"/>
    <cellStyle name="_Costs not in AURORA 2006GRC 6.15.06_2009 GRC Compl Filing - Exhibit D" xfId="2377"/>
    <cellStyle name="_Costs not in AURORA 2006GRC 6.15.06_2009 GRC Compl Filing - Exhibit D 2" xfId="2378"/>
    <cellStyle name="_Costs not in AURORA 2006GRC 6.15.06_2009 GRC Compl Filing - Exhibit D 2 2" xfId="17645"/>
    <cellStyle name="_Costs not in AURORA 2006GRC 6.15.06_2009 GRC Compl Filing - Exhibit D 3" xfId="17646"/>
    <cellStyle name="_Costs not in AURORA 2006GRC 6.15.06_2009 GRC Compl Filing - Exhibit D_DEM-WP(C) ENERG10C--ctn Mid-C_042010 2010GRC" xfId="2379"/>
    <cellStyle name="_Costs not in AURORA 2006GRC 6.15.06_2010 PTC's July1_Dec31 2010 " xfId="17647"/>
    <cellStyle name="_Costs not in AURORA 2006GRC 6.15.06_2010 PTC's Sept10_Aug11 (Version 4)" xfId="17648"/>
    <cellStyle name="_Costs not in AURORA 2006GRC 6.15.06_3.01 Income Statement" xfId="2380"/>
    <cellStyle name="_Costs not in AURORA 2006GRC 6.15.06_4 31 Regulatory Assets and Liabilities  7 06- Exhibit D" xfId="2381"/>
    <cellStyle name="_Costs not in AURORA 2006GRC 6.15.06_4 31 Regulatory Assets and Liabilities  7 06- Exhibit D 2" xfId="2382"/>
    <cellStyle name="_Costs not in AURORA 2006GRC 6.15.06_4 31 Regulatory Assets and Liabilities  7 06- Exhibit D 2 2" xfId="2383"/>
    <cellStyle name="_Costs not in AURORA 2006GRC 6.15.06_4 31 Regulatory Assets and Liabilities  7 06- Exhibit D 2 2 2" xfId="17649"/>
    <cellStyle name="_Costs not in AURORA 2006GRC 6.15.06_4 31 Regulatory Assets and Liabilities  7 06- Exhibit D 2 3" xfId="17650"/>
    <cellStyle name="_Costs not in AURORA 2006GRC 6.15.06_4 31 Regulatory Assets and Liabilities  7 06- Exhibit D 3" xfId="2384"/>
    <cellStyle name="_Costs not in AURORA 2006GRC 6.15.06_4 31 Regulatory Assets and Liabilities  7 06- Exhibit D 3 2" xfId="17651"/>
    <cellStyle name="_Costs not in AURORA 2006GRC 6.15.06_4 31 Regulatory Assets and Liabilities  7 06- Exhibit D 4" xfId="17652"/>
    <cellStyle name="_Costs not in AURORA 2006GRC 6.15.06_4 31 Regulatory Assets and Liabilities  7 06- Exhibit D_DEM-WP(C) ENERG10C--ctn Mid-C_042010 2010GRC" xfId="2385"/>
    <cellStyle name="_Costs not in AURORA 2006GRC 6.15.06_4 31 Regulatory Assets and Liabilities  7 06- Exhibit D_NIM Summary" xfId="2386"/>
    <cellStyle name="_Costs not in AURORA 2006GRC 6.15.06_4 31 Regulatory Assets and Liabilities  7 06- Exhibit D_NIM Summary 2" xfId="2387"/>
    <cellStyle name="_Costs not in AURORA 2006GRC 6.15.06_4 31 Regulatory Assets and Liabilities  7 06- Exhibit D_NIM Summary 2 2" xfId="17653"/>
    <cellStyle name="_Costs not in AURORA 2006GRC 6.15.06_4 31 Regulatory Assets and Liabilities  7 06- Exhibit D_NIM Summary 3" xfId="17654"/>
    <cellStyle name="_Costs not in AURORA 2006GRC 6.15.06_4 31 Regulatory Assets and Liabilities  7 06- Exhibit D_NIM Summary_DEM-WP(C) ENERG10C--ctn Mid-C_042010 2010GRC" xfId="2388"/>
    <cellStyle name="_Costs not in AURORA 2006GRC 6.15.06_4 31E Reg Asset  Liab and EXH D" xfId="2389"/>
    <cellStyle name="_Costs not in AURORA 2006GRC 6.15.06_4 31E Reg Asset  Liab and EXH D _ Aug 10 Filing (2)" xfId="2390"/>
    <cellStyle name="_Costs not in AURORA 2006GRC 6.15.06_4 31E Reg Asset  Liab and EXH D _ Aug 10 Filing (2) 2" xfId="17655"/>
    <cellStyle name="_Costs not in AURORA 2006GRC 6.15.06_4 31E Reg Asset  Liab and EXH D 10" xfId="17656"/>
    <cellStyle name="_Costs not in AURORA 2006GRC 6.15.06_4 31E Reg Asset  Liab and EXH D 11" xfId="17657"/>
    <cellStyle name="_Costs not in AURORA 2006GRC 6.15.06_4 31E Reg Asset  Liab and EXH D 12" xfId="17658"/>
    <cellStyle name="_Costs not in AURORA 2006GRC 6.15.06_4 31E Reg Asset  Liab and EXH D 13" xfId="17659"/>
    <cellStyle name="_Costs not in AURORA 2006GRC 6.15.06_4 31E Reg Asset  Liab and EXH D 14" xfId="17660"/>
    <cellStyle name="_Costs not in AURORA 2006GRC 6.15.06_4 31E Reg Asset  Liab and EXH D 15" xfId="17661"/>
    <cellStyle name="_Costs not in AURORA 2006GRC 6.15.06_4 31E Reg Asset  Liab and EXH D 16" xfId="17662"/>
    <cellStyle name="_Costs not in AURORA 2006GRC 6.15.06_4 31E Reg Asset  Liab and EXH D 17" xfId="17663"/>
    <cellStyle name="_Costs not in AURORA 2006GRC 6.15.06_4 31E Reg Asset  Liab and EXH D 18" xfId="17664"/>
    <cellStyle name="_Costs not in AURORA 2006GRC 6.15.06_4 31E Reg Asset  Liab and EXH D 19" xfId="17665"/>
    <cellStyle name="_Costs not in AURORA 2006GRC 6.15.06_4 31E Reg Asset  Liab and EXH D 2" xfId="17666"/>
    <cellStyle name="_Costs not in AURORA 2006GRC 6.15.06_4 31E Reg Asset  Liab and EXH D 20" xfId="17667"/>
    <cellStyle name="_Costs not in AURORA 2006GRC 6.15.06_4 31E Reg Asset  Liab and EXH D 21" xfId="17668"/>
    <cellStyle name="_Costs not in AURORA 2006GRC 6.15.06_4 31E Reg Asset  Liab and EXH D 22" xfId="17669"/>
    <cellStyle name="_Costs not in AURORA 2006GRC 6.15.06_4 31E Reg Asset  Liab and EXH D 23" xfId="17670"/>
    <cellStyle name="_Costs not in AURORA 2006GRC 6.15.06_4 31E Reg Asset  Liab and EXH D 24" xfId="17671"/>
    <cellStyle name="_Costs not in AURORA 2006GRC 6.15.06_4 31E Reg Asset  Liab and EXH D 25" xfId="17672"/>
    <cellStyle name="_Costs not in AURORA 2006GRC 6.15.06_4 31E Reg Asset  Liab and EXH D 26" xfId="17673"/>
    <cellStyle name="_Costs not in AURORA 2006GRC 6.15.06_4 31E Reg Asset  Liab and EXH D 27" xfId="17674"/>
    <cellStyle name="_Costs not in AURORA 2006GRC 6.15.06_4 31E Reg Asset  Liab and EXH D 28" xfId="17675"/>
    <cellStyle name="_Costs not in AURORA 2006GRC 6.15.06_4 31E Reg Asset  Liab and EXH D 29" xfId="17676"/>
    <cellStyle name="_Costs not in AURORA 2006GRC 6.15.06_4 31E Reg Asset  Liab and EXH D 3" xfId="17677"/>
    <cellStyle name="_Costs not in AURORA 2006GRC 6.15.06_4 31E Reg Asset  Liab and EXH D 30" xfId="17678"/>
    <cellStyle name="_Costs not in AURORA 2006GRC 6.15.06_4 31E Reg Asset  Liab and EXH D 31" xfId="17679"/>
    <cellStyle name="_Costs not in AURORA 2006GRC 6.15.06_4 31E Reg Asset  Liab and EXH D 32" xfId="17680"/>
    <cellStyle name="_Costs not in AURORA 2006GRC 6.15.06_4 31E Reg Asset  Liab and EXH D 33" xfId="17681"/>
    <cellStyle name="_Costs not in AURORA 2006GRC 6.15.06_4 31E Reg Asset  Liab and EXH D 34" xfId="17682"/>
    <cellStyle name="_Costs not in AURORA 2006GRC 6.15.06_4 31E Reg Asset  Liab and EXH D 35" xfId="17683"/>
    <cellStyle name="_Costs not in AURORA 2006GRC 6.15.06_4 31E Reg Asset  Liab and EXH D 36" xfId="17684"/>
    <cellStyle name="_Costs not in AURORA 2006GRC 6.15.06_4 31E Reg Asset  Liab and EXH D 4" xfId="17685"/>
    <cellStyle name="_Costs not in AURORA 2006GRC 6.15.06_4 31E Reg Asset  Liab and EXH D 5" xfId="17686"/>
    <cellStyle name="_Costs not in AURORA 2006GRC 6.15.06_4 31E Reg Asset  Liab and EXH D 6" xfId="17687"/>
    <cellStyle name="_Costs not in AURORA 2006GRC 6.15.06_4 31E Reg Asset  Liab and EXH D 7" xfId="17688"/>
    <cellStyle name="_Costs not in AURORA 2006GRC 6.15.06_4 31E Reg Asset  Liab and EXH D 8" xfId="17689"/>
    <cellStyle name="_Costs not in AURORA 2006GRC 6.15.06_4 31E Reg Asset  Liab and EXH D 9" xfId="17690"/>
    <cellStyle name="_Costs not in AURORA 2006GRC 6.15.06_4 32 Regulatory Assets and Liabilities  7 06- Exhibit D" xfId="2391"/>
    <cellStyle name="_Costs not in AURORA 2006GRC 6.15.06_4 32 Regulatory Assets and Liabilities  7 06- Exhibit D 2" xfId="2392"/>
    <cellStyle name="_Costs not in AURORA 2006GRC 6.15.06_4 32 Regulatory Assets and Liabilities  7 06- Exhibit D 2 2" xfId="2393"/>
    <cellStyle name="_Costs not in AURORA 2006GRC 6.15.06_4 32 Regulatory Assets and Liabilities  7 06- Exhibit D 2 2 2" xfId="17691"/>
    <cellStyle name="_Costs not in AURORA 2006GRC 6.15.06_4 32 Regulatory Assets and Liabilities  7 06- Exhibit D 2 3" xfId="17692"/>
    <cellStyle name="_Costs not in AURORA 2006GRC 6.15.06_4 32 Regulatory Assets and Liabilities  7 06- Exhibit D 3" xfId="2394"/>
    <cellStyle name="_Costs not in AURORA 2006GRC 6.15.06_4 32 Regulatory Assets and Liabilities  7 06- Exhibit D 3 2" xfId="17693"/>
    <cellStyle name="_Costs not in AURORA 2006GRC 6.15.06_4 32 Regulatory Assets and Liabilities  7 06- Exhibit D 4" xfId="17694"/>
    <cellStyle name="_Costs not in AURORA 2006GRC 6.15.06_4 32 Regulatory Assets and Liabilities  7 06- Exhibit D_DEM-WP(C) ENERG10C--ctn Mid-C_042010 2010GRC" xfId="2395"/>
    <cellStyle name="_Costs not in AURORA 2006GRC 6.15.06_4 32 Regulatory Assets and Liabilities  7 06- Exhibit D_NIM Summary" xfId="2396"/>
    <cellStyle name="_Costs not in AURORA 2006GRC 6.15.06_4 32 Regulatory Assets and Liabilities  7 06- Exhibit D_NIM Summary 2" xfId="2397"/>
    <cellStyle name="_Costs not in AURORA 2006GRC 6.15.06_4 32 Regulatory Assets and Liabilities  7 06- Exhibit D_NIM Summary 2 2" xfId="17695"/>
    <cellStyle name="_Costs not in AURORA 2006GRC 6.15.06_4 32 Regulatory Assets and Liabilities  7 06- Exhibit D_NIM Summary 3" xfId="17696"/>
    <cellStyle name="_Costs not in AURORA 2006GRC 6.15.06_4 32 Regulatory Assets and Liabilities  7 06- Exhibit D_NIM Summary_DEM-WP(C) ENERG10C--ctn Mid-C_042010 2010GRC" xfId="2398"/>
    <cellStyle name="_Costs not in AURORA 2006GRC 6.15.06_ACCOUNTS" xfId="2399"/>
    <cellStyle name="_Costs not in AURORA 2006GRC 6.15.06_Att B to RECs proceeds proposal" xfId="17697"/>
    <cellStyle name="_Costs not in AURORA 2006GRC 6.15.06_AURORA Total New" xfId="2400"/>
    <cellStyle name="_Costs not in AURORA 2006GRC 6.15.06_AURORA Total New 2" xfId="2401"/>
    <cellStyle name="_Costs not in AURORA 2006GRC 6.15.06_AURORA Total New 2 2" xfId="17698"/>
    <cellStyle name="_Costs not in AURORA 2006GRC 6.15.06_AURORA Total New 3" xfId="17699"/>
    <cellStyle name="_Costs not in AURORA 2006GRC 6.15.06_Backup for Attachment B 2010-09-09" xfId="17700"/>
    <cellStyle name="_Costs not in AURORA 2006GRC 6.15.06_Bench Request - Attachment B" xfId="17701"/>
    <cellStyle name="_Costs not in AURORA 2006GRC 6.15.06_Book2" xfId="2402"/>
    <cellStyle name="_Costs not in AURORA 2006GRC 6.15.06_Book2 2" xfId="2403"/>
    <cellStyle name="_Costs not in AURORA 2006GRC 6.15.06_Book2 2 2" xfId="2404"/>
    <cellStyle name="_Costs not in AURORA 2006GRC 6.15.06_Book2 2 2 2" xfId="17702"/>
    <cellStyle name="_Costs not in AURORA 2006GRC 6.15.06_Book2 2 3" xfId="17703"/>
    <cellStyle name="_Costs not in AURORA 2006GRC 6.15.06_Book2 3" xfId="2405"/>
    <cellStyle name="_Costs not in AURORA 2006GRC 6.15.06_Book2 3 2" xfId="17704"/>
    <cellStyle name="_Costs not in AURORA 2006GRC 6.15.06_Book2 4" xfId="17705"/>
    <cellStyle name="_Costs not in AURORA 2006GRC 6.15.06_Book2_Adj Bench DR 3 for Initial Briefs (Electric)" xfId="2406"/>
    <cellStyle name="_Costs not in AURORA 2006GRC 6.15.06_Book2_Adj Bench DR 3 for Initial Briefs (Electric) 2" xfId="2407"/>
    <cellStyle name="_Costs not in AURORA 2006GRC 6.15.06_Book2_Adj Bench DR 3 for Initial Briefs (Electric) 2 2" xfId="2408"/>
    <cellStyle name="_Costs not in AURORA 2006GRC 6.15.06_Book2_Adj Bench DR 3 for Initial Briefs (Electric) 2 2 2" xfId="17706"/>
    <cellStyle name="_Costs not in AURORA 2006GRC 6.15.06_Book2_Adj Bench DR 3 for Initial Briefs (Electric) 2 3" xfId="17707"/>
    <cellStyle name="_Costs not in AURORA 2006GRC 6.15.06_Book2_Adj Bench DR 3 for Initial Briefs (Electric) 3" xfId="2409"/>
    <cellStyle name="_Costs not in AURORA 2006GRC 6.15.06_Book2_Adj Bench DR 3 for Initial Briefs (Electric) 3 2" xfId="17708"/>
    <cellStyle name="_Costs not in AURORA 2006GRC 6.15.06_Book2_Adj Bench DR 3 for Initial Briefs (Electric) 4" xfId="17709"/>
    <cellStyle name="_Costs not in AURORA 2006GRC 6.15.06_Book2_Adj Bench DR 3 for Initial Briefs (Electric)_DEM-WP(C) ENERG10C--ctn Mid-C_042010 2010GRC" xfId="2410"/>
    <cellStyle name="_Costs not in AURORA 2006GRC 6.15.06_Book2_DEM-WP(C) ENERG10C--ctn Mid-C_042010 2010GRC" xfId="2411"/>
    <cellStyle name="_Costs not in AURORA 2006GRC 6.15.06_Book2_Electric Rev Req Model (2009 GRC) Rebuttal" xfId="2412"/>
    <cellStyle name="_Costs not in AURORA 2006GRC 6.15.06_Book2_Electric Rev Req Model (2009 GRC) Rebuttal 2" xfId="2413"/>
    <cellStyle name="_Costs not in AURORA 2006GRC 6.15.06_Book2_Electric Rev Req Model (2009 GRC) Rebuttal 2 2" xfId="2414"/>
    <cellStyle name="_Costs not in AURORA 2006GRC 6.15.06_Book2_Electric Rev Req Model (2009 GRC) Rebuttal 2 2 2" xfId="17710"/>
    <cellStyle name="_Costs not in AURORA 2006GRC 6.15.06_Book2_Electric Rev Req Model (2009 GRC) Rebuttal 2 3" xfId="17711"/>
    <cellStyle name="_Costs not in AURORA 2006GRC 6.15.06_Book2_Electric Rev Req Model (2009 GRC) Rebuttal 3" xfId="2415"/>
    <cellStyle name="_Costs not in AURORA 2006GRC 6.15.06_Book2_Electric Rev Req Model (2009 GRC) Rebuttal 3 2" xfId="17712"/>
    <cellStyle name="_Costs not in AURORA 2006GRC 6.15.06_Book2_Electric Rev Req Model (2009 GRC) Rebuttal 4" xfId="17713"/>
    <cellStyle name="_Costs not in AURORA 2006GRC 6.15.06_Book2_Electric Rev Req Model (2009 GRC) Rebuttal REmoval of New  WH Solar AdjustMI" xfId="2416"/>
    <cellStyle name="_Costs not in AURORA 2006GRC 6.15.06_Book2_Electric Rev Req Model (2009 GRC) Rebuttal REmoval of New  WH Solar AdjustMI 2" xfId="2417"/>
    <cellStyle name="_Costs not in AURORA 2006GRC 6.15.06_Book2_Electric Rev Req Model (2009 GRC) Rebuttal REmoval of New  WH Solar AdjustMI 2 2" xfId="2418"/>
    <cellStyle name="_Costs not in AURORA 2006GRC 6.15.06_Book2_Electric Rev Req Model (2009 GRC) Rebuttal REmoval of New  WH Solar AdjustMI 2 2 2" xfId="17714"/>
    <cellStyle name="_Costs not in AURORA 2006GRC 6.15.06_Book2_Electric Rev Req Model (2009 GRC) Rebuttal REmoval of New  WH Solar AdjustMI 2 3" xfId="17715"/>
    <cellStyle name="_Costs not in AURORA 2006GRC 6.15.06_Book2_Electric Rev Req Model (2009 GRC) Rebuttal REmoval of New  WH Solar AdjustMI 3" xfId="2419"/>
    <cellStyle name="_Costs not in AURORA 2006GRC 6.15.06_Book2_Electric Rev Req Model (2009 GRC) Rebuttal REmoval of New  WH Solar AdjustMI 3 2" xfId="17716"/>
    <cellStyle name="_Costs not in AURORA 2006GRC 6.15.06_Book2_Electric Rev Req Model (2009 GRC) Rebuttal REmoval of New  WH Solar AdjustMI 4" xfId="17717"/>
    <cellStyle name="_Costs not in AURORA 2006GRC 6.15.06_Book2_Electric Rev Req Model (2009 GRC) Rebuttal REmoval of New  WH Solar AdjustMI_DEM-WP(C) ENERG10C--ctn Mid-C_042010 2010GRC" xfId="2420"/>
    <cellStyle name="_Costs not in AURORA 2006GRC 6.15.06_Book2_Electric Rev Req Model (2009 GRC) Revised 01-18-2010" xfId="2421"/>
    <cellStyle name="_Costs not in AURORA 2006GRC 6.15.06_Book2_Electric Rev Req Model (2009 GRC) Revised 01-18-2010 2" xfId="2422"/>
    <cellStyle name="_Costs not in AURORA 2006GRC 6.15.06_Book2_Electric Rev Req Model (2009 GRC) Revised 01-18-2010 2 2" xfId="2423"/>
    <cellStyle name="_Costs not in AURORA 2006GRC 6.15.06_Book2_Electric Rev Req Model (2009 GRC) Revised 01-18-2010 2 2 2" xfId="17718"/>
    <cellStyle name="_Costs not in AURORA 2006GRC 6.15.06_Book2_Electric Rev Req Model (2009 GRC) Revised 01-18-2010 2 3" xfId="17719"/>
    <cellStyle name="_Costs not in AURORA 2006GRC 6.15.06_Book2_Electric Rev Req Model (2009 GRC) Revised 01-18-2010 3" xfId="2424"/>
    <cellStyle name="_Costs not in AURORA 2006GRC 6.15.06_Book2_Electric Rev Req Model (2009 GRC) Revised 01-18-2010 3 2" xfId="17720"/>
    <cellStyle name="_Costs not in AURORA 2006GRC 6.15.06_Book2_Electric Rev Req Model (2009 GRC) Revised 01-18-2010 4" xfId="17721"/>
    <cellStyle name="_Costs not in AURORA 2006GRC 6.15.06_Book2_Electric Rev Req Model (2009 GRC) Revised 01-18-2010_DEM-WP(C) ENERG10C--ctn Mid-C_042010 2010GRC" xfId="2425"/>
    <cellStyle name="_Costs not in AURORA 2006GRC 6.15.06_Book2_Final Order Electric EXHIBIT A-1" xfId="2426"/>
    <cellStyle name="_Costs not in AURORA 2006GRC 6.15.06_Book2_Final Order Electric EXHIBIT A-1 2" xfId="2427"/>
    <cellStyle name="_Costs not in AURORA 2006GRC 6.15.06_Book2_Final Order Electric EXHIBIT A-1 2 2" xfId="2428"/>
    <cellStyle name="_Costs not in AURORA 2006GRC 6.15.06_Book2_Final Order Electric EXHIBIT A-1 2 2 2" xfId="17722"/>
    <cellStyle name="_Costs not in AURORA 2006GRC 6.15.06_Book2_Final Order Electric EXHIBIT A-1 2 3" xfId="17723"/>
    <cellStyle name="_Costs not in AURORA 2006GRC 6.15.06_Book2_Final Order Electric EXHIBIT A-1 3" xfId="2429"/>
    <cellStyle name="_Costs not in AURORA 2006GRC 6.15.06_Book2_Final Order Electric EXHIBIT A-1 3 2" xfId="17724"/>
    <cellStyle name="_Costs not in AURORA 2006GRC 6.15.06_Book2_Final Order Electric EXHIBIT A-1 4" xfId="17725"/>
    <cellStyle name="_Costs not in AURORA 2006GRC 6.15.06_Book4" xfId="2430"/>
    <cellStyle name="_Costs not in AURORA 2006GRC 6.15.06_Book4 2" xfId="2431"/>
    <cellStyle name="_Costs not in AURORA 2006GRC 6.15.06_Book4 2 2" xfId="2432"/>
    <cellStyle name="_Costs not in AURORA 2006GRC 6.15.06_Book4 2 2 2" xfId="17726"/>
    <cellStyle name="_Costs not in AURORA 2006GRC 6.15.06_Book4 2 3" xfId="17727"/>
    <cellStyle name="_Costs not in AURORA 2006GRC 6.15.06_Book4 3" xfId="2433"/>
    <cellStyle name="_Costs not in AURORA 2006GRC 6.15.06_Book4 3 2" xfId="17728"/>
    <cellStyle name="_Costs not in AURORA 2006GRC 6.15.06_Book4 4" xfId="17729"/>
    <cellStyle name="_Costs not in AURORA 2006GRC 6.15.06_Book4_DEM-WP(C) ENERG10C--ctn Mid-C_042010 2010GRC" xfId="2434"/>
    <cellStyle name="_Costs not in AURORA 2006GRC 6.15.06_Book9" xfId="2435"/>
    <cellStyle name="_Costs not in AURORA 2006GRC 6.15.06_Book9 2" xfId="2436"/>
    <cellStyle name="_Costs not in AURORA 2006GRC 6.15.06_Book9 2 2" xfId="2437"/>
    <cellStyle name="_Costs not in AURORA 2006GRC 6.15.06_Book9 2 2 2" xfId="17730"/>
    <cellStyle name="_Costs not in AURORA 2006GRC 6.15.06_Book9 2 3" xfId="17731"/>
    <cellStyle name="_Costs not in AURORA 2006GRC 6.15.06_Book9 3" xfId="2438"/>
    <cellStyle name="_Costs not in AURORA 2006GRC 6.15.06_Book9 3 2" xfId="17732"/>
    <cellStyle name="_Costs not in AURORA 2006GRC 6.15.06_Book9 4" xfId="17733"/>
    <cellStyle name="_Costs not in AURORA 2006GRC 6.15.06_Book9_DEM-WP(C) ENERG10C--ctn Mid-C_042010 2010GRC" xfId="2439"/>
    <cellStyle name="_Costs not in AURORA 2006GRC 6.15.06_Chelan PUD Power Costs (8-10)" xfId="2440"/>
    <cellStyle name="_Costs not in AURORA 2006GRC 6.15.06_Chelan PUD Power Costs (8-10) 2" xfId="17734"/>
    <cellStyle name="_Costs not in AURORA 2006GRC 6.15.06_DEM-WP(C) Chelan Power Costs" xfId="2441"/>
    <cellStyle name="_Costs not in AURORA 2006GRC 6.15.06_DEM-WP(C) Chelan Power Costs 2" xfId="17735"/>
    <cellStyle name="_Costs not in AURORA 2006GRC 6.15.06_DEM-WP(C) ENERG10C--ctn Mid-C_042010 2010GRC" xfId="2442"/>
    <cellStyle name="_Costs not in AURORA 2006GRC 6.15.06_DEM-WP(C) Gas Transport 2010GRC" xfId="2443"/>
    <cellStyle name="_Costs not in AURORA 2006GRC 6.15.06_DEM-WP(C) Gas Transport 2010GRC 2" xfId="17736"/>
    <cellStyle name="_Costs not in AURORA 2006GRC 6.15.06_DWH-08 (Rate Spread &amp; Design Workpapers)" xfId="2444"/>
    <cellStyle name="_Costs not in AURORA 2006GRC 6.15.06_Exh A-1 resulting from UE-112050 effective Jan 1 2012" xfId="17737"/>
    <cellStyle name="_Costs not in AURORA 2006GRC 6.15.06_Exh G - Klamath Peaker PPA fr C Locke 2-12" xfId="17738"/>
    <cellStyle name="_Costs not in AURORA 2006GRC 6.15.06_Exhibit A-1 effective 4-1-11 fr S Free 12-11" xfId="17739"/>
    <cellStyle name="_Costs not in AURORA 2006GRC 6.15.06_Final 2008 PTC Rate Design Workpapers 10.27.08" xfId="2445"/>
    <cellStyle name="_Costs not in AURORA 2006GRC 6.15.06_Gas Rev Req Model (2010 GRC)" xfId="2446"/>
    <cellStyle name="_Costs not in AURORA 2006GRC 6.15.06_INPUTS" xfId="2447"/>
    <cellStyle name="_Costs not in AURORA 2006GRC 6.15.06_INPUTS 2" xfId="2448"/>
    <cellStyle name="_Costs not in AURORA 2006GRC 6.15.06_INPUTS 2 2" xfId="2449"/>
    <cellStyle name="_Costs not in AURORA 2006GRC 6.15.06_INPUTS 2 2 2" xfId="17740"/>
    <cellStyle name="_Costs not in AURORA 2006GRC 6.15.06_INPUTS 2 3" xfId="17741"/>
    <cellStyle name="_Costs not in AURORA 2006GRC 6.15.06_INPUTS 3" xfId="2450"/>
    <cellStyle name="_Costs not in AURORA 2006GRC 6.15.06_INPUTS 3 2" xfId="17742"/>
    <cellStyle name="_Costs not in AURORA 2006GRC 6.15.06_INPUTS 4" xfId="17743"/>
    <cellStyle name="_Costs not in AURORA 2006GRC 6.15.06_Mint Farm Generation BPA" xfId="17744"/>
    <cellStyle name="_Costs not in AURORA 2006GRC 6.15.06_NIM Summary" xfId="2451"/>
    <cellStyle name="_Costs not in AURORA 2006GRC 6.15.06_NIM Summary 09GRC" xfId="2452"/>
    <cellStyle name="_Costs not in AURORA 2006GRC 6.15.06_NIM Summary 09GRC 2" xfId="2453"/>
    <cellStyle name="_Costs not in AURORA 2006GRC 6.15.06_NIM Summary 09GRC 2 2" xfId="17745"/>
    <cellStyle name="_Costs not in AURORA 2006GRC 6.15.06_NIM Summary 09GRC 3" xfId="17746"/>
    <cellStyle name="_Costs not in AURORA 2006GRC 6.15.06_NIM Summary 09GRC_DEM-WP(C) ENERG10C--ctn Mid-C_042010 2010GRC" xfId="2454"/>
    <cellStyle name="_Costs not in AURORA 2006GRC 6.15.06_NIM Summary 10" xfId="17747"/>
    <cellStyle name="_Costs not in AURORA 2006GRC 6.15.06_NIM Summary 11" xfId="17748"/>
    <cellStyle name="_Costs not in AURORA 2006GRC 6.15.06_NIM Summary 12" xfId="17749"/>
    <cellStyle name="_Costs not in AURORA 2006GRC 6.15.06_NIM Summary 13" xfId="17750"/>
    <cellStyle name="_Costs not in AURORA 2006GRC 6.15.06_NIM Summary 14" xfId="17751"/>
    <cellStyle name="_Costs not in AURORA 2006GRC 6.15.06_NIM Summary 15" xfId="17752"/>
    <cellStyle name="_Costs not in AURORA 2006GRC 6.15.06_NIM Summary 16" xfId="17753"/>
    <cellStyle name="_Costs not in AURORA 2006GRC 6.15.06_NIM Summary 17" xfId="17754"/>
    <cellStyle name="_Costs not in AURORA 2006GRC 6.15.06_NIM Summary 18" xfId="17755"/>
    <cellStyle name="_Costs not in AURORA 2006GRC 6.15.06_NIM Summary 19" xfId="17756"/>
    <cellStyle name="_Costs not in AURORA 2006GRC 6.15.06_NIM Summary 2" xfId="2455"/>
    <cellStyle name="_Costs not in AURORA 2006GRC 6.15.06_NIM Summary 2 2" xfId="17757"/>
    <cellStyle name="_Costs not in AURORA 2006GRC 6.15.06_NIM Summary 20" xfId="17758"/>
    <cellStyle name="_Costs not in AURORA 2006GRC 6.15.06_NIM Summary 21" xfId="17759"/>
    <cellStyle name="_Costs not in AURORA 2006GRC 6.15.06_NIM Summary 22" xfId="17760"/>
    <cellStyle name="_Costs not in AURORA 2006GRC 6.15.06_NIM Summary 23" xfId="17761"/>
    <cellStyle name="_Costs not in AURORA 2006GRC 6.15.06_NIM Summary 24" xfId="17762"/>
    <cellStyle name="_Costs not in AURORA 2006GRC 6.15.06_NIM Summary 25" xfId="17763"/>
    <cellStyle name="_Costs not in AURORA 2006GRC 6.15.06_NIM Summary 26" xfId="17764"/>
    <cellStyle name="_Costs not in AURORA 2006GRC 6.15.06_NIM Summary 27" xfId="17765"/>
    <cellStyle name="_Costs not in AURORA 2006GRC 6.15.06_NIM Summary 28" xfId="17766"/>
    <cellStyle name="_Costs not in AURORA 2006GRC 6.15.06_NIM Summary 29" xfId="17767"/>
    <cellStyle name="_Costs not in AURORA 2006GRC 6.15.06_NIM Summary 3" xfId="2456"/>
    <cellStyle name="_Costs not in AURORA 2006GRC 6.15.06_NIM Summary 3 2" xfId="17768"/>
    <cellStyle name="_Costs not in AURORA 2006GRC 6.15.06_NIM Summary 30" xfId="17769"/>
    <cellStyle name="_Costs not in AURORA 2006GRC 6.15.06_NIM Summary 31" xfId="17770"/>
    <cellStyle name="_Costs not in AURORA 2006GRC 6.15.06_NIM Summary 32" xfId="17771"/>
    <cellStyle name="_Costs not in AURORA 2006GRC 6.15.06_NIM Summary 33" xfId="17772"/>
    <cellStyle name="_Costs not in AURORA 2006GRC 6.15.06_NIM Summary 34" xfId="17773"/>
    <cellStyle name="_Costs not in AURORA 2006GRC 6.15.06_NIM Summary 35" xfId="17774"/>
    <cellStyle name="_Costs not in AURORA 2006GRC 6.15.06_NIM Summary 36" xfId="17775"/>
    <cellStyle name="_Costs not in AURORA 2006GRC 6.15.06_NIM Summary 37" xfId="17776"/>
    <cellStyle name="_Costs not in AURORA 2006GRC 6.15.06_NIM Summary 38" xfId="17777"/>
    <cellStyle name="_Costs not in AURORA 2006GRC 6.15.06_NIM Summary 39" xfId="17778"/>
    <cellStyle name="_Costs not in AURORA 2006GRC 6.15.06_NIM Summary 4" xfId="2457"/>
    <cellStyle name="_Costs not in AURORA 2006GRC 6.15.06_NIM Summary 4 2" xfId="17779"/>
    <cellStyle name="_Costs not in AURORA 2006GRC 6.15.06_NIM Summary 40" xfId="17780"/>
    <cellStyle name="_Costs not in AURORA 2006GRC 6.15.06_NIM Summary 41" xfId="17781"/>
    <cellStyle name="_Costs not in AURORA 2006GRC 6.15.06_NIM Summary 42" xfId="17782"/>
    <cellStyle name="_Costs not in AURORA 2006GRC 6.15.06_NIM Summary 43" xfId="17783"/>
    <cellStyle name="_Costs not in AURORA 2006GRC 6.15.06_NIM Summary 44" xfId="17784"/>
    <cellStyle name="_Costs not in AURORA 2006GRC 6.15.06_NIM Summary 45" xfId="17785"/>
    <cellStyle name="_Costs not in AURORA 2006GRC 6.15.06_NIM Summary 46" xfId="17786"/>
    <cellStyle name="_Costs not in AURORA 2006GRC 6.15.06_NIM Summary 47" xfId="17787"/>
    <cellStyle name="_Costs not in AURORA 2006GRC 6.15.06_NIM Summary 48" xfId="17788"/>
    <cellStyle name="_Costs not in AURORA 2006GRC 6.15.06_NIM Summary 49" xfId="17789"/>
    <cellStyle name="_Costs not in AURORA 2006GRC 6.15.06_NIM Summary 5" xfId="2458"/>
    <cellStyle name="_Costs not in AURORA 2006GRC 6.15.06_NIM Summary 5 2" xfId="17790"/>
    <cellStyle name="_Costs not in AURORA 2006GRC 6.15.06_NIM Summary 50" xfId="17791"/>
    <cellStyle name="_Costs not in AURORA 2006GRC 6.15.06_NIM Summary 51" xfId="17792"/>
    <cellStyle name="_Costs not in AURORA 2006GRC 6.15.06_NIM Summary 6" xfId="2459"/>
    <cellStyle name="_Costs not in AURORA 2006GRC 6.15.06_NIM Summary 6 2" xfId="17793"/>
    <cellStyle name="_Costs not in AURORA 2006GRC 6.15.06_NIM Summary 7" xfId="2460"/>
    <cellStyle name="_Costs not in AURORA 2006GRC 6.15.06_NIM Summary 7 2" xfId="17794"/>
    <cellStyle name="_Costs not in AURORA 2006GRC 6.15.06_NIM Summary 8" xfId="2461"/>
    <cellStyle name="_Costs not in AURORA 2006GRC 6.15.06_NIM Summary 8 2" xfId="17795"/>
    <cellStyle name="_Costs not in AURORA 2006GRC 6.15.06_NIM Summary 9" xfId="2462"/>
    <cellStyle name="_Costs not in AURORA 2006GRC 6.15.06_NIM Summary 9 2" xfId="17796"/>
    <cellStyle name="_Costs not in AURORA 2006GRC 6.15.06_NIM Summary_DEM-WP(C) ENERG10C--ctn Mid-C_042010 2010GRC" xfId="2463"/>
    <cellStyle name="_Costs not in AURORA 2006GRC 6.15.06_PCA 10 -  Exhibit D Dec 2011" xfId="17797"/>
    <cellStyle name="_Costs not in AURORA 2006GRC 6.15.06_PCA 10 -  Exhibit D from A Kellogg Jan 2011" xfId="2464"/>
    <cellStyle name="_Costs not in AURORA 2006GRC 6.15.06_PCA 10 -  Exhibit D from A Kellogg July 2011" xfId="2465"/>
    <cellStyle name="_Costs not in AURORA 2006GRC 6.15.06_PCA 10 -  Exhibit D from S Free Rcv'd 12-11" xfId="2466"/>
    <cellStyle name="_Costs not in AURORA 2006GRC 6.15.06_PCA 11 -  Exhibit D Jan 2012 fr A Kellogg" xfId="17798"/>
    <cellStyle name="_Costs not in AURORA 2006GRC 6.15.06_PCA 11 -  Exhibit D Jan 2012 WF" xfId="17799"/>
    <cellStyle name="_Costs not in AURORA 2006GRC 6.15.06_PCA 9 -  Exhibit D April 2010" xfId="2467"/>
    <cellStyle name="_Costs not in AURORA 2006GRC 6.15.06_PCA 9 -  Exhibit D April 2010 (3)" xfId="2468"/>
    <cellStyle name="_Costs not in AURORA 2006GRC 6.15.06_PCA 9 -  Exhibit D April 2010 (3) 2" xfId="2469"/>
    <cellStyle name="_Costs not in AURORA 2006GRC 6.15.06_PCA 9 -  Exhibit D April 2010 (3) 2 2" xfId="17800"/>
    <cellStyle name="_Costs not in AURORA 2006GRC 6.15.06_PCA 9 -  Exhibit D April 2010 (3) 3" xfId="17801"/>
    <cellStyle name="_Costs not in AURORA 2006GRC 6.15.06_PCA 9 -  Exhibit D April 2010 (3)_DEM-WP(C) ENERG10C--ctn Mid-C_042010 2010GRC" xfId="2470"/>
    <cellStyle name="_Costs not in AURORA 2006GRC 6.15.06_PCA 9 -  Exhibit D April 2010 2" xfId="17802"/>
    <cellStyle name="_Costs not in AURORA 2006GRC 6.15.06_PCA 9 -  Exhibit D April 2010 3" xfId="17803"/>
    <cellStyle name="_Costs not in AURORA 2006GRC 6.15.06_PCA 9 -  Exhibit D April 2010 4" xfId="17804"/>
    <cellStyle name="_Costs not in AURORA 2006GRC 6.15.06_PCA 9 -  Exhibit D April 2010 5" xfId="17805"/>
    <cellStyle name="_Costs not in AURORA 2006GRC 6.15.06_PCA 9 -  Exhibit D April 2010 6" xfId="17806"/>
    <cellStyle name="_Costs not in AURORA 2006GRC 6.15.06_PCA 9 -  Exhibit D Nov 2010" xfId="2471"/>
    <cellStyle name="_Costs not in AURORA 2006GRC 6.15.06_PCA 9 -  Exhibit D Nov 2010 2" xfId="17807"/>
    <cellStyle name="_Costs not in AURORA 2006GRC 6.15.06_PCA 9 - Exhibit D at August 2010" xfId="2472"/>
    <cellStyle name="_Costs not in AURORA 2006GRC 6.15.06_PCA 9 - Exhibit D at August 2010 2" xfId="17808"/>
    <cellStyle name="_Costs not in AURORA 2006GRC 6.15.06_PCA 9 - Exhibit D June 2010 GRC" xfId="2473"/>
    <cellStyle name="_Costs not in AURORA 2006GRC 6.15.06_PCA 9 - Exhibit D June 2010 GRC 2" xfId="17809"/>
    <cellStyle name="_Costs not in AURORA 2006GRC 6.15.06_Power Costs - Comparison bx Rbtl-Staff-Jt-PC" xfId="2474"/>
    <cellStyle name="_Costs not in AURORA 2006GRC 6.15.06_Power Costs - Comparison bx Rbtl-Staff-Jt-PC 2" xfId="2475"/>
    <cellStyle name="_Costs not in AURORA 2006GRC 6.15.06_Power Costs - Comparison bx Rbtl-Staff-Jt-PC 2 2" xfId="2476"/>
    <cellStyle name="_Costs not in AURORA 2006GRC 6.15.06_Power Costs - Comparison bx Rbtl-Staff-Jt-PC 2 2 2" xfId="17810"/>
    <cellStyle name="_Costs not in AURORA 2006GRC 6.15.06_Power Costs - Comparison bx Rbtl-Staff-Jt-PC 2 3" xfId="17811"/>
    <cellStyle name="_Costs not in AURORA 2006GRC 6.15.06_Power Costs - Comparison bx Rbtl-Staff-Jt-PC 3" xfId="2477"/>
    <cellStyle name="_Costs not in AURORA 2006GRC 6.15.06_Power Costs - Comparison bx Rbtl-Staff-Jt-PC 3 2" xfId="17812"/>
    <cellStyle name="_Costs not in AURORA 2006GRC 6.15.06_Power Costs - Comparison bx Rbtl-Staff-Jt-PC 4" xfId="17813"/>
    <cellStyle name="_Costs not in AURORA 2006GRC 6.15.06_Power Costs - Comparison bx Rbtl-Staff-Jt-PC_Adj Bench DR 3 for Initial Briefs (Electric)" xfId="2478"/>
    <cellStyle name="_Costs not in AURORA 2006GRC 6.15.06_Power Costs - Comparison bx Rbtl-Staff-Jt-PC_Adj Bench DR 3 for Initial Briefs (Electric) 2" xfId="2479"/>
    <cellStyle name="_Costs not in AURORA 2006GRC 6.15.06_Power Costs - Comparison bx Rbtl-Staff-Jt-PC_Adj Bench DR 3 for Initial Briefs (Electric) 2 2" xfId="2480"/>
    <cellStyle name="_Costs not in AURORA 2006GRC 6.15.06_Power Costs - Comparison bx Rbtl-Staff-Jt-PC_Adj Bench DR 3 for Initial Briefs (Electric) 2 2 2" xfId="17814"/>
    <cellStyle name="_Costs not in AURORA 2006GRC 6.15.06_Power Costs - Comparison bx Rbtl-Staff-Jt-PC_Adj Bench DR 3 for Initial Briefs (Electric) 2 3" xfId="17815"/>
    <cellStyle name="_Costs not in AURORA 2006GRC 6.15.06_Power Costs - Comparison bx Rbtl-Staff-Jt-PC_Adj Bench DR 3 for Initial Briefs (Electric) 3" xfId="2481"/>
    <cellStyle name="_Costs not in AURORA 2006GRC 6.15.06_Power Costs - Comparison bx Rbtl-Staff-Jt-PC_Adj Bench DR 3 for Initial Briefs (Electric) 3 2" xfId="17816"/>
    <cellStyle name="_Costs not in AURORA 2006GRC 6.15.06_Power Costs - Comparison bx Rbtl-Staff-Jt-PC_Adj Bench DR 3 for Initial Briefs (Electric) 4" xfId="17817"/>
    <cellStyle name="_Costs not in AURORA 2006GRC 6.15.06_Power Costs - Comparison bx Rbtl-Staff-Jt-PC_Adj Bench DR 3 for Initial Briefs (Electric)_DEM-WP(C) ENERG10C--ctn Mid-C_042010 2010GRC" xfId="2482"/>
    <cellStyle name="_Costs not in AURORA 2006GRC 6.15.06_Power Costs - Comparison bx Rbtl-Staff-Jt-PC_DEM-WP(C) ENERG10C--ctn Mid-C_042010 2010GRC" xfId="2483"/>
    <cellStyle name="_Costs not in AURORA 2006GRC 6.15.06_Power Costs - Comparison bx Rbtl-Staff-Jt-PC_Electric Rev Req Model (2009 GRC) Rebuttal" xfId="2484"/>
    <cellStyle name="_Costs not in AURORA 2006GRC 6.15.06_Power Costs - Comparison bx Rbtl-Staff-Jt-PC_Electric Rev Req Model (2009 GRC) Rebuttal 2" xfId="2485"/>
    <cellStyle name="_Costs not in AURORA 2006GRC 6.15.06_Power Costs - Comparison bx Rbtl-Staff-Jt-PC_Electric Rev Req Model (2009 GRC) Rebuttal 2 2" xfId="2486"/>
    <cellStyle name="_Costs not in AURORA 2006GRC 6.15.06_Power Costs - Comparison bx Rbtl-Staff-Jt-PC_Electric Rev Req Model (2009 GRC) Rebuttal 2 2 2" xfId="17818"/>
    <cellStyle name="_Costs not in AURORA 2006GRC 6.15.06_Power Costs - Comparison bx Rbtl-Staff-Jt-PC_Electric Rev Req Model (2009 GRC) Rebuttal 2 3" xfId="17819"/>
    <cellStyle name="_Costs not in AURORA 2006GRC 6.15.06_Power Costs - Comparison bx Rbtl-Staff-Jt-PC_Electric Rev Req Model (2009 GRC) Rebuttal 3" xfId="2487"/>
    <cellStyle name="_Costs not in AURORA 2006GRC 6.15.06_Power Costs - Comparison bx Rbtl-Staff-Jt-PC_Electric Rev Req Model (2009 GRC) Rebuttal 3 2" xfId="17820"/>
    <cellStyle name="_Costs not in AURORA 2006GRC 6.15.06_Power Costs - Comparison bx Rbtl-Staff-Jt-PC_Electric Rev Req Model (2009 GRC) Rebuttal 4" xfId="17821"/>
    <cellStyle name="_Costs not in AURORA 2006GRC 6.15.06_Power Costs - Comparison bx Rbtl-Staff-Jt-PC_Electric Rev Req Model (2009 GRC) Rebuttal REmoval of New  WH Solar AdjustMI" xfId="2488"/>
    <cellStyle name="_Costs not in AURORA 2006GRC 6.15.06_Power Costs - Comparison bx Rbtl-Staff-Jt-PC_Electric Rev Req Model (2009 GRC) Rebuttal REmoval of New  WH Solar AdjustMI 2" xfId="2489"/>
    <cellStyle name="_Costs not in AURORA 2006GRC 6.15.06_Power Costs - Comparison bx Rbtl-Staff-Jt-PC_Electric Rev Req Model (2009 GRC) Rebuttal REmoval of New  WH Solar AdjustMI 2 2" xfId="2490"/>
    <cellStyle name="_Costs not in AURORA 2006GRC 6.15.06_Power Costs - Comparison bx Rbtl-Staff-Jt-PC_Electric Rev Req Model (2009 GRC) Rebuttal REmoval of New  WH Solar AdjustMI 2 2 2" xfId="17822"/>
    <cellStyle name="_Costs not in AURORA 2006GRC 6.15.06_Power Costs - Comparison bx Rbtl-Staff-Jt-PC_Electric Rev Req Model (2009 GRC) Rebuttal REmoval of New  WH Solar AdjustMI 2 3" xfId="17823"/>
    <cellStyle name="_Costs not in AURORA 2006GRC 6.15.06_Power Costs - Comparison bx Rbtl-Staff-Jt-PC_Electric Rev Req Model (2009 GRC) Rebuttal REmoval of New  WH Solar AdjustMI 3" xfId="2491"/>
    <cellStyle name="_Costs not in AURORA 2006GRC 6.15.06_Power Costs - Comparison bx Rbtl-Staff-Jt-PC_Electric Rev Req Model (2009 GRC) Rebuttal REmoval of New  WH Solar AdjustMI 3 2" xfId="17824"/>
    <cellStyle name="_Costs not in AURORA 2006GRC 6.15.06_Power Costs - Comparison bx Rbtl-Staff-Jt-PC_Electric Rev Req Model (2009 GRC) Rebuttal REmoval of New  WH Solar AdjustMI 4" xfId="17825"/>
    <cellStyle name="_Costs not in AURORA 2006GRC 6.15.06_Power Costs - Comparison bx Rbtl-Staff-Jt-PC_Electric Rev Req Model (2009 GRC) Rebuttal REmoval of New  WH Solar AdjustMI_DEM-WP(C) ENERG10C--ctn Mid-C_042010 2010GRC" xfId="2492"/>
    <cellStyle name="_Costs not in AURORA 2006GRC 6.15.06_Power Costs - Comparison bx Rbtl-Staff-Jt-PC_Electric Rev Req Model (2009 GRC) Revised 01-18-2010" xfId="2493"/>
    <cellStyle name="_Costs not in AURORA 2006GRC 6.15.06_Power Costs - Comparison bx Rbtl-Staff-Jt-PC_Electric Rev Req Model (2009 GRC) Revised 01-18-2010 2" xfId="2494"/>
    <cellStyle name="_Costs not in AURORA 2006GRC 6.15.06_Power Costs - Comparison bx Rbtl-Staff-Jt-PC_Electric Rev Req Model (2009 GRC) Revised 01-18-2010 2 2" xfId="2495"/>
    <cellStyle name="_Costs not in AURORA 2006GRC 6.15.06_Power Costs - Comparison bx Rbtl-Staff-Jt-PC_Electric Rev Req Model (2009 GRC) Revised 01-18-2010 2 2 2" xfId="17826"/>
    <cellStyle name="_Costs not in AURORA 2006GRC 6.15.06_Power Costs - Comparison bx Rbtl-Staff-Jt-PC_Electric Rev Req Model (2009 GRC) Revised 01-18-2010 2 3" xfId="17827"/>
    <cellStyle name="_Costs not in AURORA 2006GRC 6.15.06_Power Costs - Comparison bx Rbtl-Staff-Jt-PC_Electric Rev Req Model (2009 GRC) Revised 01-18-2010 3" xfId="2496"/>
    <cellStyle name="_Costs not in AURORA 2006GRC 6.15.06_Power Costs - Comparison bx Rbtl-Staff-Jt-PC_Electric Rev Req Model (2009 GRC) Revised 01-18-2010 3 2" xfId="17828"/>
    <cellStyle name="_Costs not in AURORA 2006GRC 6.15.06_Power Costs - Comparison bx Rbtl-Staff-Jt-PC_Electric Rev Req Model (2009 GRC) Revised 01-18-2010 4" xfId="17829"/>
    <cellStyle name="_Costs not in AURORA 2006GRC 6.15.06_Power Costs - Comparison bx Rbtl-Staff-Jt-PC_Electric Rev Req Model (2009 GRC) Revised 01-18-2010_DEM-WP(C) ENERG10C--ctn Mid-C_042010 2010GRC" xfId="2497"/>
    <cellStyle name="_Costs not in AURORA 2006GRC 6.15.06_Power Costs - Comparison bx Rbtl-Staff-Jt-PC_Final Order Electric EXHIBIT A-1" xfId="2498"/>
    <cellStyle name="_Costs not in AURORA 2006GRC 6.15.06_Power Costs - Comparison bx Rbtl-Staff-Jt-PC_Final Order Electric EXHIBIT A-1 2" xfId="2499"/>
    <cellStyle name="_Costs not in AURORA 2006GRC 6.15.06_Power Costs - Comparison bx Rbtl-Staff-Jt-PC_Final Order Electric EXHIBIT A-1 2 2" xfId="2500"/>
    <cellStyle name="_Costs not in AURORA 2006GRC 6.15.06_Power Costs - Comparison bx Rbtl-Staff-Jt-PC_Final Order Electric EXHIBIT A-1 2 2 2" xfId="17830"/>
    <cellStyle name="_Costs not in AURORA 2006GRC 6.15.06_Power Costs - Comparison bx Rbtl-Staff-Jt-PC_Final Order Electric EXHIBIT A-1 2 3" xfId="17831"/>
    <cellStyle name="_Costs not in AURORA 2006GRC 6.15.06_Power Costs - Comparison bx Rbtl-Staff-Jt-PC_Final Order Electric EXHIBIT A-1 3" xfId="2501"/>
    <cellStyle name="_Costs not in AURORA 2006GRC 6.15.06_Power Costs - Comparison bx Rbtl-Staff-Jt-PC_Final Order Electric EXHIBIT A-1 3 2" xfId="17832"/>
    <cellStyle name="_Costs not in AURORA 2006GRC 6.15.06_Power Costs - Comparison bx Rbtl-Staff-Jt-PC_Final Order Electric EXHIBIT A-1 4" xfId="17833"/>
    <cellStyle name="_Costs not in AURORA 2006GRC 6.15.06_Production Adj 4.37" xfId="2502"/>
    <cellStyle name="_Costs not in AURORA 2006GRC 6.15.06_Production Adj 4.37 2" xfId="2503"/>
    <cellStyle name="_Costs not in AURORA 2006GRC 6.15.06_Production Adj 4.37 2 2" xfId="2504"/>
    <cellStyle name="_Costs not in AURORA 2006GRC 6.15.06_Production Adj 4.37 2 2 2" xfId="17834"/>
    <cellStyle name="_Costs not in AURORA 2006GRC 6.15.06_Production Adj 4.37 2 3" xfId="17835"/>
    <cellStyle name="_Costs not in AURORA 2006GRC 6.15.06_Production Adj 4.37 3" xfId="2505"/>
    <cellStyle name="_Costs not in AURORA 2006GRC 6.15.06_Production Adj 4.37 3 2" xfId="17836"/>
    <cellStyle name="_Costs not in AURORA 2006GRC 6.15.06_Production Adj 4.37 4" xfId="17837"/>
    <cellStyle name="_Costs not in AURORA 2006GRC 6.15.06_Purchased Power Adj 4.03" xfId="2506"/>
    <cellStyle name="_Costs not in AURORA 2006GRC 6.15.06_Purchased Power Adj 4.03 2" xfId="2507"/>
    <cellStyle name="_Costs not in AURORA 2006GRC 6.15.06_Purchased Power Adj 4.03 2 2" xfId="2508"/>
    <cellStyle name="_Costs not in AURORA 2006GRC 6.15.06_Purchased Power Adj 4.03 2 2 2" xfId="17838"/>
    <cellStyle name="_Costs not in AURORA 2006GRC 6.15.06_Purchased Power Adj 4.03 2 3" xfId="17839"/>
    <cellStyle name="_Costs not in AURORA 2006GRC 6.15.06_Purchased Power Adj 4.03 3" xfId="2509"/>
    <cellStyle name="_Costs not in AURORA 2006GRC 6.15.06_Purchased Power Adj 4.03 3 2" xfId="17840"/>
    <cellStyle name="_Costs not in AURORA 2006GRC 6.15.06_Purchased Power Adj 4.03 4" xfId="17841"/>
    <cellStyle name="_Costs not in AURORA 2006GRC 6.15.06_Rebuttal Power Costs" xfId="2510"/>
    <cellStyle name="_Costs not in AURORA 2006GRC 6.15.06_Rebuttal Power Costs 2" xfId="2511"/>
    <cellStyle name="_Costs not in AURORA 2006GRC 6.15.06_Rebuttal Power Costs 2 2" xfId="2512"/>
    <cellStyle name="_Costs not in AURORA 2006GRC 6.15.06_Rebuttal Power Costs 2 2 2" xfId="17842"/>
    <cellStyle name="_Costs not in AURORA 2006GRC 6.15.06_Rebuttal Power Costs 2 3" xfId="17843"/>
    <cellStyle name="_Costs not in AURORA 2006GRC 6.15.06_Rebuttal Power Costs 3" xfId="2513"/>
    <cellStyle name="_Costs not in AURORA 2006GRC 6.15.06_Rebuttal Power Costs 3 2" xfId="17844"/>
    <cellStyle name="_Costs not in AURORA 2006GRC 6.15.06_Rebuttal Power Costs 4" xfId="17845"/>
    <cellStyle name="_Costs not in AURORA 2006GRC 6.15.06_Rebuttal Power Costs_Adj Bench DR 3 for Initial Briefs (Electric)" xfId="2514"/>
    <cellStyle name="_Costs not in AURORA 2006GRC 6.15.06_Rebuttal Power Costs_Adj Bench DR 3 for Initial Briefs (Electric) 2" xfId="2515"/>
    <cellStyle name="_Costs not in AURORA 2006GRC 6.15.06_Rebuttal Power Costs_Adj Bench DR 3 for Initial Briefs (Electric) 2 2" xfId="2516"/>
    <cellStyle name="_Costs not in AURORA 2006GRC 6.15.06_Rebuttal Power Costs_Adj Bench DR 3 for Initial Briefs (Electric) 2 2 2" xfId="17846"/>
    <cellStyle name="_Costs not in AURORA 2006GRC 6.15.06_Rebuttal Power Costs_Adj Bench DR 3 for Initial Briefs (Electric) 2 3" xfId="17847"/>
    <cellStyle name="_Costs not in AURORA 2006GRC 6.15.06_Rebuttal Power Costs_Adj Bench DR 3 for Initial Briefs (Electric) 3" xfId="2517"/>
    <cellStyle name="_Costs not in AURORA 2006GRC 6.15.06_Rebuttal Power Costs_Adj Bench DR 3 for Initial Briefs (Electric) 3 2" xfId="17848"/>
    <cellStyle name="_Costs not in AURORA 2006GRC 6.15.06_Rebuttal Power Costs_Adj Bench DR 3 for Initial Briefs (Electric) 4" xfId="17849"/>
    <cellStyle name="_Costs not in AURORA 2006GRC 6.15.06_Rebuttal Power Costs_Adj Bench DR 3 for Initial Briefs (Electric)_DEM-WP(C) ENERG10C--ctn Mid-C_042010 2010GRC" xfId="2518"/>
    <cellStyle name="_Costs not in AURORA 2006GRC 6.15.06_Rebuttal Power Costs_DEM-WP(C) ENERG10C--ctn Mid-C_042010 2010GRC" xfId="2519"/>
    <cellStyle name="_Costs not in AURORA 2006GRC 6.15.06_Rebuttal Power Costs_Electric Rev Req Model (2009 GRC) Rebuttal" xfId="2520"/>
    <cellStyle name="_Costs not in AURORA 2006GRC 6.15.06_Rebuttal Power Costs_Electric Rev Req Model (2009 GRC) Rebuttal 2" xfId="2521"/>
    <cellStyle name="_Costs not in AURORA 2006GRC 6.15.06_Rebuttal Power Costs_Electric Rev Req Model (2009 GRC) Rebuttal 2 2" xfId="2522"/>
    <cellStyle name="_Costs not in AURORA 2006GRC 6.15.06_Rebuttal Power Costs_Electric Rev Req Model (2009 GRC) Rebuttal 2 2 2" xfId="17850"/>
    <cellStyle name="_Costs not in AURORA 2006GRC 6.15.06_Rebuttal Power Costs_Electric Rev Req Model (2009 GRC) Rebuttal 2 3" xfId="17851"/>
    <cellStyle name="_Costs not in AURORA 2006GRC 6.15.06_Rebuttal Power Costs_Electric Rev Req Model (2009 GRC) Rebuttal 3" xfId="2523"/>
    <cellStyle name="_Costs not in AURORA 2006GRC 6.15.06_Rebuttal Power Costs_Electric Rev Req Model (2009 GRC) Rebuttal 3 2" xfId="17852"/>
    <cellStyle name="_Costs not in AURORA 2006GRC 6.15.06_Rebuttal Power Costs_Electric Rev Req Model (2009 GRC) Rebuttal 4" xfId="17853"/>
    <cellStyle name="_Costs not in AURORA 2006GRC 6.15.06_Rebuttal Power Costs_Electric Rev Req Model (2009 GRC) Rebuttal REmoval of New  WH Solar AdjustMI" xfId="2524"/>
    <cellStyle name="_Costs not in AURORA 2006GRC 6.15.06_Rebuttal Power Costs_Electric Rev Req Model (2009 GRC) Rebuttal REmoval of New  WH Solar AdjustMI 2" xfId="2525"/>
    <cellStyle name="_Costs not in AURORA 2006GRC 6.15.06_Rebuttal Power Costs_Electric Rev Req Model (2009 GRC) Rebuttal REmoval of New  WH Solar AdjustMI 2 2" xfId="2526"/>
    <cellStyle name="_Costs not in AURORA 2006GRC 6.15.06_Rebuttal Power Costs_Electric Rev Req Model (2009 GRC) Rebuttal REmoval of New  WH Solar AdjustMI 2 2 2" xfId="17854"/>
    <cellStyle name="_Costs not in AURORA 2006GRC 6.15.06_Rebuttal Power Costs_Electric Rev Req Model (2009 GRC) Rebuttal REmoval of New  WH Solar AdjustMI 2 3" xfId="17855"/>
    <cellStyle name="_Costs not in AURORA 2006GRC 6.15.06_Rebuttal Power Costs_Electric Rev Req Model (2009 GRC) Rebuttal REmoval of New  WH Solar AdjustMI 3" xfId="2527"/>
    <cellStyle name="_Costs not in AURORA 2006GRC 6.15.06_Rebuttal Power Costs_Electric Rev Req Model (2009 GRC) Rebuttal REmoval of New  WH Solar AdjustMI 3 2" xfId="17856"/>
    <cellStyle name="_Costs not in AURORA 2006GRC 6.15.06_Rebuttal Power Costs_Electric Rev Req Model (2009 GRC) Rebuttal REmoval of New  WH Solar AdjustMI 4" xfId="17857"/>
    <cellStyle name="_Costs not in AURORA 2006GRC 6.15.06_Rebuttal Power Costs_Electric Rev Req Model (2009 GRC) Rebuttal REmoval of New  WH Solar AdjustMI_DEM-WP(C) ENERG10C--ctn Mid-C_042010 2010GRC" xfId="2528"/>
    <cellStyle name="_Costs not in AURORA 2006GRC 6.15.06_Rebuttal Power Costs_Electric Rev Req Model (2009 GRC) Revised 01-18-2010" xfId="2529"/>
    <cellStyle name="_Costs not in AURORA 2006GRC 6.15.06_Rebuttal Power Costs_Electric Rev Req Model (2009 GRC) Revised 01-18-2010 2" xfId="2530"/>
    <cellStyle name="_Costs not in AURORA 2006GRC 6.15.06_Rebuttal Power Costs_Electric Rev Req Model (2009 GRC) Revised 01-18-2010 2 2" xfId="2531"/>
    <cellStyle name="_Costs not in AURORA 2006GRC 6.15.06_Rebuttal Power Costs_Electric Rev Req Model (2009 GRC) Revised 01-18-2010 2 2 2" xfId="17858"/>
    <cellStyle name="_Costs not in AURORA 2006GRC 6.15.06_Rebuttal Power Costs_Electric Rev Req Model (2009 GRC) Revised 01-18-2010 2 3" xfId="17859"/>
    <cellStyle name="_Costs not in AURORA 2006GRC 6.15.06_Rebuttal Power Costs_Electric Rev Req Model (2009 GRC) Revised 01-18-2010 3" xfId="2532"/>
    <cellStyle name="_Costs not in AURORA 2006GRC 6.15.06_Rebuttal Power Costs_Electric Rev Req Model (2009 GRC) Revised 01-18-2010 3 2" xfId="17860"/>
    <cellStyle name="_Costs not in AURORA 2006GRC 6.15.06_Rebuttal Power Costs_Electric Rev Req Model (2009 GRC) Revised 01-18-2010 4" xfId="17861"/>
    <cellStyle name="_Costs not in AURORA 2006GRC 6.15.06_Rebuttal Power Costs_Electric Rev Req Model (2009 GRC) Revised 01-18-2010_DEM-WP(C) ENERG10C--ctn Mid-C_042010 2010GRC" xfId="2533"/>
    <cellStyle name="_Costs not in AURORA 2006GRC 6.15.06_Rebuttal Power Costs_Final Order Electric EXHIBIT A-1" xfId="2534"/>
    <cellStyle name="_Costs not in AURORA 2006GRC 6.15.06_Rebuttal Power Costs_Final Order Electric EXHIBIT A-1 2" xfId="2535"/>
    <cellStyle name="_Costs not in AURORA 2006GRC 6.15.06_Rebuttal Power Costs_Final Order Electric EXHIBIT A-1 2 2" xfId="2536"/>
    <cellStyle name="_Costs not in AURORA 2006GRC 6.15.06_Rebuttal Power Costs_Final Order Electric EXHIBIT A-1 2 2 2" xfId="17862"/>
    <cellStyle name="_Costs not in AURORA 2006GRC 6.15.06_Rebuttal Power Costs_Final Order Electric EXHIBIT A-1 2 3" xfId="17863"/>
    <cellStyle name="_Costs not in AURORA 2006GRC 6.15.06_Rebuttal Power Costs_Final Order Electric EXHIBIT A-1 3" xfId="2537"/>
    <cellStyle name="_Costs not in AURORA 2006GRC 6.15.06_Rebuttal Power Costs_Final Order Electric EXHIBIT A-1 3 2" xfId="17864"/>
    <cellStyle name="_Costs not in AURORA 2006GRC 6.15.06_Rebuttal Power Costs_Final Order Electric EXHIBIT A-1 4" xfId="17865"/>
    <cellStyle name="_Costs not in AURORA 2006GRC 6.15.06_RECS vs PTC's w Interest 6-28-10" xfId="17866"/>
    <cellStyle name="_Costs not in AURORA 2006GRC 6.15.06_ROR &amp; CONV FACTOR" xfId="2538"/>
    <cellStyle name="_Costs not in AURORA 2006GRC 6.15.06_ROR &amp; CONV FACTOR 2" xfId="2539"/>
    <cellStyle name="_Costs not in AURORA 2006GRC 6.15.06_ROR &amp; CONV FACTOR 2 2" xfId="2540"/>
    <cellStyle name="_Costs not in AURORA 2006GRC 6.15.06_ROR &amp; CONV FACTOR 2 2 2" xfId="17867"/>
    <cellStyle name="_Costs not in AURORA 2006GRC 6.15.06_ROR &amp; CONV FACTOR 2 3" xfId="17868"/>
    <cellStyle name="_Costs not in AURORA 2006GRC 6.15.06_ROR &amp; CONV FACTOR 3" xfId="2541"/>
    <cellStyle name="_Costs not in AURORA 2006GRC 6.15.06_ROR &amp; CONV FACTOR 3 2" xfId="17869"/>
    <cellStyle name="_Costs not in AURORA 2006GRC 6.15.06_ROR &amp; CONV FACTOR 4" xfId="17870"/>
    <cellStyle name="_Costs not in AURORA 2006GRC 6.15.06_ROR 5.02" xfId="2542"/>
    <cellStyle name="_Costs not in AURORA 2006GRC 6.15.06_ROR 5.02 2" xfId="2543"/>
    <cellStyle name="_Costs not in AURORA 2006GRC 6.15.06_ROR 5.02 2 2" xfId="2544"/>
    <cellStyle name="_Costs not in AURORA 2006GRC 6.15.06_ROR 5.02 2 2 2" xfId="17871"/>
    <cellStyle name="_Costs not in AURORA 2006GRC 6.15.06_ROR 5.02 2 3" xfId="17872"/>
    <cellStyle name="_Costs not in AURORA 2006GRC 6.15.06_ROR 5.02 3" xfId="2545"/>
    <cellStyle name="_Costs not in AURORA 2006GRC 6.15.06_ROR 5.02 3 2" xfId="17873"/>
    <cellStyle name="_Costs not in AURORA 2006GRC 6.15.06_ROR 5.02 4" xfId="17874"/>
    <cellStyle name="_Costs not in AURORA 2006GRC 6.15.06_Wind Integration 10GRC" xfId="2546"/>
    <cellStyle name="_Costs not in AURORA 2006GRC 6.15.06_Wind Integration 10GRC 2" xfId="2547"/>
    <cellStyle name="_Costs not in AURORA 2006GRC 6.15.06_Wind Integration 10GRC 2 2" xfId="17875"/>
    <cellStyle name="_Costs not in AURORA 2006GRC 6.15.06_Wind Integration 10GRC 3" xfId="17876"/>
    <cellStyle name="_Costs not in AURORA 2006GRC 6.15.06_Wind Integration 10GRC_DEM-WP(C) ENERG10C--ctn Mid-C_042010 2010GRC" xfId="2548"/>
    <cellStyle name="_Costs not in AURORA 2006GRC w gas price updated" xfId="2549"/>
    <cellStyle name="_Costs not in AURORA 2006GRC w gas price updated 2" xfId="2550"/>
    <cellStyle name="_Costs not in AURORA 2006GRC w gas price updated 2 2" xfId="2551"/>
    <cellStyle name="_Costs not in AURORA 2006GRC w gas price updated 2 2 2" xfId="17877"/>
    <cellStyle name="_Costs not in AURORA 2006GRC w gas price updated 2 3" xfId="17878"/>
    <cellStyle name="_Costs not in AURORA 2006GRC w gas price updated 3" xfId="2552"/>
    <cellStyle name="_Costs not in AURORA 2006GRC w gas price updated 3 2" xfId="17879"/>
    <cellStyle name="_Costs not in AURORA 2006GRC w gas price updated 4" xfId="17880"/>
    <cellStyle name="_Costs not in AURORA 2006GRC w gas price updated 4 2" xfId="17881"/>
    <cellStyle name="_Costs not in AURORA 2006GRC w gas price updated 5" xfId="17882"/>
    <cellStyle name="_Costs not in AURORA 2006GRC w gas price updated 5 2" xfId="17883"/>
    <cellStyle name="_Costs not in AURORA 2006GRC w gas price updated 6" xfId="17884"/>
    <cellStyle name="_Costs not in AURORA 2006GRC w gas price updated 6 2" xfId="17885"/>
    <cellStyle name="_Costs not in AURORA 2006GRC w gas price updated_Adj Bench DR 3 for Initial Briefs (Electric)" xfId="2553"/>
    <cellStyle name="_Costs not in AURORA 2006GRC w gas price updated_Adj Bench DR 3 for Initial Briefs (Electric) 2" xfId="2554"/>
    <cellStyle name="_Costs not in AURORA 2006GRC w gas price updated_Adj Bench DR 3 for Initial Briefs (Electric) 2 2" xfId="2555"/>
    <cellStyle name="_Costs not in AURORA 2006GRC w gas price updated_Adj Bench DR 3 for Initial Briefs (Electric) 2 2 2" xfId="17886"/>
    <cellStyle name="_Costs not in AURORA 2006GRC w gas price updated_Adj Bench DR 3 for Initial Briefs (Electric) 2 3" xfId="17887"/>
    <cellStyle name="_Costs not in AURORA 2006GRC w gas price updated_Adj Bench DR 3 for Initial Briefs (Electric) 3" xfId="2556"/>
    <cellStyle name="_Costs not in AURORA 2006GRC w gas price updated_Adj Bench DR 3 for Initial Briefs (Electric) 3 2" xfId="17888"/>
    <cellStyle name="_Costs not in AURORA 2006GRC w gas price updated_Adj Bench DR 3 for Initial Briefs (Electric) 4" xfId="17889"/>
    <cellStyle name="_Costs not in AURORA 2006GRC w gas price updated_Adj Bench DR 3 for Initial Briefs (Electric)_DEM-WP(C) ENERG10C--ctn Mid-C_042010 2010GRC" xfId="2557"/>
    <cellStyle name="_Costs not in AURORA 2006GRC w gas price updated_Book1" xfId="2558"/>
    <cellStyle name="_Costs not in AURORA 2006GRC w gas price updated_Book2" xfId="2559"/>
    <cellStyle name="_Costs not in AURORA 2006GRC w gas price updated_Book2 2" xfId="2560"/>
    <cellStyle name="_Costs not in AURORA 2006GRC w gas price updated_Book2 2 2" xfId="2561"/>
    <cellStyle name="_Costs not in AURORA 2006GRC w gas price updated_Book2 2 2 2" xfId="17890"/>
    <cellStyle name="_Costs not in AURORA 2006GRC w gas price updated_Book2 2 3" xfId="17891"/>
    <cellStyle name="_Costs not in AURORA 2006GRC w gas price updated_Book2 3" xfId="2562"/>
    <cellStyle name="_Costs not in AURORA 2006GRC w gas price updated_Book2 3 2" xfId="17892"/>
    <cellStyle name="_Costs not in AURORA 2006GRC w gas price updated_Book2 4" xfId="17893"/>
    <cellStyle name="_Costs not in AURORA 2006GRC w gas price updated_Book2_Adj Bench DR 3 for Initial Briefs (Electric)" xfId="2563"/>
    <cellStyle name="_Costs not in AURORA 2006GRC w gas price updated_Book2_Adj Bench DR 3 for Initial Briefs (Electric) 2" xfId="2564"/>
    <cellStyle name="_Costs not in AURORA 2006GRC w gas price updated_Book2_Adj Bench DR 3 for Initial Briefs (Electric) 2 2" xfId="2565"/>
    <cellStyle name="_Costs not in AURORA 2006GRC w gas price updated_Book2_Adj Bench DR 3 for Initial Briefs (Electric) 2 2 2" xfId="17894"/>
    <cellStyle name="_Costs not in AURORA 2006GRC w gas price updated_Book2_Adj Bench DR 3 for Initial Briefs (Electric) 2 3" xfId="17895"/>
    <cellStyle name="_Costs not in AURORA 2006GRC w gas price updated_Book2_Adj Bench DR 3 for Initial Briefs (Electric) 3" xfId="2566"/>
    <cellStyle name="_Costs not in AURORA 2006GRC w gas price updated_Book2_Adj Bench DR 3 for Initial Briefs (Electric) 3 2" xfId="17896"/>
    <cellStyle name="_Costs not in AURORA 2006GRC w gas price updated_Book2_Adj Bench DR 3 for Initial Briefs (Electric) 4" xfId="17897"/>
    <cellStyle name="_Costs not in AURORA 2006GRC w gas price updated_Book2_Adj Bench DR 3 for Initial Briefs (Electric)_DEM-WP(C) ENERG10C--ctn Mid-C_042010 2010GRC" xfId="2567"/>
    <cellStyle name="_Costs not in AURORA 2006GRC w gas price updated_Book2_DEM-WP(C) ENERG10C--ctn Mid-C_042010 2010GRC" xfId="2568"/>
    <cellStyle name="_Costs not in AURORA 2006GRC w gas price updated_Book2_Electric Rev Req Model (2009 GRC) Rebuttal" xfId="2569"/>
    <cellStyle name="_Costs not in AURORA 2006GRC w gas price updated_Book2_Electric Rev Req Model (2009 GRC) Rebuttal 2" xfId="2570"/>
    <cellStyle name="_Costs not in AURORA 2006GRC w gas price updated_Book2_Electric Rev Req Model (2009 GRC) Rebuttal 2 2" xfId="2571"/>
    <cellStyle name="_Costs not in AURORA 2006GRC w gas price updated_Book2_Electric Rev Req Model (2009 GRC) Rebuttal 2 2 2" xfId="17898"/>
    <cellStyle name="_Costs not in AURORA 2006GRC w gas price updated_Book2_Electric Rev Req Model (2009 GRC) Rebuttal 2 3" xfId="17899"/>
    <cellStyle name="_Costs not in AURORA 2006GRC w gas price updated_Book2_Electric Rev Req Model (2009 GRC) Rebuttal 3" xfId="2572"/>
    <cellStyle name="_Costs not in AURORA 2006GRC w gas price updated_Book2_Electric Rev Req Model (2009 GRC) Rebuttal 3 2" xfId="17900"/>
    <cellStyle name="_Costs not in AURORA 2006GRC w gas price updated_Book2_Electric Rev Req Model (2009 GRC) Rebuttal 4" xfId="17901"/>
    <cellStyle name="_Costs not in AURORA 2006GRC w gas price updated_Book2_Electric Rev Req Model (2009 GRC) Rebuttal REmoval of New  WH Solar AdjustMI" xfId="2573"/>
    <cellStyle name="_Costs not in AURORA 2006GRC w gas price updated_Book2_Electric Rev Req Model (2009 GRC) Rebuttal REmoval of New  WH Solar AdjustMI 2" xfId="2574"/>
    <cellStyle name="_Costs not in AURORA 2006GRC w gas price updated_Book2_Electric Rev Req Model (2009 GRC) Rebuttal REmoval of New  WH Solar AdjustMI 2 2" xfId="2575"/>
    <cellStyle name="_Costs not in AURORA 2006GRC w gas price updated_Book2_Electric Rev Req Model (2009 GRC) Rebuttal REmoval of New  WH Solar AdjustMI 2 2 2" xfId="17902"/>
    <cellStyle name="_Costs not in AURORA 2006GRC w gas price updated_Book2_Electric Rev Req Model (2009 GRC) Rebuttal REmoval of New  WH Solar AdjustMI 2 3" xfId="17903"/>
    <cellStyle name="_Costs not in AURORA 2006GRC w gas price updated_Book2_Electric Rev Req Model (2009 GRC) Rebuttal REmoval of New  WH Solar AdjustMI 3" xfId="2576"/>
    <cellStyle name="_Costs not in AURORA 2006GRC w gas price updated_Book2_Electric Rev Req Model (2009 GRC) Rebuttal REmoval of New  WH Solar AdjustMI 3 2" xfId="17904"/>
    <cellStyle name="_Costs not in AURORA 2006GRC w gas price updated_Book2_Electric Rev Req Model (2009 GRC) Rebuttal REmoval of New  WH Solar AdjustMI 4" xfId="17905"/>
    <cellStyle name="_Costs not in AURORA 2006GRC w gas price updated_Book2_Electric Rev Req Model (2009 GRC) Rebuttal REmoval of New  WH Solar AdjustMI_DEM-WP(C) ENERG10C--ctn Mid-C_042010 2010GRC" xfId="2577"/>
    <cellStyle name="_Costs not in AURORA 2006GRC w gas price updated_Book2_Electric Rev Req Model (2009 GRC) Revised 01-18-2010" xfId="2578"/>
    <cellStyle name="_Costs not in AURORA 2006GRC w gas price updated_Book2_Electric Rev Req Model (2009 GRC) Revised 01-18-2010 2" xfId="2579"/>
    <cellStyle name="_Costs not in AURORA 2006GRC w gas price updated_Book2_Electric Rev Req Model (2009 GRC) Revised 01-18-2010 2 2" xfId="2580"/>
    <cellStyle name="_Costs not in AURORA 2006GRC w gas price updated_Book2_Electric Rev Req Model (2009 GRC) Revised 01-18-2010 2 2 2" xfId="17906"/>
    <cellStyle name="_Costs not in AURORA 2006GRC w gas price updated_Book2_Electric Rev Req Model (2009 GRC) Revised 01-18-2010 2 3" xfId="17907"/>
    <cellStyle name="_Costs not in AURORA 2006GRC w gas price updated_Book2_Electric Rev Req Model (2009 GRC) Revised 01-18-2010 3" xfId="2581"/>
    <cellStyle name="_Costs not in AURORA 2006GRC w gas price updated_Book2_Electric Rev Req Model (2009 GRC) Revised 01-18-2010 3 2" xfId="17908"/>
    <cellStyle name="_Costs not in AURORA 2006GRC w gas price updated_Book2_Electric Rev Req Model (2009 GRC) Revised 01-18-2010 4" xfId="17909"/>
    <cellStyle name="_Costs not in AURORA 2006GRC w gas price updated_Book2_Electric Rev Req Model (2009 GRC) Revised 01-18-2010_DEM-WP(C) ENERG10C--ctn Mid-C_042010 2010GRC" xfId="2582"/>
    <cellStyle name="_Costs not in AURORA 2006GRC w gas price updated_Book2_Final Order Electric EXHIBIT A-1" xfId="2583"/>
    <cellStyle name="_Costs not in AURORA 2006GRC w gas price updated_Book2_Final Order Electric EXHIBIT A-1 2" xfId="2584"/>
    <cellStyle name="_Costs not in AURORA 2006GRC w gas price updated_Book2_Final Order Electric EXHIBIT A-1 2 2" xfId="2585"/>
    <cellStyle name="_Costs not in AURORA 2006GRC w gas price updated_Book2_Final Order Electric EXHIBIT A-1 2 2 2" xfId="17910"/>
    <cellStyle name="_Costs not in AURORA 2006GRC w gas price updated_Book2_Final Order Electric EXHIBIT A-1 2 3" xfId="17911"/>
    <cellStyle name="_Costs not in AURORA 2006GRC w gas price updated_Book2_Final Order Electric EXHIBIT A-1 3" xfId="2586"/>
    <cellStyle name="_Costs not in AURORA 2006GRC w gas price updated_Book2_Final Order Electric EXHIBIT A-1 3 2" xfId="17912"/>
    <cellStyle name="_Costs not in AURORA 2006GRC w gas price updated_Book2_Final Order Electric EXHIBIT A-1 4" xfId="17913"/>
    <cellStyle name="_Costs not in AURORA 2006GRC w gas price updated_Chelan PUD Power Costs (8-10)" xfId="2587"/>
    <cellStyle name="_Costs not in AURORA 2006GRC w gas price updated_Chelan PUD Power Costs (8-10) 2" xfId="17914"/>
    <cellStyle name="_Costs not in AURORA 2006GRC w gas price updated_Colstrip 1&amp;2 Annual O&amp;M Budgets" xfId="17915"/>
    <cellStyle name="_Costs not in AURORA 2006GRC w gas price updated_Confidential Material" xfId="2588"/>
    <cellStyle name="_Costs not in AURORA 2006GRC w gas price updated_Confidential Material 2" xfId="17916"/>
    <cellStyle name="_Costs not in AURORA 2006GRC w gas price updated_DEM-WP(C) Colstrip 12 Coal Cost Forecast 2010GRC" xfId="2589"/>
    <cellStyle name="_Costs not in AURORA 2006GRC w gas price updated_DEM-WP(C) Colstrip 12 Coal Cost Forecast 2010GRC 2" xfId="17917"/>
    <cellStyle name="_Costs not in AURORA 2006GRC w gas price updated_DEM-WP(C) ENERG10C--ctn Mid-C_042010 2010GRC" xfId="2590"/>
    <cellStyle name="_Costs not in AURORA 2006GRC w gas price updated_DEM-WP(C) Production O&amp;M 2010GRC As-Filed" xfId="2591"/>
    <cellStyle name="_Costs not in AURORA 2006GRC w gas price updated_DEM-WP(C) Production O&amp;M 2010GRC As-Filed 2" xfId="2592"/>
    <cellStyle name="_Costs not in AURORA 2006GRC w gas price updated_DEM-WP(C) Production O&amp;M 2010GRC As-Filed 2 2" xfId="17918"/>
    <cellStyle name="_Costs not in AURORA 2006GRC w gas price updated_DEM-WP(C) Production O&amp;M 2010GRC As-Filed 3" xfId="2593"/>
    <cellStyle name="_Costs not in AURORA 2006GRC w gas price updated_DEM-WP(C) Production O&amp;M 2010GRC As-Filed 3 2" xfId="17919"/>
    <cellStyle name="_Costs not in AURORA 2006GRC w gas price updated_DEM-WP(C) Production O&amp;M 2010GRC As-Filed 4" xfId="17920"/>
    <cellStyle name="_Costs not in AURORA 2006GRC w gas price updated_DEM-WP(C) Production O&amp;M 2010GRC As-Filed 4 2" xfId="17921"/>
    <cellStyle name="_Costs not in AURORA 2006GRC w gas price updated_DEM-WP(C) Production O&amp;M 2010GRC As-Filed 5" xfId="17922"/>
    <cellStyle name="_Costs not in AURORA 2006GRC w gas price updated_DEM-WP(C) Production O&amp;M 2010GRC As-Filed 5 2" xfId="17923"/>
    <cellStyle name="_Costs not in AURORA 2006GRC w gas price updated_DEM-WP(C) Production O&amp;M 2010GRC As-Filed 6" xfId="17924"/>
    <cellStyle name="_Costs not in AURORA 2006GRC w gas price updated_DEM-WP(C) Production O&amp;M 2010GRC As-Filed 6 2" xfId="17925"/>
    <cellStyle name="_Costs not in AURORA 2006GRC w gas price updated_Electric Rev Req Model (2009 GRC) " xfId="2594"/>
    <cellStyle name="_Costs not in AURORA 2006GRC w gas price updated_Electric Rev Req Model (2009 GRC)  2" xfId="2595"/>
    <cellStyle name="_Costs not in AURORA 2006GRC w gas price updated_Electric Rev Req Model (2009 GRC)  2 2" xfId="2596"/>
    <cellStyle name="_Costs not in AURORA 2006GRC w gas price updated_Electric Rev Req Model (2009 GRC)  2 2 2" xfId="17926"/>
    <cellStyle name="_Costs not in AURORA 2006GRC w gas price updated_Electric Rev Req Model (2009 GRC)  2 3" xfId="17927"/>
    <cellStyle name="_Costs not in AURORA 2006GRC w gas price updated_Electric Rev Req Model (2009 GRC)  3" xfId="2597"/>
    <cellStyle name="_Costs not in AURORA 2006GRC w gas price updated_Electric Rev Req Model (2009 GRC)  3 2" xfId="17928"/>
    <cellStyle name="_Costs not in AURORA 2006GRC w gas price updated_Electric Rev Req Model (2009 GRC)  4" xfId="17929"/>
    <cellStyle name="_Costs not in AURORA 2006GRC w gas price updated_Electric Rev Req Model (2009 GRC) _DEM-WP(C) ENERG10C--ctn Mid-C_042010 2010GRC" xfId="2598"/>
    <cellStyle name="_Costs not in AURORA 2006GRC w gas price updated_Electric Rev Req Model (2009 GRC) Rebuttal" xfId="2599"/>
    <cellStyle name="_Costs not in AURORA 2006GRC w gas price updated_Electric Rev Req Model (2009 GRC) Rebuttal 2" xfId="2600"/>
    <cellStyle name="_Costs not in AURORA 2006GRC w gas price updated_Electric Rev Req Model (2009 GRC) Rebuttal 2 2" xfId="2601"/>
    <cellStyle name="_Costs not in AURORA 2006GRC w gas price updated_Electric Rev Req Model (2009 GRC) Rebuttal 2 2 2" xfId="17930"/>
    <cellStyle name="_Costs not in AURORA 2006GRC w gas price updated_Electric Rev Req Model (2009 GRC) Rebuttal 2 3" xfId="17931"/>
    <cellStyle name="_Costs not in AURORA 2006GRC w gas price updated_Electric Rev Req Model (2009 GRC) Rebuttal 3" xfId="2602"/>
    <cellStyle name="_Costs not in AURORA 2006GRC w gas price updated_Electric Rev Req Model (2009 GRC) Rebuttal 3 2" xfId="17932"/>
    <cellStyle name="_Costs not in AURORA 2006GRC w gas price updated_Electric Rev Req Model (2009 GRC) Rebuttal 4" xfId="17933"/>
    <cellStyle name="_Costs not in AURORA 2006GRC w gas price updated_Electric Rev Req Model (2009 GRC) Rebuttal REmoval of New  WH Solar AdjustMI" xfId="2603"/>
    <cellStyle name="_Costs not in AURORA 2006GRC w gas price updated_Electric Rev Req Model (2009 GRC) Rebuttal REmoval of New  WH Solar AdjustMI 2" xfId="2604"/>
    <cellStyle name="_Costs not in AURORA 2006GRC w gas price updated_Electric Rev Req Model (2009 GRC) Rebuttal REmoval of New  WH Solar AdjustMI 2 2" xfId="2605"/>
    <cellStyle name="_Costs not in AURORA 2006GRC w gas price updated_Electric Rev Req Model (2009 GRC) Rebuttal REmoval of New  WH Solar AdjustMI 2 2 2" xfId="17934"/>
    <cellStyle name="_Costs not in AURORA 2006GRC w gas price updated_Electric Rev Req Model (2009 GRC) Rebuttal REmoval of New  WH Solar AdjustMI 2 3" xfId="17935"/>
    <cellStyle name="_Costs not in AURORA 2006GRC w gas price updated_Electric Rev Req Model (2009 GRC) Rebuttal REmoval of New  WH Solar AdjustMI 3" xfId="2606"/>
    <cellStyle name="_Costs not in AURORA 2006GRC w gas price updated_Electric Rev Req Model (2009 GRC) Rebuttal REmoval of New  WH Solar AdjustMI 3 2" xfId="17936"/>
    <cellStyle name="_Costs not in AURORA 2006GRC w gas price updated_Electric Rev Req Model (2009 GRC) Rebuttal REmoval of New  WH Solar AdjustMI 4" xfId="17937"/>
    <cellStyle name="_Costs not in AURORA 2006GRC w gas price updated_Electric Rev Req Model (2009 GRC) Rebuttal REmoval of New  WH Solar AdjustMI_DEM-WP(C) ENERG10C--ctn Mid-C_042010 2010GRC" xfId="2607"/>
    <cellStyle name="_Costs not in AURORA 2006GRC w gas price updated_Electric Rev Req Model (2009 GRC) Revised 01-18-2010" xfId="2608"/>
    <cellStyle name="_Costs not in AURORA 2006GRC w gas price updated_Electric Rev Req Model (2009 GRC) Revised 01-18-2010 2" xfId="2609"/>
    <cellStyle name="_Costs not in AURORA 2006GRC w gas price updated_Electric Rev Req Model (2009 GRC) Revised 01-18-2010 2 2" xfId="2610"/>
    <cellStyle name="_Costs not in AURORA 2006GRC w gas price updated_Electric Rev Req Model (2009 GRC) Revised 01-18-2010 2 2 2" xfId="17938"/>
    <cellStyle name="_Costs not in AURORA 2006GRC w gas price updated_Electric Rev Req Model (2009 GRC) Revised 01-18-2010 2 3" xfId="17939"/>
    <cellStyle name="_Costs not in AURORA 2006GRC w gas price updated_Electric Rev Req Model (2009 GRC) Revised 01-18-2010 3" xfId="2611"/>
    <cellStyle name="_Costs not in AURORA 2006GRC w gas price updated_Electric Rev Req Model (2009 GRC) Revised 01-18-2010 3 2" xfId="17940"/>
    <cellStyle name="_Costs not in AURORA 2006GRC w gas price updated_Electric Rev Req Model (2009 GRC) Revised 01-18-2010 4" xfId="17941"/>
    <cellStyle name="_Costs not in AURORA 2006GRC w gas price updated_Electric Rev Req Model (2009 GRC) Revised 01-18-2010_DEM-WP(C) ENERG10C--ctn Mid-C_042010 2010GRC" xfId="2612"/>
    <cellStyle name="_Costs not in AURORA 2006GRC w gas price updated_Electric Rev Req Model (2010 GRC)" xfId="2613"/>
    <cellStyle name="_Costs not in AURORA 2006GRC w gas price updated_Electric Rev Req Model (2010 GRC) SF" xfId="2614"/>
    <cellStyle name="_Costs not in AURORA 2006GRC w gas price updated_Final Order Electric EXHIBIT A-1" xfId="2615"/>
    <cellStyle name="_Costs not in AURORA 2006GRC w gas price updated_Final Order Electric EXHIBIT A-1 2" xfId="2616"/>
    <cellStyle name="_Costs not in AURORA 2006GRC w gas price updated_Final Order Electric EXHIBIT A-1 2 2" xfId="2617"/>
    <cellStyle name="_Costs not in AURORA 2006GRC w gas price updated_Final Order Electric EXHIBIT A-1 2 2 2" xfId="17942"/>
    <cellStyle name="_Costs not in AURORA 2006GRC w gas price updated_Final Order Electric EXHIBIT A-1 2 3" xfId="17943"/>
    <cellStyle name="_Costs not in AURORA 2006GRC w gas price updated_Final Order Electric EXHIBIT A-1 3" xfId="2618"/>
    <cellStyle name="_Costs not in AURORA 2006GRC w gas price updated_Final Order Electric EXHIBIT A-1 3 2" xfId="17944"/>
    <cellStyle name="_Costs not in AURORA 2006GRC w gas price updated_Final Order Electric EXHIBIT A-1 4" xfId="17945"/>
    <cellStyle name="_Costs not in AURORA 2006GRC w gas price updated_NIM Summary" xfId="2619"/>
    <cellStyle name="_Costs not in AURORA 2006GRC w gas price updated_NIM Summary 2" xfId="2620"/>
    <cellStyle name="_Costs not in AURORA 2006GRC w gas price updated_NIM Summary 2 2" xfId="17946"/>
    <cellStyle name="_Costs not in AURORA 2006GRC w gas price updated_NIM Summary 3" xfId="17947"/>
    <cellStyle name="_Costs not in AURORA 2006GRC w gas price updated_NIM Summary_DEM-WP(C) ENERG10C--ctn Mid-C_042010 2010GRC" xfId="2621"/>
    <cellStyle name="_Costs not in AURORA 2006GRC w gas price updated_Rebuttal Power Costs" xfId="2622"/>
    <cellStyle name="_Costs not in AURORA 2006GRC w gas price updated_Rebuttal Power Costs 2" xfId="2623"/>
    <cellStyle name="_Costs not in AURORA 2006GRC w gas price updated_Rebuttal Power Costs 2 2" xfId="2624"/>
    <cellStyle name="_Costs not in AURORA 2006GRC w gas price updated_Rebuttal Power Costs 2 2 2" xfId="17948"/>
    <cellStyle name="_Costs not in AURORA 2006GRC w gas price updated_Rebuttal Power Costs 2 3" xfId="17949"/>
    <cellStyle name="_Costs not in AURORA 2006GRC w gas price updated_Rebuttal Power Costs 3" xfId="2625"/>
    <cellStyle name="_Costs not in AURORA 2006GRC w gas price updated_Rebuttal Power Costs 3 2" xfId="17950"/>
    <cellStyle name="_Costs not in AURORA 2006GRC w gas price updated_Rebuttal Power Costs 4" xfId="17951"/>
    <cellStyle name="_Costs not in AURORA 2006GRC w gas price updated_Rebuttal Power Costs_Adj Bench DR 3 for Initial Briefs (Electric)" xfId="2626"/>
    <cellStyle name="_Costs not in AURORA 2006GRC w gas price updated_Rebuttal Power Costs_Adj Bench DR 3 for Initial Briefs (Electric) 2" xfId="2627"/>
    <cellStyle name="_Costs not in AURORA 2006GRC w gas price updated_Rebuttal Power Costs_Adj Bench DR 3 for Initial Briefs (Electric) 2 2" xfId="2628"/>
    <cellStyle name="_Costs not in AURORA 2006GRC w gas price updated_Rebuttal Power Costs_Adj Bench DR 3 for Initial Briefs (Electric) 2 2 2" xfId="17952"/>
    <cellStyle name="_Costs not in AURORA 2006GRC w gas price updated_Rebuttal Power Costs_Adj Bench DR 3 for Initial Briefs (Electric) 2 3" xfId="17953"/>
    <cellStyle name="_Costs not in AURORA 2006GRC w gas price updated_Rebuttal Power Costs_Adj Bench DR 3 for Initial Briefs (Electric) 3" xfId="2629"/>
    <cellStyle name="_Costs not in AURORA 2006GRC w gas price updated_Rebuttal Power Costs_Adj Bench DR 3 for Initial Briefs (Electric) 3 2" xfId="17954"/>
    <cellStyle name="_Costs not in AURORA 2006GRC w gas price updated_Rebuttal Power Costs_Adj Bench DR 3 for Initial Briefs (Electric) 4" xfId="17955"/>
    <cellStyle name="_Costs not in AURORA 2006GRC w gas price updated_Rebuttal Power Costs_Adj Bench DR 3 for Initial Briefs (Electric)_DEM-WP(C) ENERG10C--ctn Mid-C_042010 2010GRC" xfId="2630"/>
    <cellStyle name="_Costs not in AURORA 2006GRC w gas price updated_Rebuttal Power Costs_DEM-WP(C) ENERG10C--ctn Mid-C_042010 2010GRC" xfId="2631"/>
    <cellStyle name="_Costs not in AURORA 2006GRC w gas price updated_Rebuttal Power Costs_Electric Rev Req Model (2009 GRC) Rebuttal" xfId="2632"/>
    <cellStyle name="_Costs not in AURORA 2006GRC w gas price updated_Rebuttal Power Costs_Electric Rev Req Model (2009 GRC) Rebuttal 2" xfId="2633"/>
    <cellStyle name="_Costs not in AURORA 2006GRC w gas price updated_Rebuttal Power Costs_Electric Rev Req Model (2009 GRC) Rebuttal 2 2" xfId="2634"/>
    <cellStyle name="_Costs not in AURORA 2006GRC w gas price updated_Rebuttal Power Costs_Electric Rev Req Model (2009 GRC) Rebuttal 2 2 2" xfId="17956"/>
    <cellStyle name="_Costs not in AURORA 2006GRC w gas price updated_Rebuttal Power Costs_Electric Rev Req Model (2009 GRC) Rebuttal 2 3" xfId="17957"/>
    <cellStyle name="_Costs not in AURORA 2006GRC w gas price updated_Rebuttal Power Costs_Electric Rev Req Model (2009 GRC) Rebuttal 3" xfId="2635"/>
    <cellStyle name="_Costs not in AURORA 2006GRC w gas price updated_Rebuttal Power Costs_Electric Rev Req Model (2009 GRC) Rebuttal 3 2" xfId="17958"/>
    <cellStyle name="_Costs not in AURORA 2006GRC w gas price updated_Rebuttal Power Costs_Electric Rev Req Model (2009 GRC) Rebuttal 4" xfId="17959"/>
    <cellStyle name="_Costs not in AURORA 2006GRC w gas price updated_Rebuttal Power Costs_Electric Rev Req Model (2009 GRC) Rebuttal REmoval of New  WH Solar AdjustMI" xfId="2636"/>
    <cellStyle name="_Costs not in AURORA 2006GRC w gas price updated_Rebuttal Power Costs_Electric Rev Req Model (2009 GRC) Rebuttal REmoval of New  WH Solar AdjustMI 2" xfId="2637"/>
    <cellStyle name="_Costs not in AURORA 2006GRC w gas price updated_Rebuttal Power Costs_Electric Rev Req Model (2009 GRC) Rebuttal REmoval of New  WH Solar AdjustMI 2 2" xfId="2638"/>
    <cellStyle name="_Costs not in AURORA 2006GRC w gas price updated_Rebuttal Power Costs_Electric Rev Req Model (2009 GRC) Rebuttal REmoval of New  WH Solar AdjustMI 2 2 2" xfId="17960"/>
    <cellStyle name="_Costs not in AURORA 2006GRC w gas price updated_Rebuttal Power Costs_Electric Rev Req Model (2009 GRC) Rebuttal REmoval of New  WH Solar AdjustMI 2 3" xfId="17961"/>
    <cellStyle name="_Costs not in AURORA 2006GRC w gas price updated_Rebuttal Power Costs_Electric Rev Req Model (2009 GRC) Rebuttal REmoval of New  WH Solar AdjustMI 3" xfId="2639"/>
    <cellStyle name="_Costs not in AURORA 2006GRC w gas price updated_Rebuttal Power Costs_Electric Rev Req Model (2009 GRC) Rebuttal REmoval of New  WH Solar AdjustMI 3 2" xfId="17962"/>
    <cellStyle name="_Costs not in AURORA 2006GRC w gas price updated_Rebuttal Power Costs_Electric Rev Req Model (2009 GRC) Rebuttal REmoval of New  WH Solar AdjustMI 4" xfId="17963"/>
    <cellStyle name="_Costs not in AURORA 2006GRC w gas price updated_Rebuttal Power Costs_Electric Rev Req Model (2009 GRC) Rebuttal REmoval of New  WH Solar AdjustMI_DEM-WP(C) ENERG10C--ctn Mid-C_042010 2010GRC" xfId="2640"/>
    <cellStyle name="_Costs not in AURORA 2006GRC w gas price updated_Rebuttal Power Costs_Electric Rev Req Model (2009 GRC) Revised 01-18-2010" xfId="2641"/>
    <cellStyle name="_Costs not in AURORA 2006GRC w gas price updated_Rebuttal Power Costs_Electric Rev Req Model (2009 GRC) Revised 01-18-2010 2" xfId="2642"/>
    <cellStyle name="_Costs not in AURORA 2006GRC w gas price updated_Rebuttal Power Costs_Electric Rev Req Model (2009 GRC) Revised 01-18-2010 2 2" xfId="2643"/>
    <cellStyle name="_Costs not in AURORA 2006GRC w gas price updated_Rebuttal Power Costs_Electric Rev Req Model (2009 GRC) Revised 01-18-2010 2 2 2" xfId="17964"/>
    <cellStyle name="_Costs not in AURORA 2006GRC w gas price updated_Rebuttal Power Costs_Electric Rev Req Model (2009 GRC) Revised 01-18-2010 2 3" xfId="17965"/>
    <cellStyle name="_Costs not in AURORA 2006GRC w gas price updated_Rebuttal Power Costs_Electric Rev Req Model (2009 GRC) Revised 01-18-2010 3" xfId="2644"/>
    <cellStyle name="_Costs not in AURORA 2006GRC w gas price updated_Rebuttal Power Costs_Electric Rev Req Model (2009 GRC) Revised 01-18-2010 3 2" xfId="17966"/>
    <cellStyle name="_Costs not in AURORA 2006GRC w gas price updated_Rebuttal Power Costs_Electric Rev Req Model (2009 GRC) Revised 01-18-2010 4" xfId="17967"/>
    <cellStyle name="_Costs not in AURORA 2006GRC w gas price updated_Rebuttal Power Costs_Electric Rev Req Model (2009 GRC) Revised 01-18-2010_DEM-WP(C) ENERG10C--ctn Mid-C_042010 2010GRC" xfId="2645"/>
    <cellStyle name="_Costs not in AURORA 2006GRC w gas price updated_Rebuttal Power Costs_Final Order Electric EXHIBIT A-1" xfId="2646"/>
    <cellStyle name="_Costs not in AURORA 2006GRC w gas price updated_Rebuttal Power Costs_Final Order Electric EXHIBIT A-1 2" xfId="2647"/>
    <cellStyle name="_Costs not in AURORA 2006GRC w gas price updated_Rebuttal Power Costs_Final Order Electric EXHIBIT A-1 2 2" xfId="2648"/>
    <cellStyle name="_Costs not in AURORA 2006GRC w gas price updated_Rebuttal Power Costs_Final Order Electric EXHIBIT A-1 2 2 2" xfId="17968"/>
    <cellStyle name="_Costs not in AURORA 2006GRC w gas price updated_Rebuttal Power Costs_Final Order Electric EXHIBIT A-1 2 3" xfId="17969"/>
    <cellStyle name="_Costs not in AURORA 2006GRC w gas price updated_Rebuttal Power Costs_Final Order Electric EXHIBIT A-1 3" xfId="2649"/>
    <cellStyle name="_Costs not in AURORA 2006GRC w gas price updated_Rebuttal Power Costs_Final Order Electric EXHIBIT A-1 3 2" xfId="17970"/>
    <cellStyle name="_Costs not in AURORA 2006GRC w gas price updated_Rebuttal Power Costs_Final Order Electric EXHIBIT A-1 4" xfId="17971"/>
    <cellStyle name="_Costs not in AURORA 2006GRC w gas price updated_TENASKA REGULATORY ASSET" xfId="2650"/>
    <cellStyle name="_Costs not in AURORA 2006GRC w gas price updated_TENASKA REGULATORY ASSET 2" xfId="2651"/>
    <cellStyle name="_Costs not in AURORA 2006GRC w gas price updated_TENASKA REGULATORY ASSET 2 2" xfId="2652"/>
    <cellStyle name="_Costs not in AURORA 2006GRC w gas price updated_TENASKA REGULATORY ASSET 2 2 2" xfId="17972"/>
    <cellStyle name="_Costs not in AURORA 2006GRC w gas price updated_TENASKA REGULATORY ASSET 2 3" xfId="17973"/>
    <cellStyle name="_Costs not in AURORA 2006GRC w gas price updated_TENASKA REGULATORY ASSET 3" xfId="2653"/>
    <cellStyle name="_Costs not in AURORA 2006GRC w gas price updated_TENASKA REGULATORY ASSET 3 2" xfId="17974"/>
    <cellStyle name="_Costs not in AURORA 2006GRC w gas price updated_TENASKA REGULATORY ASSET 4" xfId="17975"/>
    <cellStyle name="_Costs not in AURORA 2007 Rate Case" xfId="2654"/>
    <cellStyle name="_Costs not in AURORA 2007 Rate Case 2" xfId="2655"/>
    <cellStyle name="_Costs not in AURORA 2007 Rate Case 2 2" xfId="2656"/>
    <cellStyle name="_Costs not in AURORA 2007 Rate Case 2 2 2" xfId="2657"/>
    <cellStyle name="_Costs not in AURORA 2007 Rate Case 2 2 2 2" xfId="17976"/>
    <cellStyle name="_Costs not in AURORA 2007 Rate Case 2 2 3" xfId="17977"/>
    <cellStyle name="_Costs not in AURORA 2007 Rate Case 2 3" xfId="2658"/>
    <cellStyle name="_Costs not in AURORA 2007 Rate Case 2 3 2" xfId="17978"/>
    <cellStyle name="_Costs not in AURORA 2007 Rate Case 2 4" xfId="17979"/>
    <cellStyle name="_Costs not in AURORA 2007 Rate Case 3" xfId="2659"/>
    <cellStyle name="_Costs not in AURORA 2007 Rate Case 3 2" xfId="2660"/>
    <cellStyle name="_Costs not in AURORA 2007 Rate Case 3 2 2" xfId="17980"/>
    <cellStyle name="_Costs not in AURORA 2007 Rate Case 3 3" xfId="17981"/>
    <cellStyle name="_Costs not in AURORA 2007 Rate Case 4" xfId="2661"/>
    <cellStyle name="_Costs not in AURORA 2007 Rate Case 4 2" xfId="2662"/>
    <cellStyle name="_Costs not in AURORA 2007 Rate Case 4 2 2" xfId="17982"/>
    <cellStyle name="_Costs not in AURORA 2007 Rate Case 4 3" xfId="17983"/>
    <cellStyle name="_Costs not in AURORA 2007 Rate Case 5" xfId="2663"/>
    <cellStyle name="_Costs not in AURORA 2007 Rate Case 5 2" xfId="17984"/>
    <cellStyle name="_Costs not in AURORA 2007 Rate Case 5 2 2" xfId="17985"/>
    <cellStyle name="_Costs not in AURORA 2007 Rate Case 5 3" xfId="17986"/>
    <cellStyle name="_Costs not in AURORA 2007 Rate Case 6" xfId="2664"/>
    <cellStyle name="_Costs not in AURORA 2007 Rate Case 6 2" xfId="2665"/>
    <cellStyle name="_Costs not in AURORA 2007 Rate Case 7" xfId="2666"/>
    <cellStyle name="_Costs not in AURORA 2007 Rate Case 7 2" xfId="2667"/>
    <cellStyle name="_Costs not in AURORA 2007 Rate Case 8" xfId="17987"/>
    <cellStyle name="_Costs not in AURORA 2007 Rate Case 8 2" xfId="17988"/>
    <cellStyle name="_Costs not in AURORA 2007 Rate Case 9" xfId="17989"/>
    <cellStyle name="_Costs not in AURORA 2007 Rate Case 9 2" xfId="17990"/>
    <cellStyle name="_Costs not in AURORA 2007 Rate Case_(C) WHE Proforma with ITC cash grant 10 Yr Amort_for deferral_102809" xfId="2668"/>
    <cellStyle name="_Costs not in AURORA 2007 Rate Case_(C) WHE Proforma with ITC cash grant 10 Yr Amort_for deferral_102809 2" xfId="2669"/>
    <cellStyle name="_Costs not in AURORA 2007 Rate Case_(C) WHE Proforma with ITC cash grant 10 Yr Amort_for deferral_102809 2 2" xfId="2670"/>
    <cellStyle name="_Costs not in AURORA 2007 Rate Case_(C) WHE Proforma with ITC cash grant 10 Yr Amort_for deferral_102809 2 2 2" xfId="17991"/>
    <cellStyle name="_Costs not in AURORA 2007 Rate Case_(C) WHE Proforma with ITC cash grant 10 Yr Amort_for deferral_102809 2 3" xfId="17992"/>
    <cellStyle name="_Costs not in AURORA 2007 Rate Case_(C) WHE Proforma with ITC cash grant 10 Yr Amort_for deferral_102809 3" xfId="2671"/>
    <cellStyle name="_Costs not in AURORA 2007 Rate Case_(C) WHE Proforma with ITC cash grant 10 Yr Amort_for deferral_102809 3 2" xfId="17993"/>
    <cellStyle name="_Costs not in AURORA 2007 Rate Case_(C) WHE Proforma with ITC cash grant 10 Yr Amort_for deferral_102809 4" xfId="17994"/>
    <cellStyle name="_Costs not in AURORA 2007 Rate Case_(C) WHE Proforma with ITC cash grant 10 Yr Amort_for deferral_102809_16.07E Wild Horse Wind Expansionwrkingfile" xfId="2672"/>
    <cellStyle name="_Costs not in AURORA 2007 Rate Case_(C) WHE Proforma with ITC cash grant 10 Yr Amort_for deferral_102809_16.07E Wild Horse Wind Expansionwrkingfile 2" xfId="2673"/>
    <cellStyle name="_Costs not in AURORA 2007 Rate Case_(C) WHE Proforma with ITC cash grant 10 Yr Amort_for deferral_102809_16.07E Wild Horse Wind Expansionwrkingfile 2 2" xfId="2674"/>
    <cellStyle name="_Costs not in AURORA 2007 Rate Case_(C) WHE Proforma with ITC cash grant 10 Yr Amort_for deferral_102809_16.07E Wild Horse Wind Expansionwrkingfile 2 2 2" xfId="17995"/>
    <cellStyle name="_Costs not in AURORA 2007 Rate Case_(C) WHE Proforma with ITC cash grant 10 Yr Amort_for deferral_102809_16.07E Wild Horse Wind Expansionwrkingfile 2 3" xfId="17996"/>
    <cellStyle name="_Costs not in AURORA 2007 Rate Case_(C) WHE Proforma with ITC cash grant 10 Yr Amort_for deferral_102809_16.07E Wild Horse Wind Expansionwrkingfile 3" xfId="2675"/>
    <cellStyle name="_Costs not in AURORA 2007 Rate Case_(C) WHE Proforma with ITC cash grant 10 Yr Amort_for deferral_102809_16.07E Wild Horse Wind Expansionwrkingfile 3 2" xfId="17997"/>
    <cellStyle name="_Costs not in AURORA 2007 Rate Case_(C) WHE Proforma with ITC cash grant 10 Yr Amort_for deferral_102809_16.07E Wild Horse Wind Expansionwrkingfile 4" xfId="17998"/>
    <cellStyle name="_Costs not in AURORA 2007 Rate Case_(C) WHE Proforma with ITC cash grant 10 Yr Amort_for deferral_102809_16.07E Wild Horse Wind Expansionwrkingfile SF" xfId="2676"/>
    <cellStyle name="_Costs not in AURORA 2007 Rate Case_(C) WHE Proforma with ITC cash grant 10 Yr Amort_for deferral_102809_16.07E Wild Horse Wind Expansionwrkingfile SF 2" xfId="2677"/>
    <cellStyle name="_Costs not in AURORA 2007 Rate Case_(C) WHE Proforma with ITC cash grant 10 Yr Amort_for deferral_102809_16.07E Wild Horse Wind Expansionwrkingfile SF 2 2" xfId="2678"/>
    <cellStyle name="_Costs not in AURORA 2007 Rate Case_(C) WHE Proforma with ITC cash grant 10 Yr Amort_for deferral_102809_16.07E Wild Horse Wind Expansionwrkingfile SF 2 2 2" xfId="17999"/>
    <cellStyle name="_Costs not in AURORA 2007 Rate Case_(C) WHE Proforma with ITC cash grant 10 Yr Amort_for deferral_102809_16.07E Wild Horse Wind Expansionwrkingfile SF 2 3" xfId="18000"/>
    <cellStyle name="_Costs not in AURORA 2007 Rate Case_(C) WHE Proforma with ITC cash grant 10 Yr Amort_for deferral_102809_16.07E Wild Horse Wind Expansionwrkingfile SF 3" xfId="2679"/>
    <cellStyle name="_Costs not in AURORA 2007 Rate Case_(C) WHE Proforma with ITC cash grant 10 Yr Amort_for deferral_102809_16.07E Wild Horse Wind Expansionwrkingfile SF 3 2" xfId="18001"/>
    <cellStyle name="_Costs not in AURORA 2007 Rate Case_(C) WHE Proforma with ITC cash grant 10 Yr Amort_for deferral_102809_16.07E Wild Horse Wind Expansionwrkingfile SF 4" xfId="18002"/>
    <cellStyle name="_Costs not in AURORA 2007 Rate Case_(C) WHE Proforma with ITC cash grant 10 Yr Amort_for deferral_102809_16.07E Wild Horse Wind Expansionwrkingfile SF_DEM-WP(C) ENERG10C--ctn Mid-C_042010 2010GRC" xfId="2680"/>
    <cellStyle name="_Costs not in AURORA 2007 Rate Case_(C) WHE Proforma with ITC cash grant 10 Yr Amort_for deferral_102809_16.07E Wild Horse Wind Expansionwrkingfile_DEM-WP(C) ENERG10C--ctn Mid-C_042010 2010GRC" xfId="2681"/>
    <cellStyle name="_Costs not in AURORA 2007 Rate Case_(C) WHE Proforma with ITC cash grant 10 Yr Amort_for deferral_102809_16.37E Wild Horse Expansion DeferralRevwrkingfile SF" xfId="2682"/>
    <cellStyle name="_Costs not in AURORA 2007 Rate Case_(C) WHE Proforma with ITC cash grant 10 Yr Amort_for deferral_102809_16.37E Wild Horse Expansion DeferralRevwrkingfile SF 2" xfId="2683"/>
    <cellStyle name="_Costs not in AURORA 2007 Rate Case_(C) WHE Proforma with ITC cash grant 10 Yr Amort_for deferral_102809_16.37E Wild Horse Expansion DeferralRevwrkingfile SF 2 2" xfId="2684"/>
    <cellStyle name="_Costs not in AURORA 2007 Rate Case_(C) WHE Proforma with ITC cash grant 10 Yr Amort_for deferral_102809_16.37E Wild Horse Expansion DeferralRevwrkingfile SF 2 2 2" xfId="18003"/>
    <cellStyle name="_Costs not in AURORA 2007 Rate Case_(C) WHE Proforma with ITC cash grant 10 Yr Amort_for deferral_102809_16.37E Wild Horse Expansion DeferralRevwrkingfile SF 2 3" xfId="18004"/>
    <cellStyle name="_Costs not in AURORA 2007 Rate Case_(C) WHE Proforma with ITC cash grant 10 Yr Amort_for deferral_102809_16.37E Wild Horse Expansion DeferralRevwrkingfile SF 3" xfId="2685"/>
    <cellStyle name="_Costs not in AURORA 2007 Rate Case_(C) WHE Proforma with ITC cash grant 10 Yr Amort_for deferral_102809_16.37E Wild Horse Expansion DeferralRevwrkingfile SF 3 2" xfId="18005"/>
    <cellStyle name="_Costs not in AURORA 2007 Rate Case_(C) WHE Proforma with ITC cash grant 10 Yr Amort_for deferral_102809_16.37E Wild Horse Expansion DeferralRevwrkingfile SF 4" xfId="18006"/>
    <cellStyle name="_Costs not in AURORA 2007 Rate Case_(C) WHE Proforma with ITC cash grant 10 Yr Amort_for deferral_102809_16.37E Wild Horse Expansion DeferralRevwrkingfile SF_DEM-WP(C) ENERG10C--ctn Mid-C_042010 2010GRC" xfId="2686"/>
    <cellStyle name="_Costs not in AURORA 2007 Rate Case_(C) WHE Proforma with ITC cash grant 10 Yr Amort_for deferral_102809_DEM-WP(C) ENERG10C--ctn Mid-C_042010 2010GRC" xfId="2687"/>
    <cellStyle name="_Costs not in AURORA 2007 Rate Case_(C) WHE Proforma with ITC cash grant 10 Yr Amort_for rebuttal_120709" xfId="2688"/>
    <cellStyle name="_Costs not in AURORA 2007 Rate Case_(C) WHE Proforma with ITC cash grant 10 Yr Amort_for rebuttal_120709 2" xfId="2689"/>
    <cellStyle name="_Costs not in AURORA 2007 Rate Case_(C) WHE Proforma with ITC cash grant 10 Yr Amort_for rebuttal_120709 2 2" xfId="2690"/>
    <cellStyle name="_Costs not in AURORA 2007 Rate Case_(C) WHE Proforma with ITC cash grant 10 Yr Amort_for rebuttal_120709 2 2 2" xfId="18007"/>
    <cellStyle name="_Costs not in AURORA 2007 Rate Case_(C) WHE Proforma with ITC cash grant 10 Yr Amort_for rebuttal_120709 2 3" xfId="18008"/>
    <cellStyle name="_Costs not in AURORA 2007 Rate Case_(C) WHE Proforma with ITC cash grant 10 Yr Amort_for rebuttal_120709 3" xfId="2691"/>
    <cellStyle name="_Costs not in AURORA 2007 Rate Case_(C) WHE Proforma with ITC cash grant 10 Yr Amort_for rebuttal_120709 3 2" xfId="18009"/>
    <cellStyle name="_Costs not in AURORA 2007 Rate Case_(C) WHE Proforma with ITC cash grant 10 Yr Amort_for rebuttal_120709 4" xfId="18010"/>
    <cellStyle name="_Costs not in AURORA 2007 Rate Case_(C) WHE Proforma with ITC cash grant 10 Yr Amort_for rebuttal_120709_DEM-WP(C) ENERG10C--ctn Mid-C_042010 2010GRC" xfId="2692"/>
    <cellStyle name="_Costs not in AURORA 2007 Rate Case_04.07E Wild Horse Wind Expansion" xfId="2693"/>
    <cellStyle name="_Costs not in AURORA 2007 Rate Case_04.07E Wild Horse Wind Expansion 2" xfId="2694"/>
    <cellStyle name="_Costs not in AURORA 2007 Rate Case_04.07E Wild Horse Wind Expansion 2 2" xfId="2695"/>
    <cellStyle name="_Costs not in AURORA 2007 Rate Case_04.07E Wild Horse Wind Expansion 2 2 2" xfId="18011"/>
    <cellStyle name="_Costs not in AURORA 2007 Rate Case_04.07E Wild Horse Wind Expansion 2 3" xfId="18012"/>
    <cellStyle name="_Costs not in AURORA 2007 Rate Case_04.07E Wild Horse Wind Expansion 3" xfId="2696"/>
    <cellStyle name="_Costs not in AURORA 2007 Rate Case_04.07E Wild Horse Wind Expansion 3 2" xfId="18013"/>
    <cellStyle name="_Costs not in AURORA 2007 Rate Case_04.07E Wild Horse Wind Expansion 4" xfId="18014"/>
    <cellStyle name="_Costs not in AURORA 2007 Rate Case_04.07E Wild Horse Wind Expansion_16.07E Wild Horse Wind Expansionwrkingfile" xfId="2697"/>
    <cellStyle name="_Costs not in AURORA 2007 Rate Case_04.07E Wild Horse Wind Expansion_16.07E Wild Horse Wind Expansionwrkingfile 2" xfId="2698"/>
    <cellStyle name="_Costs not in AURORA 2007 Rate Case_04.07E Wild Horse Wind Expansion_16.07E Wild Horse Wind Expansionwrkingfile 2 2" xfId="2699"/>
    <cellStyle name="_Costs not in AURORA 2007 Rate Case_04.07E Wild Horse Wind Expansion_16.07E Wild Horse Wind Expansionwrkingfile 2 2 2" xfId="18015"/>
    <cellStyle name="_Costs not in AURORA 2007 Rate Case_04.07E Wild Horse Wind Expansion_16.07E Wild Horse Wind Expansionwrkingfile 2 3" xfId="18016"/>
    <cellStyle name="_Costs not in AURORA 2007 Rate Case_04.07E Wild Horse Wind Expansion_16.07E Wild Horse Wind Expansionwrkingfile 3" xfId="2700"/>
    <cellStyle name="_Costs not in AURORA 2007 Rate Case_04.07E Wild Horse Wind Expansion_16.07E Wild Horse Wind Expansionwrkingfile 3 2" xfId="18017"/>
    <cellStyle name="_Costs not in AURORA 2007 Rate Case_04.07E Wild Horse Wind Expansion_16.07E Wild Horse Wind Expansionwrkingfile 4" xfId="18018"/>
    <cellStyle name="_Costs not in AURORA 2007 Rate Case_04.07E Wild Horse Wind Expansion_16.07E Wild Horse Wind Expansionwrkingfile SF" xfId="2701"/>
    <cellStyle name="_Costs not in AURORA 2007 Rate Case_04.07E Wild Horse Wind Expansion_16.07E Wild Horse Wind Expansionwrkingfile SF 2" xfId="2702"/>
    <cellStyle name="_Costs not in AURORA 2007 Rate Case_04.07E Wild Horse Wind Expansion_16.07E Wild Horse Wind Expansionwrkingfile SF 2 2" xfId="2703"/>
    <cellStyle name="_Costs not in AURORA 2007 Rate Case_04.07E Wild Horse Wind Expansion_16.07E Wild Horse Wind Expansionwrkingfile SF 2 2 2" xfId="18019"/>
    <cellStyle name="_Costs not in AURORA 2007 Rate Case_04.07E Wild Horse Wind Expansion_16.07E Wild Horse Wind Expansionwrkingfile SF 2 3" xfId="18020"/>
    <cellStyle name="_Costs not in AURORA 2007 Rate Case_04.07E Wild Horse Wind Expansion_16.07E Wild Horse Wind Expansionwrkingfile SF 3" xfId="2704"/>
    <cellStyle name="_Costs not in AURORA 2007 Rate Case_04.07E Wild Horse Wind Expansion_16.07E Wild Horse Wind Expansionwrkingfile SF 3 2" xfId="18021"/>
    <cellStyle name="_Costs not in AURORA 2007 Rate Case_04.07E Wild Horse Wind Expansion_16.07E Wild Horse Wind Expansionwrkingfile SF 4" xfId="18022"/>
    <cellStyle name="_Costs not in AURORA 2007 Rate Case_04.07E Wild Horse Wind Expansion_16.07E Wild Horse Wind Expansionwrkingfile SF_DEM-WP(C) ENERG10C--ctn Mid-C_042010 2010GRC" xfId="2705"/>
    <cellStyle name="_Costs not in AURORA 2007 Rate Case_04.07E Wild Horse Wind Expansion_16.07E Wild Horse Wind Expansionwrkingfile_DEM-WP(C) ENERG10C--ctn Mid-C_042010 2010GRC" xfId="2706"/>
    <cellStyle name="_Costs not in AURORA 2007 Rate Case_04.07E Wild Horse Wind Expansion_16.37E Wild Horse Expansion DeferralRevwrkingfile SF" xfId="2707"/>
    <cellStyle name="_Costs not in AURORA 2007 Rate Case_04.07E Wild Horse Wind Expansion_16.37E Wild Horse Expansion DeferralRevwrkingfile SF 2" xfId="2708"/>
    <cellStyle name="_Costs not in AURORA 2007 Rate Case_04.07E Wild Horse Wind Expansion_16.37E Wild Horse Expansion DeferralRevwrkingfile SF 2 2" xfId="2709"/>
    <cellStyle name="_Costs not in AURORA 2007 Rate Case_04.07E Wild Horse Wind Expansion_16.37E Wild Horse Expansion DeferralRevwrkingfile SF 2 2 2" xfId="18023"/>
    <cellStyle name="_Costs not in AURORA 2007 Rate Case_04.07E Wild Horse Wind Expansion_16.37E Wild Horse Expansion DeferralRevwrkingfile SF 2 3" xfId="18024"/>
    <cellStyle name="_Costs not in AURORA 2007 Rate Case_04.07E Wild Horse Wind Expansion_16.37E Wild Horse Expansion DeferralRevwrkingfile SF 3" xfId="2710"/>
    <cellStyle name="_Costs not in AURORA 2007 Rate Case_04.07E Wild Horse Wind Expansion_16.37E Wild Horse Expansion DeferralRevwrkingfile SF 3 2" xfId="18025"/>
    <cellStyle name="_Costs not in AURORA 2007 Rate Case_04.07E Wild Horse Wind Expansion_16.37E Wild Horse Expansion DeferralRevwrkingfile SF 4" xfId="18026"/>
    <cellStyle name="_Costs not in AURORA 2007 Rate Case_04.07E Wild Horse Wind Expansion_16.37E Wild Horse Expansion DeferralRevwrkingfile SF_DEM-WP(C) ENERG10C--ctn Mid-C_042010 2010GRC" xfId="2711"/>
    <cellStyle name="_Costs not in AURORA 2007 Rate Case_04.07E Wild Horse Wind Expansion_DEM-WP(C) ENERG10C--ctn Mid-C_042010 2010GRC" xfId="2712"/>
    <cellStyle name="_Costs not in AURORA 2007 Rate Case_16.07E Wild Horse Wind Expansionwrkingfile" xfId="2713"/>
    <cellStyle name="_Costs not in AURORA 2007 Rate Case_16.07E Wild Horse Wind Expansionwrkingfile 2" xfId="2714"/>
    <cellStyle name="_Costs not in AURORA 2007 Rate Case_16.07E Wild Horse Wind Expansionwrkingfile 2 2" xfId="2715"/>
    <cellStyle name="_Costs not in AURORA 2007 Rate Case_16.07E Wild Horse Wind Expansionwrkingfile 2 2 2" xfId="18027"/>
    <cellStyle name="_Costs not in AURORA 2007 Rate Case_16.07E Wild Horse Wind Expansionwrkingfile 2 3" xfId="18028"/>
    <cellStyle name="_Costs not in AURORA 2007 Rate Case_16.07E Wild Horse Wind Expansionwrkingfile 3" xfId="2716"/>
    <cellStyle name="_Costs not in AURORA 2007 Rate Case_16.07E Wild Horse Wind Expansionwrkingfile 3 2" xfId="18029"/>
    <cellStyle name="_Costs not in AURORA 2007 Rate Case_16.07E Wild Horse Wind Expansionwrkingfile 4" xfId="18030"/>
    <cellStyle name="_Costs not in AURORA 2007 Rate Case_16.07E Wild Horse Wind Expansionwrkingfile SF" xfId="2717"/>
    <cellStyle name="_Costs not in AURORA 2007 Rate Case_16.07E Wild Horse Wind Expansionwrkingfile SF 2" xfId="2718"/>
    <cellStyle name="_Costs not in AURORA 2007 Rate Case_16.07E Wild Horse Wind Expansionwrkingfile SF 2 2" xfId="2719"/>
    <cellStyle name="_Costs not in AURORA 2007 Rate Case_16.07E Wild Horse Wind Expansionwrkingfile SF 2 2 2" xfId="18031"/>
    <cellStyle name="_Costs not in AURORA 2007 Rate Case_16.07E Wild Horse Wind Expansionwrkingfile SF 2 3" xfId="18032"/>
    <cellStyle name="_Costs not in AURORA 2007 Rate Case_16.07E Wild Horse Wind Expansionwrkingfile SF 3" xfId="2720"/>
    <cellStyle name="_Costs not in AURORA 2007 Rate Case_16.07E Wild Horse Wind Expansionwrkingfile SF 3 2" xfId="18033"/>
    <cellStyle name="_Costs not in AURORA 2007 Rate Case_16.07E Wild Horse Wind Expansionwrkingfile SF 4" xfId="18034"/>
    <cellStyle name="_Costs not in AURORA 2007 Rate Case_16.07E Wild Horse Wind Expansionwrkingfile SF_DEM-WP(C) ENERG10C--ctn Mid-C_042010 2010GRC" xfId="2721"/>
    <cellStyle name="_Costs not in AURORA 2007 Rate Case_16.07E Wild Horse Wind Expansionwrkingfile_DEM-WP(C) ENERG10C--ctn Mid-C_042010 2010GRC" xfId="2722"/>
    <cellStyle name="_Costs not in AURORA 2007 Rate Case_16.37E Wild Horse Expansion DeferralRevwrkingfile SF" xfId="2723"/>
    <cellStyle name="_Costs not in AURORA 2007 Rate Case_16.37E Wild Horse Expansion DeferralRevwrkingfile SF 2" xfId="2724"/>
    <cellStyle name="_Costs not in AURORA 2007 Rate Case_16.37E Wild Horse Expansion DeferralRevwrkingfile SF 2 2" xfId="2725"/>
    <cellStyle name="_Costs not in AURORA 2007 Rate Case_16.37E Wild Horse Expansion DeferralRevwrkingfile SF 2 2 2" xfId="18035"/>
    <cellStyle name="_Costs not in AURORA 2007 Rate Case_16.37E Wild Horse Expansion DeferralRevwrkingfile SF 2 3" xfId="18036"/>
    <cellStyle name="_Costs not in AURORA 2007 Rate Case_16.37E Wild Horse Expansion DeferralRevwrkingfile SF 3" xfId="2726"/>
    <cellStyle name="_Costs not in AURORA 2007 Rate Case_16.37E Wild Horse Expansion DeferralRevwrkingfile SF 3 2" xfId="18037"/>
    <cellStyle name="_Costs not in AURORA 2007 Rate Case_16.37E Wild Horse Expansion DeferralRevwrkingfile SF 4" xfId="18038"/>
    <cellStyle name="_Costs not in AURORA 2007 Rate Case_16.37E Wild Horse Expansion DeferralRevwrkingfile SF_DEM-WP(C) ENERG10C--ctn Mid-C_042010 2010GRC" xfId="2727"/>
    <cellStyle name="_Costs not in AURORA 2007 Rate Case_2009 Compliance Filing PCA Exhibits for GRC" xfId="2728"/>
    <cellStyle name="_Costs not in AURORA 2007 Rate Case_2009 Compliance Filing PCA Exhibits for GRC 2" xfId="18039"/>
    <cellStyle name="_Costs not in AURORA 2007 Rate Case_2009 GRC Compl Filing - Exhibit D" xfId="2729"/>
    <cellStyle name="_Costs not in AURORA 2007 Rate Case_2009 GRC Compl Filing - Exhibit D 2" xfId="2730"/>
    <cellStyle name="_Costs not in AURORA 2007 Rate Case_2009 GRC Compl Filing - Exhibit D 2 2" xfId="18040"/>
    <cellStyle name="_Costs not in AURORA 2007 Rate Case_2009 GRC Compl Filing - Exhibit D 3" xfId="18041"/>
    <cellStyle name="_Costs not in AURORA 2007 Rate Case_2009 GRC Compl Filing - Exhibit D_DEM-WP(C) ENERG10C--ctn Mid-C_042010 2010GRC" xfId="2731"/>
    <cellStyle name="_Costs not in AURORA 2007 Rate Case_3.01 Income Statement" xfId="2732"/>
    <cellStyle name="_Costs not in AURORA 2007 Rate Case_4 31 Regulatory Assets and Liabilities  7 06- Exhibit D" xfId="2733"/>
    <cellStyle name="_Costs not in AURORA 2007 Rate Case_4 31 Regulatory Assets and Liabilities  7 06- Exhibit D 2" xfId="2734"/>
    <cellStyle name="_Costs not in AURORA 2007 Rate Case_4 31 Regulatory Assets and Liabilities  7 06- Exhibit D 2 2" xfId="2735"/>
    <cellStyle name="_Costs not in AURORA 2007 Rate Case_4 31 Regulatory Assets and Liabilities  7 06- Exhibit D 2 2 2" xfId="18042"/>
    <cellStyle name="_Costs not in AURORA 2007 Rate Case_4 31 Regulatory Assets and Liabilities  7 06- Exhibit D 2 3" xfId="18043"/>
    <cellStyle name="_Costs not in AURORA 2007 Rate Case_4 31 Regulatory Assets and Liabilities  7 06- Exhibit D 3" xfId="2736"/>
    <cellStyle name="_Costs not in AURORA 2007 Rate Case_4 31 Regulatory Assets and Liabilities  7 06- Exhibit D 3 2" xfId="18044"/>
    <cellStyle name="_Costs not in AURORA 2007 Rate Case_4 31 Regulatory Assets and Liabilities  7 06- Exhibit D 4" xfId="18045"/>
    <cellStyle name="_Costs not in AURORA 2007 Rate Case_4 31 Regulatory Assets and Liabilities  7 06- Exhibit D_DEM-WP(C) ENERG10C--ctn Mid-C_042010 2010GRC" xfId="2737"/>
    <cellStyle name="_Costs not in AURORA 2007 Rate Case_4 31 Regulatory Assets and Liabilities  7 06- Exhibit D_NIM Summary" xfId="2738"/>
    <cellStyle name="_Costs not in AURORA 2007 Rate Case_4 31 Regulatory Assets and Liabilities  7 06- Exhibit D_NIM Summary 2" xfId="2739"/>
    <cellStyle name="_Costs not in AURORA 2007 Rate Case_4 31 Regulatory Assets and Liabilities  7 06- Exhibit D_NIM Summary 2 2" xfId="18046"/>
    <cellStyle name="_Costs not in AURORA 2007 Rate Case_4 31 Regulatory Assets and Liabilities  7 06- Exhibit D_NIM Summary 3" xfId="18047"/>
    <cellStyle name="_Costs not in AURORA 2007 Rate Case_4 31 Regulatory Assets and Liabilities  7 06- Exhibit D_NIM Summary_DEM-WP(C) ENERG10C--ctn Mid-C_042010 2010GRC" xfId="2740"/>
    <cellStyle name="_Costs not in AURORA 2007 Rate Case_4 31E Reg Asset  Liab and EXH D" xfId="2741"/>
    <cellStyle name="_Costs not in AURORA 2007 Rate Case_4 31E Reg Asset  Liab and EXH D _ Aug 10 Filing (2)" xfId="2742"/>
    <cellStyle name="_Costs not in AURORA 2007 Rate Case_4 31E Reg Asset  Liab and EXH D _ Aug 10 Filing (2) 2" xfId="18048"/>
    <cellStyle name="_Costs not in AURORA 2007 Rate Case_4 31E Reg Asset  Liab and EXH D 10" xfId="18049"/>
    <cellStyle name="_Costs not in AURORA 2007 Rate Case_4 31E Reg Asset  Liab and EXH D 11" xfId="18050"/>
    <cellStyle name="_Costs not in AURORA 2007 Rate Case_4 31E Reg Asset  Liab and EXH D 12" xfId="18051"/>
    <cellStyle name="_Costs not in AURORA 2007 Rate Case_4 31E Reg Asset  Liab and EXH D 13" xfId="18052"/>
    <cellStyle name="_Costs not in AURORA 2007 Rate Case_4 31E Reg Asset  Liab and EXH D 14" xfId="18053"/>
    <cellStyle name="_Costs not in AURORA 2007 Rate Case_4 31E Reg Asset  Liab and EXH D 15" xfId="18054"/>
    <cellStyle name="_Costs not in AURORA 2007 Rate Case_4 31E Reg Asset  Liab and EXH D 16" xfId="18055"/>
    <cellStyle name="_Costs not in AURORA 2007 Rate Case_4 31E Reg Asset  Liab and EXH D 17" xfId="18056"/>
    <cellStyle name="_Costs not in AURORA 2007 Rate Case_4 31E Reg Asset  Liab and EXH D 18" xfId="18057"/>
    <cellStyle name="_Costs not in AURORA 2007 Rate Case_4 31E Reg Asset  Liab and EXH D 19" xfId="18058"/>
    <cellStyle name="_Costs not in AURORA 2007 Rate Case_4 31E Reg Asset  Liab and EXH D 2" xfId="18059"/>
    <cellStyle name="_Costs not in AURORA 2007 Rate Case_4 31E Reg Asset  Liab and EXH D 20" xfId="18060"/>
    <cellStyle name="_Costs not in AURORA 2007 Rate Case_4 31E Reg Asset  Liab and EXH D 21" xfId="18061"/>
    <cellStyle name="_Costs not in AURORA 2007 Rate Case_4 31E Reg Asset  Liab and EXH D 22" xfId="18062"/>
    <cellStyle name="_Costs not in AURORA 2007 Rate Case_4 31E Reg Asset  Liab and EXH D 23" xfId="18063"/>
    <cellStyle name="_Costs not in AURORA 2007 Rate Case_4 31E Reg Asset  Liab and EXH D 24" xfId="18064"/>
    <cellStyle name="_Costs not in AURORA 2007 Rate Case_4 31E Reg Asset  Liab and EXH D 25" xfId="18065"/>
    <cellStyle name="_Costs not in AURORA 2007 Rate Case_4 31E Reg Asset  Liab and EXH D 26" xfId="18066"/>
    <cellStyle name="_Costs not in AURORA 2007 Rate Case_4 31E Reg Asset  Liab and EXH D 27" xfId="18067"/>
    <cellStyle name="_Costs not in AURORA 2007 Rate Case_4 31E Reg Asset  Liab and EXH D 28" xfId="18068"/>
    <cellStyle name="_Costs not in AURORA 2007 Rate Case_4 31E Reg Asset  Liab and EXH D 29" xfId="18069"/>
    <cellStyle name="_Costs not in AURORA 2007 Rate Case_4 31E Reg Asset  Liab and EXH D 3" xfId="18070"/>
    <cellStyle name="_Costs not in AURORA 2007 Rate Case_4 31E Reg Asset  Liab and EXH D 30" xfId="18071"/>
    <cellStyle name="_Costs not in AURORA 2007 Rate Case_4 31E Reg Asset  Liab and EXH D 31" xfId="18072"/>
    <cellStyle name="_Costs not in AURORA 2007 Rate Case_4 31E Reg Asset  Liab and EXH D 32" xfId="18073"/>
    <cellStyle name="_Costs not in AURORA 2007 Rate Case_4 31E Reg Asset  Liab and EXH D 33" xfId="18074"/>
    <cellStyle name="_Costs not in AURORA 2007 Rate Case_4 31E Reg Asset  Liab and EXH D 34" xfId="18075"/>
    <cellStyle name="_Costs not in AURORA 2007 Rate Case_4 31E Reg Asset  Liab and EXH D 35" xfId="18076"/>
    <cellStyle name="_Costs not in AURORA 2007 Rate Case_4 31E Reg Asset  Liab and EXH D 36" xfId="18077"/>
    <cellStyle name="_Costs not in AURORA 2007 Rate Case_4 31E Reg Asset  Liab and EXH D 4" xfId="18078"/>
    <cellStyle name="_Costs not in AURORA 2007 Rate Case_4 31E Reg Asset  Liab and EXH D 5" xfId="18079"/>
    <cellStyle name="_Costs not in AURORA 2007 Rate Case_4 31E Reg Asset  Liab and EXH D 6" xfId="18080"/>
    <cellStyle name="_Costs not in AURORA 2007 Rate Case_4 31E Reg Asset  Liab and EXH D 7" xfId="18081"/>
    <cellStyle name="_Costs not in AURORA 2007 Rate Case_4 31E Reg Asset  Liab and EXH D 8" xfId="18082"/>
    <cellStyle name="_Costs not in AURORA 2007 Rate Case_4 31E Reg Asset  Liab and EXH D 9" xfId="18083"/>
    <cellStyle name="_Costs not in AURORA 2007 Rate Case_4 32 Regulatory Assets and Liabilities  7 06- Exhibit D" xfId="2743"/>
    <cellStyle name="_Costs not in AURORA 2007 Rate Case_4 32 Regulatory Assets and Liabilities  7 06- Exhibit D 2" xfId="2744"/>
    <cellStyle name="_Costs not in AURORA 2007 Rate Case_4 32 Regulatory Assets and Liabilities  7 06- Exhibit D 2 2" xfId="2745"/>
    <cellStyle name="_Costs not in AURORA 2007 Rate Case_4 32 Regulatory Assets and Liabilities  7 06- Exhibit D 2 2 2" xfId="18084"/>
    <cellStyle name="_Costs not in AURORA 2007 Rate Case_4 32 Regulatory Assets and Liabilities  7 06- Exhibit D 2 3" xfId="18085"/>
    <cellStyle name="_Costs not in AURORA 2007 Rate Case_4 32 Regulatory Assets and Liabilities  7 06- Exhibit D 3" xfId="2746"/>
    <cellStyle name="_Costs not in AURORA 2007 Rate Case_4 32 Regulatory Assets and Liabilities  7 06- Exhibit D 3 2" xfId="18086"/>
    <cellStyle name="_Costs not in AURORA 2007 Rate Case_4 32 Regulatory Assets and Liabilities  7 06- Exhibit D 4" xfId="18087"/>
    <cellStyle name="_Costs not in AURORA 2007 Rate Case_4 32 Regulatory Assets and Liabilities  7 06- Exhibit D_DEM-WP(C) ENERG10C--ctn Mid-C_042010 2010GRC" xfId="2747"/>
    <cellStyle name="_Costs not in AURORA 2007 Rate Case_4 32 Regulatory Assets and Liabilities  7 06- Exhibit D_NIM Summary" xfId="2748"/>
    <cellStyle name="_Costs not in AURORA 2007 Rate Case_4 32 Regulatory Assets and Liabilities  7 06- Exhibit D_NIM Summary 2" xfId="2749"/>
    <cellStyle name="_Costs not in AURORA 2007 Rate Case_4 32 Regulatory Assets and Liabilities  7 06- Exhibit D_NIM Summary 2 2" xfId="18088"/>
    <cellStyle name="_Costs not in AURORA 2007 Rate Case_4 32 Regulatory Assets and Liabilities  7 06- Exhibit D_NIM Summary 3" xfId="18089"/>
    <cellStyle name="_Costs not in AURORA 2007 Rate Case_4 32 Regulatory Assets and Liabilities  7 06- Exhibit D_NIM Summary_DEM-WP(C) ENERG10C--ctn Mid-C_042010 2010GRC" xfId="2750"/>
    <cellStyle name="_Costs not in AURORA 2007 Rate Case_AURORA Total New" xfId="2751"/>
    <cellStyle name="_Costs not in AURORA 2007 Rate Case_AURORA Total New 2" xfId="2752"/>
    <cellStyle name="_Costs not in AURORA 2007 Rate Case_AURORA Total New 2 2" xfId="18090"/>
    <cellStyle name="_Costs not in AURORA 2007 Rate Case_AURORA Total New 3" xfId="18091"/>
    <cellStyle name="_Costs not in AURORA 2007 Rate Case_Book1" xfId="18092"/>
    <cellStyle name="_Costs not in AURORA 2007 Rate Case_Book2" xfId="2753"/>
    <cellStyle name="_Costs not in AURORA 2007 Rate Case_Book2 2" xfId="2754"/>
    <cellStyle name="_Costs not in AURORA 2007 Rate Case_Book2 2 2" xfId="2755"/>
    <cellStyle name="_Costs not in AURORA 2007 Rate Case_Book2 2 2 2" xfId="18093"/>
    <cellStyle name="_Costs not in AURORA 2007 Rate Case_Book2 2 3" xfId="18094"/>
    <cellStyle name="_Costs not in AURORA 2007 Rate Case_Book2 3" xfId="2756"/>
    <cellStyle name="_Costs not in AURORA 2007 Rate Case_Book2 3 2" xfId="18095"/>
    <cellStyle name="_Costs not in AURORA 2007 Rate Case_Book2 4" xfId="18096"/>
    <cellStyle name="_Costs not in AURORA 2007 Rate Case_Book2_Adj Bench DR 3 for Initial Briefs (Electric)" xfId="2757"/>
    <cellStyle name="_Costs not in AURORA 2007 Rate Case_Book2_Adj Bench DR 3 for Initial Briefs (Electric) 2" xfId="2758"/>
    <cellStyle name="_Costs not in AURORA 2007 Rate Case_Book2_Adj Bench DR 3 for Initial Briefs (Electric) 2 2" xfId="2759"/>
    <cellStyle name="_Costs not in AURORA 2007 Rate Case_Book2_Adj Bench DR 3 for Initial Briefs (Electric) 2 2 2" xfId="18097"/>
    <cellStyle name="_Costs not in AURORA 2007 Rate Case_Book2_Adj Bench DR 3 for Initial Briefs (Electric) 2 3" xfId="18098"/>
    <cellStyle name="_Costs not in AURORA 2007 Rate Case_Book2_Adj Bench DR 3 for Initial Briefs (Electric) 3" xfId="2760"/>
    <cellStyle name="_Costs not in AURORA 2007 Rate Case_Book2_Adj Bench DR 3 for Initial Briefs (Electric) 3 2" xfId="18099"/>
    <cellStyle name="_Costs not in AURORA 2007 Rate Case_Book2_Adj Bench DR 3 for Initial Briefs (Electric) 4" xfId="18100"/>
    <cellStyle name="_Costs not in AURORA 2007 Rate Case_Book2_Adj Bench DR 3 for Initial Briefs (Electric)_DEM-WP(C) ENERG10C--ctn Mid-C_042010 2010GRC" xfId="2761"/>
    <cellStyle name="_Costs not in AURORA 2007 Rate Case_Book2_DEM-WP(C) ENERG10C--ctn Mid-C_042010 2010GRC" xfId="2762"/>
    <cellStyle name="_Costs not in AURORA 2007 Rate Case_Book2_Electric Rev Req Model (2009 GRC) Rebuttal" xfId="2763"/>
    <cellStyle name="_Costs not in AURORA 2007 Rate Case_Book2_Electric Rev Req Model (2009 GRC) Rebuttal 2" xfId="2764"/>
    <cellStyle name="_Costs not in AURORA 2007 Rate Case_Book2_Electric Rev Req Model (2009 GRC) Rebuttal 2 2" xfId="2765"/>
    <cellStyle name="_Costs not in AURORA 2007 Rate Case_Book2_Electric Rev Req Model (2009 GRC) Rebuttal 2 2 2" xfId="18101"/>
    <cellStyle name="_Costs not in AURORA 2007 Rate Case_Book2_Electric Rev Req Model (2009 GRC) Rebuttal 2 3" xfId="18102"/>
    <cellStyle name="_Costs not in AURORA 2007 Rate Case_Book2_Electric Rev Req Model (2009 GRC) Rebuttal 3" xfId="2766"/>
    <cellStyle name="_Costs not in AURORA 2007 Rate Case_Book2_Electric Rev Req Model (2009 GRC) Rebuttal 3 2" xfId="18103"/>
    <cellStyle name="_Costs not in AURORA 2007 Rate Case_Book2_Electric Rev Req Model (2009 GRC) Rebuttal 4" xfId="18104"/>
    <cellStyle name="_Costs not in AURORA 2007 Rate Case_Book2_Electric Rev Req Model (2009 GRC) Rebuttal REmoval of New  WH Solar AdjustMI" xfId="2767"/>
    <cellStyle name="_Costs not in AURORA 2007 Rate Case_Book2_Electric Rev Req Model (2009 GRC) Rebuttal REmoval of New  WH Solar AdjustMI 2" xfId="2768"/>
    <cellStyle name="_Costs not in AURORA 2007 Rate Case_Book2_Electric Rev Req Model (2009 GRC) Rebuttal REmoval of New  WH Solar AdjustMI 2 2" xfId="2769"/>
    <cellStyle name="_Costs not in AURORA 2007 Rate Case_Book2_Electric Rev Req Model (2009 GRC) Rebuttal REmoval of New  WH Solar AdjustMI 2 2 2" xfId="18105"/>
    <cellStyle name="_Costs not in AURORA 2007 Rate Case_Book2_Electric Rev Req Model (2009 GRC) Rebuttal REmoval of New  WH Solar AdjustMI 2 3" xfId="18106"/>
    <cellStyle name="_Costs not in AURORA 2007 Rate Case_Book2_Electric Rev Req Model (2009 GRC) Rebuttal REmoval of New  WH Solar AdjustMI 3" xfId="2770"/>
    <cellStyle name="_Costs not in AURORA 2007 Rate Case_Book2_Electric Rev Req Model (2009 GRC) Rebuttal REmoval of New  WH Solar AdjustMI 3 2" xfId="18107"/>
    <cellStyle name="_Costs not in AURORA 2007 Rate Case_Book2_Electric Rev Req Model (2009 GRC) Rebuttal REmoval of New  WH Solar AdjustMI 4" xfId="18108"/>
    <cellStyle name="_Costs not in AURORA 2007 Rate Case_Book2_Electric Rev Req Model (2009 GRC) Rebuttal REmoval of New  WH Solar AdjustMI_DEM-WP(C) ENERG10C--ctn Mid-C_042010 2010GRC" xfId="2771"/>
    <cellStyle name="_Costs not in AURORA 2007 Rate Case_Book2_Electric Rev Req Model (2009 GRC) Revised 01-18-2010" xfId="2772"/>
    <cellStyle name="_Costs not in AURORA 2007 Rate Case_Book2_Electric Rev Req Model (2009 GRC) Revised 01-18-2010 2" xfId="2773"/>
    <cellStyle name="_Costs not in AURORA 2007 Rate Case_Book2_Electric Rev Req Model (2009 GRC) Revised 01-18-2010 2 2" xfId="2774"/>
    <cellStyle name="_Costs not in AURORA 2007 Rate Case_Book2_Electric Rev Req Model (2009 GRC) Revised 01-18-2010 2 2 2" xfId="18109"/>
    <cellStyle name="_Costs not in AURORA 2007 Rate Case_Book2_Electric Rev Req Model (2009 GRC) Revised 01-18-2010 2 3" xfId="18110"/>
    <cellStyle name="_Costs not in AURORA 2007 Rate Case_Book2_Electric Rev Req Model (2009 GRC) Revised 01-18-2010 3" xfId="2775"/>
    <cellStyle name="_Costs not in AURORA 2007 Rate Case_Book2_Electric Rev Req Model (2009 GRC) Revised 01-18-2010 3 2" xfId="18111"/>
    <cellStyle name="_Costs not in AURORA 2007 Rate Case_Book2_Electric Rev Req Model (2009 GRC) Revised 01-18-2010 4" xfId="18112"/>
    <cellStyle name="_Costs not in AURORA 2007 Rate Case_Book2_Electric Rev Req Model (2009 GRC) Revised 01-18-2010_DEM-WP(C) ENERG10C--ctn Mid-C_042010 2010GRC" xfId="2776"/>
    <cellStyle name="_Costs not in AURORA 2007 Rate Case_Book2_Final Order Electric EXHIBIT A-1" xfId="2777"/>
    <cellStyle name="_Costs not in AURORA 2007 Rate Case_Book2_Final Order Electric EXHIBIT A-1 2" xfId="2778"/>
    <cellStyle name="_Costs not in AURORA 2007 Rate Case_Book2_Final Order Electric EXHIBIT A-1 2 2" xfId="2779"/>
    <cellStyle name="_Costs not in AURORA 2007 Rate Case_Book2_Final Order Electric EXHIBIT A-1 2 2 2" xfId="18113"/>
    <cellStyle name="_Costs not in AURORA 2007 Rate Case_Book2_Final Order Electric EXHIBIT A-1 2 3" xfId="18114"/>
    <cellStyle name="_Costs not in AURORA 2007 Rate Case_Book2_Final Order Electric EXHIBIT A-1 3" xfId="2780"/>
    <cellStyle name="_Costs not in AURORA 2007 Rate Case_Book2_Final Order Electric EXHIBIT A-1 3 2" xfId="18115"/>
    <cellStyle name="_Costs not in AURORA 2007 Rate Case_Book2_Final Order Electric EXHIBIT A-1 4" xfId="18116"/>
    <cellStyle name="_Costs not in AURORA 2007 Rate Case_Book4" xfId="2781"/>
    <cellStyle name="_Costs not in AURORA 2007 Rate Case_Book4 2" xfId="2782"/>
    <cellStyle name="_Costs not in AURORA 2007 Rate Case_Book4 2 2" xfId="2783"/>
    <cellStyle name="_Costs not in AURORA 2007 Rate Case_Book4 2 2 2" xfId="18117"/>
    <cellStyle name="_Costs not in AURORA 2007 Rate Case_Book4 2 3" xfId="18118"/>
    <cellStyle name="_Costs not in AURORA 2007 Rate Case_Book4 3" xfId="2784"/>
    <cellStyle name="_Costs not in AURORA 2007 Rate Case_Book4 3 2" xfId="18119"/>
    <cellStyle name="_Costs not in AURORA 2007 Rate Case_Book4 4" xfId="18120"/>
    <cellStyle name="_Costs not in AURORA 2007 Rate Case_Book4_DEM-WP(C) ENERG10C--ctn Mid-C_042010 2010GRC" xfId="2785"/>
    <cellStyle name="_Costs not in AURORA 2007 Rate Case_Book9" xfId="2786"/>
    <cellStyle name="_Costs not in AURORA 2007 Rate Case_Book9 2" xfId="2787"/>
    <cellStyle name="_Costs not in AURORA 2007 Rate Case_Book9 2 2" xfId="2788"/>
    <cellStyle name="_Costs not in AURORA 2007 Rate Case_Book9 2 2 2" xfId="18121"/>
    <cellStyle name="_Costs not in AURORA 2007 Rate Case_Book9 2 3" xfId="18122"/>
    <cellStyle name="_Costs not in AURORA 2007 Rate Case_Book9 3" xfId="2789"/>
    <cellStyle name="_Costs not in AURORA 2007 Rate Case_Book9 3 2" xfId="18123"/>
    <cellStyle name="_Costs not in AURORA 2007 Rate Case_Book9 4" xfId="18124"/>
    <cellStyle name="_Costs not in AURORA 2007 Rate Case_Book9_DEM-WP(C) ENERG10C--ctn Mid-C_042010 2010GRC" xfId="2790"/>
    <cellStyle name="_Costs not in AURORA 2007 Rate Case_Chelan PUD Power Costs (8-10)" xfId="2791"/>
    <cellStyle name="_Costs not in AURORA 2007 Rate Case_Chelan PUD Power Costs (8-10) 2" xfId="18125"/>
    <cellStyle name="_Costs not in AURORA 2007 Rate Case_DEM-WP(C) Chelan Power Costs" xfId="2792"/>
    <cellStyle name="_Costs not in AURORA 2007 Rate Case_DEM-WP(C) Chelan Power Costs 2" xfId="18126"/>
    <cellStyle name="_Costs not in AURORA 2007 Rate Case_DEM-WP(C) ENERG10C--ctn Mid-C_042010 2010GRC" xfId="2793"/>
    <cellStyle name="_Costs not in AURORA 2007 Rate Case_DEM-WP(C) Gas Transport 2010GRC" xfId="2794"/>
    <cellStyle name="_Costs not in AURORA 2007 Rate Case_DEM-WP(C) Gas Transport 2010GRC 2" xfId="18127"/>
    <cellStyle name="_Costs not in AURORA 2007 Rate Case_Electric COS Inputs" xfId="2795"/>
    <cellStyle name="_Costs not in AURORA 2007 Rate Case_Electric COS Inputs 2" xfId="2796"/>
    <cellStyle name="_Costs not in AURORA 2007 Rate Case_Electric COS Inputs 2 2" xfId="2797"/>
    <cellStyle name="_Costs not in AURORA 2007 Rate Case_Electric COS Inputs 2 2 2" xfId="2798"/>
    <cellStyle name="_Costs not in AURORA 2007 Rate Case_Electric COS Inputs 2 2 2 2" xfId="18128"/>
    <cellStyle name="_Costs not in AURORA 2007 Rate Case_Electric COS Inputs 2 2 3" xfId="18129"/>
    <cellStyle name="_Costs not in AURORA 2007 Rate Case_Electric COS Inputs 2 3" xfId="2799"/>
    <cellStyle name="_Costs not in AURORA 2007 Rate Case_Electric COS Inputs 2 3 2" xfId="2800"/>
    <cellStyle name="_Costs not in AURORA 2007 Rate Case_Electric COS Inputs 2 3 2 2" xfId="18130"/>
    <cellStyle name="_Costs not in AURORA 2007 Rate Case_Electric COS Inputs 2 3 3" xfId="18131"/>
    <cellStyle name="_Costs not in AURORA 2007 Rate Case_Electric COS Inputs 2 4" xfId="2801"/>
    <cellStyle name="_Costs not in AURORA 2007 Rate Case_Electric COS Inputs 2 4 2" xfId="2802"/>
    <cellStyle name="_Costs not in AURORA 2007 Rate Case_Electric COS Inputs 2 4 2 2" xfId="18132"/>
    <cellStyle name="_Costs not in AURORA 2007 Rate Case_Electric COS Inputs 2 4 3" xfId="18133"/>
    <cellStyle name="_Costs not in AURORA 2007 Rate Case_Electric COS Inputs 2 5" xfId="18134"/>
    <cellStyle name="_Costs not in AURORA 2007 Rate Case_Electric COS Inputs 3" xfId="2803"/>
    <cellStyle name="_Costs not in AURORA 2007 Rate Case_Electric COS Inputs 3 2" xfId="2804"/>
    <cellStyle name="_Costs not in AURORA 2007 Rate Case_Electric COS Inputs 3 2 2" xfId="18135"/>
    <cellStyle name="_Costs not in AURORA 2007 Rate Case_Electric COS Inputs 3 3" xfId="18136"/>
    <cellStyle name="_Costs not in AURORA 2007 Rate Case_Electric COS Inputs 4" xfId="2805"/>
    <cellStyle name="_Costs not in AURORA 2007 Rate Case_Electric COS Inputs 4 2" xfId="2806"/>
    <cellStyle name="_Costs not in AURORA 2007 Rate Case_Electric COS Inputs 4 2 2" xfId="18137"/>
    <cellStyle name="_Costs not in AURORA 2007 Rate Case_Electric COS Inputs 4 3" xfId="18138"/>
    <cellStyle name="_Costs not in AURORA 2007 Rate Case_Electric COS Inputs 5" xfId="2807"/>
    <cellStyle name="_Costs not in AURORA 2007 Rate Case_Electric COS Inputs 5 2" xfId="18139"/>
    <cellStyle name="_Costs not in AURORA 2007 Rate Case_Electric COS Inputs 6" xfId="2808"/>
    <cellStyle name="_Costs not in AURORA 2007 Rate Case_Exh A-1 resulting from UE-112050 effective Jan 1 2012" xfId="18140"/>
    <cellStyle name="_Costs not in AURORA 2007 Rate Case_Exh G - Klamath Peaker PPA fr C Locke 2-12" xfId="18141"/>
    <cellStyle name="_Costs not in AURORA 2007 Rate Case_Exhibit A-1 effective 4-1-11 fr S Free 12-11" xfId="18142"/>
    <cellStyle name="_Costs not in AURORA 2007 Rate Case_LSRWEP LGIA like Acctg Petition Aug 2010" xfId="2809"/>
    <cellStyle name="_Costs not in AURORA 2007 Rate Case_LSRWEP LGIA like Acctg Petition Aug 2010 2" xfId="18143"/>
    <cellStyle name="_Costs not in AURORA 2007 Rate Case_Mint Farm Generation BPA" xfId="18144"/>
    <cellStyle name="_Costs not in AURORA 2007 Rate Case_NIM Summary" xfId="2810"/>
    <cellStyle name="_Costs not in AURORA 2007 Rate Case_NIM Summary 09GRC" xfId="2811"/>
    <cellStyle name="_Costs not in AURORA 2007 Rate Case_NIM Summary 09GRC 2" xfId="2812"/>
    <cellStyle name="_Costs not in AURORA 2007 Rate Case_NIM Summary 09GRC 2 2" xfId="18145"/>
    <cellStyle name="_Costs not in AURORA 2007 Rate Case_NIM Summary 09GRC 3" xfId="18146"/>
    <cellStyle name="_Costs not in AURORA 2007 Rate Case_NIM Summary 09GRC_DEM-WP(C) ENERG10C--ctn Mid-C_042010 2010GRC" xfId="2813"/>
    <cellStyle name="_Costs not in AURORA 2007 Rate Case_NIM Summary 10" xfId="18147"/>
    <cellStyle name="_Costs not in AURORA 2007 Rate Case_NIM Summary 11" xfId="18148"/>
    <cellStyle name="_Costs not in AURORA 2007 Rate Case_NIM Summary 12" xfId="18149"/>
    <cellStyle name="_Costs not in AURORA 2007 Rate Case_NIM Summary 13" xfId="18150"/>
    <cellStyle name="_Costs not in AURORA 2007 Rate Case_NIM Summary 14" xfId="18151"/>
    <cellStyle name="_Costs not in AURORA 2007 Rate Case_NIM Summary 15" xfId="18152"/>
    <cellStyle name="_Costs not in AURORA 2007 Rate Case_NIM Summary 16" xfId="18153"/>
    <cellStyle name="_Costs not in AURORA 2007 Rate Case_NIM Summary 17" xfId="18154"/>
    <cellStyle name="_Costs not in AURORA 2007 Rate Case_NIM Summary 18" xfId="18155"/>
    <cellStyle name="_Costs not in AURORA 2007 Rate Case_NIM Summary 19" xfId="18156"/>
    <cellStyle name="_Costs not in AURORA 2007 Rate Case_NIM Summary 2" xfId="2814"/>
    <cellStyle name="_Costs not in AURORA 2007 Rate Case_NIM Summary 2 2" xfId="18157"/>
    <cellStyle name="_Costs not in AURORA 2007 Rate Case_NIM Summary 20" xfId="18158"/>
    <cellStyle name="_Costs not in AURORA 2007 Rate Case_NIM Summary 21" xfId="18159"/>
    <cellStyle name="_Costs not in AURORA 2007 Rate Case_NIM Summary 22" xfId="18160"/>
    <cellStyle name="_Costs not in AURORA 2007 Rate Case_NIM Summary 23" xfId="18161"/>
    <cellStyle name="_Costs not in AURORA 2007 Rate Case_NIM Summary 24" xfId="18162"/>
    <cellStyle name="_Costs not in AURORA 2007 Rate Case_NIM Summary 25" xfId="18163"/>
    <cellStyle name="_Costs not in AURORA 2007 Rate Case_NIM Summary 26" xfId="18164"/>
    <cellStyle name="_Costs not in AURORA 2007 Rate Case_NIM Summary 27" xfId="18165"/>
    <cellStyle name="_Costs not in AURORA 2007 Rate Case_NIM Summary 28" xfId="18166"/>
    <cellStyle name="_Costs not in AURORA 2007 Rate Case_NIM Summary 29" xfId="18167"/>
    <cellStyle name="_Costs not in AURORA 2007 Rate Case_NIM Summary 3" xfId="2815"/>
    <cellStyle name="_Costs not in AURORA 2007 Rate Case_NIM Summary 3 2" xfId="18168"/>
    <cellStyle name="_Costs not in AURORA 2007 Rate Case_NIM Summary 30" xfId="18169"/>
    <cellStyle name="_Costs not in AURORA 2007 Rate Case_NIM Summary 31" xfId="18170"/>
    <cellStyle name="_Costs not in AURORA 2007 Rate Case_NIM Summary 32" xfId="18171"/>
    <cellStyle name="_Costs not in AURORA 2007 Rate Case_NIM Summary 33" xfId="18172"/>
    <cellStyle name="_Costs not in AURORA 2007 Rate Case_NIM Summary 34" xfId="18173"/>
    <cellStyle name="_Costs not in AURORA 2007 Rate Case_NIM Summary 35" xfId="18174"/>
    <cellStyle name="_Costs not in AURORA 2007 Rate Case_NIM Summary 36" xfId="18175"/>
    <cellStyle name="_Costs not in AURORA 2007 Rate Case_NIM Summary 37" xfId="18176"/>
    <cellStyle name="_Costs not in AURORA 2007 Rate Case_NIM Summary 38" xfId="18177"/>
    <cellStyle name="_Costs not in AURORA 2007 Rate Case_NIM Summary 39" xfId="18178"/>
    <cellStyle name="_Costs not in AURORA 2007 Rate Case_NIM Summary 4" xfId="2816"/>
    <cellStyle name="_Costs not in AURORA 2007 Rate Case_NIM Summary 4 2" xfId="18179"/>
    <cellStyle name="_Costs not in AURORA 2007 Rate Case_NIM Summary 40" xfId="18180"/>
    <cellStyle name="_Costs not in AURORA 2007 Rate Case_NIM Summary 41" xfId="18181"/>
    <cellStyle name="_Costs not in AURORA 2007 Rate Case_NIM Summary 42" xfId="18182"/>
    <cellStyle name="_Costs not in AURORA 2007 Rate Case_NIM Summary 43" xfId="18183"/>
    <cellStyle name="_Costs not in AURORA 2007 Rate Case_NIM Summary 44" xfId="18184"/>
    <cellStyle name="_Costs not in AURORA 2007 Rate Case_NIM Summary 45" xfId="18185"/>
    <cellStyle name="_Costs not in AURORA 2007 Rate Case_NIM Summary 46" xfId="18186"/>
    <cellStyle name="_Costs not in AURORA 2007 Rate Case_NIM Summary 47" xfId="18187"/>
    <cellStyle name="_Costs not in AURORA 2007 Rate Case_NIM Summary 48" xfId="18188"/>
    <cellStyle name="_Costs not in AURORA 2007 Rate Case_NIM Summary 49" xfId="18189"/>
    <cellStyle name="_Costs not in AURORA 2007 Rate Case_NIM Summary 5" xfId="2817"/>
    <cellStyle name="_Costs not in AURORA 2007 Rate Case_NIM Summary 5 2" xfId="18190"/>
    <cellStyle name="_Costs not in AURORA 2007 Rate Case_NIM Summary 50" xfId="18191"/>
    <cellStyle name="_Costs not in AURORA 2007 Rate Case_NIM Summary 51" xfId="18192"/>
    <cellStyle name="_Costs not in AURORA 2007 Rate Case_NIM Summary 6" xfId="2818"/>
    <cellStyle name="_Costs not in AURORA 2007 Rate Case_NIM Summary 6 2" xfId="18193"/>
    <cellStyle name="_Costs not in AURORA 2007 Rate Case_NIM Summary 7" xfId="2819"/>
    <cellStyle name="_Costs not in AURORA 2007 Rate Case_NIM Summary 7 2" xfId="18194"/>
    <cellStyle name="_Costs not in AURORA 2007 Rate Case_NIM Summary 8" xfId="2820"/>
    <cellStyle name="_Costs not in AURORA 2007 Rate Case_NIM Summary 8 2" xfId="18195"/>
    <cellStyle name="_Costs not in AURORA 2007 Rate Case_NIM Summary 9" xfId="2821"/>
    <cellStyle name="_Costs not in AURORA 2007 Rate Case_NIM Summary 9 2" xfId="18196"/>
    <cellStyle name="_Costs not in AURORA 2007 Rate Case_NIM Summary_DEM-WP(C) ENERG10C--ctn Mid-C_042010 2010GRC" xfId="2822"/>
    <cellStyle name="_Costs not in AURORA 2007 Rate Case_PCA 10 -  Exhibit D Dec 2011" xfId="18197"/>
    <cellStyle name="_Costs not in AURORA 2007 Rate Case_PCA 10 -  Exhibit D from A Kellogg Jan 2011" xfId="2823"/>
    <cellStyle name="_Costs not in AURORA 2007 Rate Case_PCA 10 -  Exhibit D from A Kellogg July 2011" xfId="2824"/>
    <cellStyle name="_Costs not in AURORA 2007 Rate Case_PCA 10 -  Exhibit D from S Free Rcv'd 12-11" xfId="2825"/>
    <cellStyle name="_Costs not in AURORA 2007 Rate Case_PCA 11 -  Exhibit D Jan 2012 fr A Kellogg" xfId="18198"/>
    <cellStyle name="_Costs not in AURORA 2007 Rate Case_PCA 11 -  Exhibit D Jan 2012 WF" xfId="18199"/>
    <cellStyle name="_Costs not in AURORA 2007 Rate Case_PCA 9 -  Exhibit D April 2010" xfId="2826"/>
    <cellStyle name="_Costs not in AURORA 2007 Rate Case_PCA 9 -  Exhibit D April 2010 (3)" xfId="2827"/>
    <cellStyle name="_Costs not in AURORA 2007 Rate Case_PCA 9 -  Exhibit D April 2010 (3) 2" xfId="2828"/>
    <cellStyle name="_Costs not in AURORA 2007 Rate Case_PCA 9 -  Exhibit D April 2010 (3) 2 2" xfId="18200"/>
    <cellStyle name="_Costs not in AURORA 2007 Rate Case_PCA 9 -  Exhibit D April 2010 (3) 3" xfId="18201"/>
    <cellStyle name="_Costs not in AURORA 2007 Rate Case_PCA 9 -  Exhibit D April 2010 (3)_DEM-WP(C) ENERG10C--ctn Mid-C_042010 2010GRC" xfId="2829"/>
    <cellStyle name="_Costs not in AURORA 2007 Rate Case_PCA 9 -  Exhibit D April 2010 2" xfId="18202"/>
    <cellStyle name="_Costs not in AURORA 2007 Rate Case_PCA 9 -  Exhibit D April 2010 3" xfId="18203"/>
    <cellStyle name="_Costs not in AURORA 2007 Rate Case_PCA 9 -  Exhibit D April 2010 4" xfId="18204"/>
    <cellStyle name="_Costs not in AURORA 2007 Rate Case_PCA 9 -  Exhibit D April 2010 5" xfId="18205"/>
    <cellStyle name="_Costs not in AURORA 2007 Rate Case_PCA 9 -  Exhibit D April 2010 6" xfId="18206"/>
    <cellStyle name="_Costs not in AURORA 2007 Rate Case_PCA 9 -  Exhibit D Nov 2010" xfId="2830"/>
    <cellStyle name="_Costs not in AURORA 2007 Rate Case_PCA 9 -  Exhibit D Nov 2010 2" xfId="18207"/>
    <cellStyle name="_Costs not in AURORA 2007 Rate Case_PCA 9 - Exhibit D at August 2010" xfId="2831"/>
    <cellStyle name="_Costs not in AURORA 2007 Rate Case_PCA 9 - Exhibit D at August 2010 2" xfId="18208"/>
    <cellStyle name="_Costs not in AURORA 2007 Rate Case_PCA 9 - Exhibit D June 2010 GRC" xfId="2832"/>
    <cellStyle name="_Costs not in AURORA 2007 Rate Case_PCA 9 - Exhibit D June 2010 GRC 2" xfId="18209"/>
    <cellStyle name="_Costs not in AURORA 2007 Rate Case_Power Costs - Comparison bx Rbtl-Staff-Jt-PC" xfId="2833"/>
    <cellStyle name="_Costs not in AURORA 2007 Rate Case_Power Costs - Comparison bx Rbtl-Staff-Jt-PC 2" xfId="2834"/>
    <cellStyle name="_Costs not in AURORA 2007 Rate Case_Power Costs - Comparison bx Rbtl-Staff-Jt-PC 2 2" xfId="2835"/>
    <cellStyle name="_Costs not in AURORA 2007 Rate Case_Power Costs - Comparison bx Rbtl-Staff-Jt-PC 2 2 2" xfId="18210"/>
    <cellStyle name="_Costs not in AURORA 2007 Rate Case_Power Costs - Comparison bx Rbtl-Staff-Jt-PC 2 3" xfId="18211"/>
    <cellStyle name="_Costs not in AURORA 2007 Rate Case_Power Costs - Comparison bx Rbtl-Staff-Jt-PC 3" xfId="2836"/>
    <cellStyle name="_Costs not in AURORA 2007 Rate Case_Power Costs - Comparison bx Rbtl-Staff-Jt-PC 3 2" xfId="18212"/>
    <cellStyle name="_Costs not in AURORA 2007 Rate Case_Power Costs - Comparison bx Rbtl-Staff-Jt-PC 4" xfId="18213"/>
    <cellStyle name="_Costs not in AURORA 2007 Rate Case_Power Costs - Comparison bx Rbtl-Staff-Jt-PC_Adj Bench DR 3 for Initial Briefs (Electric)" xfId="2837"/>
    <cellStyle name="_Costs not in AURORA 2007 Rate Case_Power Costs - Comparison bx Rbtl-Staff-Jt-PC_Adj Bench DR 3 for Initial Briefs (Electric) 2" xfId="2838"/>
    <cellStyle name="_Costs not in AURORA 2007 Rate Case_Power Costs - Comparison bx Rbtl-Staff-Jt-PC_Adj Bench DR 3 for Initial Briefs (Electric) 2 2" xfId="2839"/>
    <cellStyle name="_Costs not in AURORA 2007 Rate Case_Power Costs - Comparison bx Rbtl-Staff-Jt-PC_Adj Bench DR 3 for Initial Briefs (Electric) 2 2 2" xfId="18214"/>
    <cellStyle name="_Costs not in AURORA 2007 Rate Case_Power Costs - Comparison bx Rbtl-Staff-Jt-PC_Adj Bench DR 3 for Initial Briefs (Electric) 2 3" xfId="18215"/>
    <cellStyle name="_Costs not in AURORA 2007 Rate Case_Power Costs - Comparison bx Rbtl-Staff-Jt-PC_Adj Bench DR 3 for Initial Briefs (Electric) 3" xfId="2840"/>
    <cellStyle name="_Costs not in AURORA 2007 Rate Case_Power Costs - Comparison bx Rbtl-Staff-Jt-PC_Adj Bench DR 3 for Initial Briefs (Electric) 3 2" xfId="18216"/>
    <cellStyle name="_Costs not in AURORA 2007 Rate Case_Power Costs - Comparison bx Rbtl-Staff-Jt-PC_Adj Bench DR 3 for Initial Briefs (Electric) 4" xfId="18217"/>
    <cellStyle name="_Costs not in AURORA 2007 Rate Case_Power Costs - Comparison bx Rbtl-Staff-Jt-PC_Adj Bench DR 3 for Initial Briefs (Electric)_DEM-WP(C) ENERG10C--ctn Mid-C_042010 2010GRC" xfId="2841"/>
    <cellStyle name="_Costs not in AURORA 2007 Rate Case_Power Costs - Comparison bx Rbtl-Staff-Jt-PC_DEM-WP(C) ENERG10C--ctn Mid-C_042010 2010GRC" xfId="2842"/>
    <cellStyle name="_Costs not in AURORA 2007 Rate Case_Power Costs - Comparison bx Rbtl-Staff-Jt-PC_Electric Rev Req Model (2009 GRC) Rebuttal" xfId="2843"/>
    <cellStyle name="_Costs not in AURORA 2007 Rate Case_Power Costs - Comparison bx Rbtl-Staff-Jt-PC_Electric Rev Req Model (2009 GRC) Rebuttal 2" xfId="2844"/>
    <cellStyle name="_Costs not in AURORA 2007 Rate Case_Power Costs - Comparison bx Rbtl-Staff-Jt-PC_Electric Rev Req Model (2009 GRC) Rebuttal 2 2" xfId="2845"/>
    <cellStyle name="_Costs not in AURORA 2007 Rate Case_Power Costs - Comparison bx Rbtl-Staff-Jt-PC_Electric Rev Req Model (2009 GRC) Rebuttal 2 2 2" xfId="18218"/>
    <cellStyle name="_Costs not in AURORA 2007 Rate Case_Power Costs - Comparison bx Rbtl-Staff-Jt-PC_Electric Rev Req Model (2009 GRC) Rebuttal 2 3" xfId="18219"/>
    <cellStyle name="_Costs not in AURORA 2007 Rate Case_Power Costs - Comparison bx Rbtl-Staff-Jt-PC_Electric Rev Req Model (2009 GRC) Rebuttal 3" xfId="2846"/>
    <cellStyle name="_Costs not in AURORA 2007 Rate Case_Power Costs - Comparison bx Rbtl-Staff-Jt-PC_Electric Rev Req Model (2009 GRC) Rebuttal 3 2" xfId="18220"/>
    <cellStyle name="_Costs not in AURORA 2007 Rate Case_Power Costs - Comparison bx Rbtl-Staff-Jt-PC_Electric Rev Req Model (2009 GRC) Rebuttal 4" xfId="18221"/>
    <cellStyle name="_Costs not in AURORA 2007 Rate Case_Power Costs - Comparison bx Rbtl-Staff-Jt-PC_Electric Rev Req Model (2009 GRC) Rebuttal REmoval of New  WH Solar AdjustMI" xfId="2847"/>
    <cellStyle name="_Costs not in AURORA 2007 Rate Case_Power Costs - Comparison bx Rbtl-Staff-Jt-PC_Electric Rev Req Model (2009 GRC) Rebuttal REmoval of New  WH Solar AdjustMI 2" xfId="2848"/>
    <cellStyle name="_Costs not in AURORA 2007 Rate Case_Power Costs - Comparison bx Rbtl-Staff-Jt-PC_Electric Rev Req Model (2009 GRC) Rebuttal REmoval of New  WH Solar AdjustMI 2 2" xfId="2849"/>
    <cellStyle name="_Costs not in AURORA 2007 Rate Case_Power Costs - Comparison bx Rbtl-Staff-Jt-PC_Electric Rev Req Model (2009 GRC) Rebuttal REmoval of New  WH Solar AdjustMI 2 2 2" xfId="18222"/>
    <cellStyle name="_Costs not in AURORA 2007 Rate Case_Power Costs - Comparison bx Rbtl-Staff-Jt-PC_Electric Rev Req Model (2009 GRC) Rebuttal REmoval of New  WH Solar AdjustMI 2 3" xfId="18223"/>
    <cellStyle name="_Costs not in AURORA 2007 Rate Case_Power Costs - Comparison bx Rbtl-Staff-Jt-PC_Electric Rev Req Model (2009 GRC) Rebuttal REmoval of New  WH Solar AdjustMI 3" xfId="2850"/>
    <cellStyle name="_Costs not in AURORA 2007 Rate Case_Power Costs - Comparison bx Rbtl-Staff-Jt-PC_Electric Rev Req Model (2009 GRC) Rebuttal REmoval of New  WH Solar AdjustMI 3 2" xfId="18224"/>
    <cellStyle name="_Costs not in AURORA 2007 Rate Case_Power Costs - Comparison bx Rbtl-Staff-Jt-PC_Electric Rev Req Model (2009 GRC) Rebuttal REmoval of New  WH Solar AdjustMI 4" xfId="18225"/>
    <cellStyle name="_Costs not in AURORA 2007 Rate Case_Power Costs - Comparison bx Rbtl-Staff-Jt-PC_Electric Rev Req Model (2009 GRC) Rebuttal REmoval of New  WH Solar AdjustMI_DEM-WP(C) ENERG10C--ctn Mid-C_042010 2010GRC" xfId="2851"/>
    <cellStyle name="_Costs not in AURORA 2007 Rate Case_Power Costs - Comparison bx Rbtl-Staff-Jt-PC_Electric Rev Req Model (2009 GRC) Revised 01-18-2010" xfId="2852"/>
    <cellStyle name="_Costs not in AURORA 2007 Rate Case_Power Costs - Comparison bx Rbtl-Staff-Jt-PC_Electric Rev Req Model (2009 GRC) Revised 01-18-2010 2" xfId="2853"/>
    <cellStyle name="_Costs not in AURORA 2007 Rate Case_Power Costs - Comparison bx Rbtl-Staff-Jt-PC_Electric Rev Req Model (2009 GRC) Revised 01-18-2010 2 2" xfId="2854"/>
    <cellStyle name="_Costs not in AURORA 2007 Rate Case_Power Costs - Comparison bx Rbtl-Staff-Jt-PC_Electric Rev Req Model (2009 GRC) Revised 01-18-2010 2 2 2" xfId="18226"/>
    <cellStyle name="_Costs not in AURORA 2007 Rate Case_Power Costs - Comparison bx Rbtl-Staff-Jt-PC_Electric Rev Req Model (2009 GRC) Revised 01-18-2010 2 3" xfId="18227"/>
    <cellStyle name="_Costs not in AURORA 2007 Rate Case_Power Costs - Comparison bx Rbtl-Staff-Jt-PC_Electric Rev Req Model (2009 GRC) Revised 01-18-2010 3" xfId="2855"/>
    <cellStyle name="_Costs not in AURORA 2007 Rate Case_Power Costs - Comparison bx Rbtl-Staff-Jt-PC_Electric Rev Req Model (2009 GRC) Revised 01-18-2010 3 2" xfId="18228"/>
    <cellStyle name="_Costs not in AURORA 2007 Rate Case_Power Costs - Comparison bx Rbtl-Staff-Jt-PC_Electric Rev Req Model (2009 GRC) Revised 01-18-2010 4" xfId="18229"/>
    <cellStyle name="_Costs not in AURORA 2007 Rate Case_Power Costs - Comparison bx Rbtl-Staff-Jt-PC_Electric Rev Req Model (2009 GRC) Revised 01-18-2010_DEM-WP(C) ENERG10C--ctn Mid-C_042010 2010GRC" xfId="2856"/>
    <cellStyle name="_Costs not in AURORA 2007 Rate Case_Power Costs - Comparison bx Rbtl-Staff-Jt-PC_Final Order Electric EXHIBIT A-1" xfId="2857"/>
    <cellStyle name="_Costs not in AURORA 2007 Rate Case_Power Costs - Comparison bx Rbtl-Staff-Jt-PC_Final Order Electric EXHIBIT A-1 2" xfId="2858"/>
    <cellStyle name="_Costs not in AURORA 2007 Rate Case_Power Costs - Comparison bx Rbtl-Staff-Jt-PC_Final Order Electric EXHIBIT A-1 2 2" xfId="2859"/>
    <cellStyle name="_Costs not in AURORA 2007 Rate Case_Power Costs - Comparison bx Rbtl-Staff-Jt-PC_Final Order Electric EXHIBIT A-1 2 2 2" xfId="18230"/>
    <cellStyle name="_Costs not in AURORA 2007 Rate Case_Power Costs - Comparison bx Rbtl-Staff-Jt-PC_Final Order Electric EXHIBIT A-1 2 3" xfId="18231"/>
    <cellStyle name="_Costs not in AURORA 2007 Rate Case_Power Costs - Comparison bx Rbtl-Staff-Jt-PC_Final Order Electric EXHIBIT A-1 3" xfId="2860"/>
    <cellStyle name="_Costs not in AURORA 2007 Rate Case_Power Costs - Comparison bx Rbtl-Staff-Jt-PC_Final Order Electric EXHIBIT A-1 3 2" xfId="18232"/>
    <cellStyle name="_Costs not in AURORA 2007 Rate Case_Power Costs - Comparison bx Rbtl-Staff-Jt-PC_Final Order Electric EXHIBIT A-1 4" xfId="18233"/>
    <cellStyle name="_Costs not in AURORA 2007 Rate Case_Production Adj 4.37" xfId="2861"/>
    <cellStyle name="_Costs not in AURORA 2007 Rate Case_Production Adj 4.37 2" xfId="2862"/>
    <cellStyle name="_Costs not in AURORA 2007 Rate Case_Production Adj 4.37 2 2" xfId="2863"/>
    <cellStyle name="_Costs not in AURORA 2007 Rate Case_Production Adj 4.37 2 2 2" xfId="18234"/>
    <cellStyle name="_Costs not in AURORA 2007 Rate Case_Production Adj 4.37 2 3" xfId="18235"/>
    <cellStyle name="_Costs not in AURORA 2007 Rate Case_Production Adj 4.37 3" xfId="2864"/>
    <cellStyle name="_Costs not in AURORA 2007 Rate Case_Production Adj 4.37 3 2" xfId="18236"/>
    <cellStyle name="_Costs not in AURORA 2007 Rate Case_Production Adj 4.37 4" xfId="18237"/>
    <cellStyle name="_Costs not in AURORA 2007 Rate Case_Purchased Power Adj 4.03" xfId="2865"/>
    <cellStyle name="_Costs not in AURORA 2007 Rate Case_Purchased Power Adj 4.03 2" xfId="2866"/>
    <cellStyle name="_Costs not in AURORA 2007 Rate Case_Purchased Power Adj 4.03 2 2" xfId="2867"/>
    <cellStyle name="_Costs not in AURORA 2007 Rate Case_Purchased Power Adj 4.03 2 2 2" xfId="18238"/>
    <cellStyle name="_Costs not in AURORA 2007 Rate Case_Purchased Power Adj 4.03 2 3" xfId="18239"/>
    <cellStyle name="_Costs not in AURORA 2007 Rate Case_Purchased Power Adj 4.03 3" xfId="2868"/>
    <cellStyle name="_Costs not in AURORA 2007 Rate Case_Purchased Power Adj 4.03 3 2" xfId="18240"/>
    <cellStyle name="_Costs not in AURORA 2007 Rate Case_Purchased Power Adj 4.03 4" xfId="18241"/>
    <cellStyle name="_Costs not in AURORA 2007 Rate Case_Rebuttal Power Costs" xfId="2869"/>
    <cellStyle name="_Costs not in AURORA 2007 Rate Case_Rebuttal Power Costs 2" xfId="2870"/>
    <cellStyle name="_Costs not in AURORA 2007 Rate Case_Rebuttal Power Costs 2 2" xfId="2871"/>
    <cellStyle name="_Costs not in AURORA 2007 Rate Case_Rebuttal Power Costs 2 2 2" xfId="18242"/>
    <cellStyle name="_Costs not in AURORA 2007 Rate Case_Rebuttal Power Costs 2 3" xfId="18243"/>
    <cellStyle name="_Costs not in AURORA 2007 Rate Case_Rebuttal Power Costs 3" xfId="2872"/>
    <cellStyle name="_Costs not in AURORA 2007 Rate Case_Rebuttal Power Costs 3 2" xfId="18244"/>
    <cellStyle name="_Costs not in AURORA 2007 Rate Case_Rebuttal Power Costs 4" xfId="18245"/>
    <cellStyle name="_Costs not in AURORA 2007 Rate Case_Rebuttal Power Costs_Adj Bench DR 3 for Initial Briefs (Electric)" xfId="2873"/>
    <cellStyle name="_Costs not in AURORA 2007 Rate Case_Rebuttal Power Costs_Adj Bench DR 3 for Initial Briefs (Electric) 2" xfId="2874"/>
    <cellStyle name="_Costs not in AURORA 2007 Rate Case_Rebuttal Power Costs_Adj Bench DR 3 for Initial Briefs (Electric) 2 2" xfId="2875"/>
    <cellStyle name="_Costs not in AURORA 2007 Rate Case_Rebuttal Power Costs_Adj Bench DR 3 for Initial Briefs (Electric) 2 2 2" xfId="18246"/>
    <cellStyle name="_Costs not in AURORA 2007 Rate Case_Rebuttal Power Costs_Adj Bench DR 3 for Initial Briefs (Electric) 2 3" xfId="18247"/>
    <cellStyle name="_Costs not in AURORA 2007 Rate Case_Rebuttal Power Costs_Adj Bench DR 3 for Initial Briefs (Electric) 3" xfId="2876"/>
    <cellStyle name="_Costs not in AURORA 2007 Rate Case_Rebuttal Power Costs_Adj Bench DR 3 for Initial Briefs (Electric) 3 2" xfId="18248"/>
    <cellStyle name="_Costs not in AURORA 2007 Rate Case_Rebuttal Power Costs_Adj Bench DR 3 for Initial Briefs (Electric) 4" xfId="18249"/>
    <cellStyle name="_Costs not in AURORA 2007 Rate Case_Rebuttal Power Costs_Adj Bench DR 3 for Initial Briefs (Electric)_DEM-WP(C) ENERG10C--ctn Mid-C_042010 2010GRC" xfId="2877"/>
    <cellStyle name="_Costs not in AURORA 2007 Rate Case_Rebuttal Power Costs_DEM-WP(C) ENERG10C--ctn Mid-C_042010 2010GRC" xfId="2878"/>
    <cellStyle name="_Costs not in AURORA 2007 Rate Case_Rebuttal Power Costs_Electric Rev Req Model (2009 GRC) Rebuttal" xfId="2879"/>
    <cellStyle name="_Costs not in AURORA 2007 Rate Case_Rebuttal Power Costs_Electric Rev Req Model (2009 GRC) Rebuttal 2" xfId="2880"/>
    <cellStyle name="_Costs not in AURORA 2007 Rate Case_Rebuttal Power Costs_Electric Rev Req Model (2009 GRC) Rebuttal 2 2" xfId="2881"/>
    <cellStyle name="_Costs not in AURORA 2007 Rate Case_Rebuttal Power Costs_Electric Rev Req Model (2009 GRC) Rebuttal 2 2 2" xfId="18250"/>
    <cellStyle name="_Costs not in AURORA 2007 Rate Case_Rebuttal Power Costs_Electric Rev Req Model (2009 GRC) Rebuttal 2 3" xfId="18251"/>
    <cellStyle name="_Costs not in AURORA 2007 Rate Case_Rebuttal Power Costs_Electric Rev Req Model (2009 GRC) Rebuttal 3" xfId="2882"/>
    <cellStyle name="_Costs not in AURORA 2007 Rate Case_Rebuttal Power Costs_Electric Rev Req Model (2009 GRC) Rebuttal 3 2" xfId="18252"/>
    <cellStyle name="_Costs not in AURORA 2007 Rate Case_Rebuttal Power Costs_Electric Rev Req Model (2009 GRC) Rebuttal 4" xfId="18253"/>
    <cellStyle name="_Costs not in AURORA 2007 Rate Case_Rebuttal Power Costs_Electric Rev Req Model (2009 GRC) Rebuttal REmoval of New  WH Solar AdjustMI" xfId="2883"/>
    <cellStyle name="_Costs not in AURORA 2007 Rate Case_Rebuttal Power Costs_Electric Rev Req Model (2009 GRC) Rebuttal REmoval of New  WH Solar AdjustMI 2" xfId="2884"/>
    <cellStyle name="_Costs not in AURORA 2007 Rate Case_Rebuttal Power Costs_Electric Rev Req Model (2009 GRC) Rebuttal REmoval of New  WH Solar AdjustMI 2 2" xfId="2885"/>
    <cellStyle name="_Costs not in AURORA 2007 Rate Case_Rebuttal Power Costs_Electric Rev Req Model (2009 GRC) Rebuttal REmoval of New  WH Solar AdjustMI 2 2 2" xfId="18254"/>
    <cellStyle name="_Costs not in AURORA 2007 Rate Case_Rebuttal Power Costs_Electric Rev Req Model (2009 GRC) Rebuttal REmoval of New  WH Solar AdjustMI 2 3" xfId="18255"/>
    <cellStyle name="_Costs not in AURORA 2007 Rate Case_Rebuttal Power Costs_Electric Rev Req Model (2009 GRC) Rebuttal REmoval of New  WH Solar AdjustMI 3" xfId="2886"/>
    <cellStyle name="_Costs not in AURORA 2007 Rate Case_Rebuttal Power Costs_Electric Rev Req Model (2009 GRC) Rebuttal REmoval of New  WH Solar AdjustMI 3 2" xfId="18256"/>
    <cellStyle name="_Costs not in AURORA 2007 Rate Case_Rebuttal Power Costs_Electric Rev Req Model (2009 GRC) Rebuttal REmoval of New  WH Solar AdjustMI 4" xfId="18257"/>
    <cellStyle name="_Costs not in AURORA 2007 Rate Case_Rebuttal Power Costs_Electric Rev Req Model (2009 GRC) Rebuttal REmoval of New  WH Solar AdjustMI_DEM-WP(C) ENERG10C--ctn Mid-C_042010 2010GRC" xfId="2887"/>
    <cellStyle name="_Costs not in AURORA 2007 Rate Case_Rebuttal Power Costs_Electric Rev Req Model (2009 GRC) Revised 01-18-2010" xfId="2888"/>
    <cellStyle name="_Costs not in AURORA 2007 Rate Case_Rebuttal Power Costs_Electric Rev Req Model (2009 GRC) Revised 01-18-2010 2" xfId="2889"/>
    <cellStyle name="_Costs not in AURORA 2007 Rate Case_Rebuttal Power Costs_Electric Rev Req Model (2009 GRC) Revised 01-18-2010 2 2" xfId="2890"/>
    <cellStyle name="_Costs not in AURORA 2007 Rate Case_Rebuttal Power Costs_Electric Rev Req Model (2009 GRC) Revised 01-18-2010 2 2 2" xfId="18258"/>
    <cellStyle name="_Costs not in AURORA 2007 Rate Case_Rebuttal Power Costs_Electric Rev Req Model (2009 GRC) Revised 01-18-2010 2 3" xfId="18259"/>
    <cellStyle name="_Costs not in AURORA 2007 Rate Case_Rebuttal Power Costs_Electric Rev Req Model (2009 GRC) Revised 01-18-2010 3" xfId="2891"/>
    <cellStyle name="_Costs not in AURORA 2007 Rate Case_Rebuttal Power Costs_Electric Rev Req Model (2009 GRC) Revised 01-18-2010 3 2" xfId="18260"/>
    <cellStyle name="_Costs not in AURORA 2007 Rate Case_Rebuttal Power Costs_Electric Rev Req Model (2009 GRC) Revised 01-18-2010 4" xfId="18261"/>
    <cellStyle name="_Costs not in AURORA 2007 Rate Case_Rebuttal Power Costs_Electric Rev Req Model (2009 GRC) Revised 01-18-2010_DEM-WP(C) ENERG10C--ctn Mid-C_042010 2010GRC" xfId="2892"/>
    <cellStyle name="_Costs not in AURORA 2007 Rate Case_Rebuttal Power Costs_Final Order Electric EXHIBIT A-1" xfId="2893"/>
    <cellStyle name="_Costs not in AURORA 2007 Rate Case_Rebuttal Power Costs_Final Order Electric EXHIBIT A-1 2" xfId="2894"/>
    <cellStyle name="_Costs not in AURORA 2007 Rate Case_Rebuttal Power Costs_Final Order Electric EXHIBIT A-1 2 2" xfId="2895"/>
    <cellStyle name="_Costs not in AURORA 2007 Rate Case_Rebuttal Power Costs_Final Order Electric EXHIBIT A-1 2 2 2" xfId="18262"/>
    <cellStyle name="_Costs not in AURORA 2007 Rate Case_Rebuttal Power Costs_Final Order Electric EXHIBIT A-1 2 3" xfId="18263"/>
    <cellStyle name="_Costs not in AURORA 2007 Rate Case_Rebuttal Power Costs_Final Order Electric EXHIBIT A-1 3" xfId="2896"/>
    <cellStyle name="_Costs not in AURORA 2007 Rate Case_Rebuttal Power Costs_Final Order Electric EXHIBIT A-1 3 2" xfId="18264"/>
    <cellStyle name="_Costs not in AURORA 2007 Rate Case_Rebuttal Power Costs_Final Order Electric EXHIBIT A-1 4" xfId="18265"/>
    <cellStyle name="_Costs not in AURORA 2007 Rate Case_ROR 5.02" xfId="2897"/>
    <cellStyle name="_Costs not in AURORA 2007 Rate Case_ROR 5.02 2" xfId="2898"/>
    <cellStyle name="_Costs not in AURORA 2007 Rate Case_ROR 5.02 2 2" xfId="2899"/>
    <cellStyle name="_Costs not in AURORA 2007 Rate Case_ROR 5.02 2 2 2" xfId="18266"/>
    <cellStyle name="_Costs not in AURORA 2007 Rate Case_ROR 5.02 2 3" xfId="18267"/>
    <cellStyle name="_Costs not in AURORA 2007 Rate Case_ROR 5.02 3" xfId="2900"/>
    <cellStyle name="_Costs not in AURORA 2007 Rate Case_ROR 5.02 3 2" xfId="18268"/>
    <cellStyle name="_Costs not in AURORA 2007 Rate Case_ROR 5.02 4" xfId="18269"/>
    <cellStyle name="_Costs not in AURORA 2007 Rate Case_Transmission Workbook for May BOD" xfId="2901"/>
    <cellStyle name="_Costs not in AURORA 2007 Rate Case_Transmission Workbook for May BOD 2" xfId="2902"/>
    <cellStyle name="_Costs not in AURORA 2007 Rate Case_Transmission Workbook for May BOD 2 2" xfId="18270"/>
    <cellStyle name="_Costs not in AURORA 2007 Rate Case_Transmission Workbook for May BOD 3" xfId="18271"/>
    <cellStyle name="_Costs not in AURORA 2007 Rate Case_Transmission Workbook for May BOD_DEM-WP(C) ENERG10C--ctn Mid-C_042010 2010GRC" xfId="2903"/>
    <cellStyle name="_Costs not in AURORA 2007 Rate Case_Wind Integration 10GRC" xfId="2904"/>
    <cellStyle name="_Costs not in AURORA 2007 Rate Case_Wind Integration 10GRC 2" xfId="2905"/>
    <cellStyle name="_Costs not in AURORA 2007 Rate Case_Wind Integration 10GRC 2 2" xfId="18272"/>
    <cellStyle name="_Costs not in AURORA 2007 Rate Case_Wind Integration 10GRC 3" xfId="18273"/>
    <cellStyle name="_Costs not in AURORA 2007 Rate Case_Wind Integration 10GRC_DEM-WP(C) ENERG10C--ctn Mid-C_042010 2010GRC" xfId="2906"/>
    <cellStyle name="_Costs not in KWI3000 '06Budget" xfId="2907"/>
    <cellStyle name="_Costs not in KWI3000 '06Budget 10" xfId="18274"/>
    <cellStyle name="_Costs not in KWI3000 '06Budget 10 2" xfId="18275"/>
    <cellStyle name="_Costs not in KWI3000 '06Budget 2" xfId="2908"/>
    <cellStyle name="_Costs not in KWI3000 '06Budget 2 2" xfId="2909"/>
    <cellStyle name="_Costs not in KWI3000 '06Budget 2 2 2" xfId="2910"/>
    <cellStyle name="_Costs not in KWI3000 '06Budget 2 2 2 2" xfId="18276"/>
    <cellStyle name="_Costs not in KWI3000 '06Budget 2 2 3" xfId="18277"/>
    <cellStyle name="_Costs not in KWI3000 '06Budget 2 3" xfId="2911"/>
    <cellStyle name="_Costs not in KWI3000 '06Budget 2 3 2" xfId="18278"/>
    <cellStyle name="_Costs not in KWI3000 '06Budget 2 4" xfId="18279"/>
    <cellStyle name="_Costs not in KWI3000 '06Budget 3" xfId="2912"/>
    <cellStyle name="_Costs not in KWI3000 '06Budget 3 2" xfId="2913"/>
    <cellStyle name="_Costs not in KWI3000 '06Budget 3 2 2" xfId="2914"/>
    <cellStyle name="_Costs not in KWI3000 '06Budget 3 2 2 2" xfId="18280"/>
    <cellStyle name="_Costs not in KWI3000 '06Budget 3 2 3" xfId="18281"/>
    <cellStyle name="_Costs not in KWI3000 '06Budget 3 3" xfId="2915"/>
    <cellStyle name="_Costs not in KWI3000 '06Budget 3 3 2" xfId="2916"/>
    <cellStyle name="_Costs not in KWI3000 '06Budget 3 3 2 2" xfId="18282"/>
    <cellStyle name="_Costs not in KWI3000 '06Budget 3 3 3" xfId="18283"/>
    <cellStyle name="_Costs not in KWI3000 '06Budget 3 4" xfId="2917"/>
    <cellStyle name="_Costs not in KWI3000 '06Budget 3 4 2" xfId="2918"/>
    <cellStyle name="_Costs not in KWI3000 '06Budget 3 4 2 2" xfId="18284"/>
    <cellStyle name="_Costs not in KWI3000 '06Budget 3 4 3" xfId="18285"/>
    <cellStyle name="_Costs not in KWI3000 '06Budget 3 5" xfId="18286"/>
    <cellStyle name="_Costs not in KWI3000 '06Budget 4" xfId="2919"/>
    <cellStyle name="_Costs not in KWI3000 '06Budget 4 2" xfId="2920"/>
    <cellStyle name="_Costs not in KWI3000 '06Budget 4 2 2" xfId="18287"/>
    <cellStyle name="_Costs not in KWI3000 '06Budget 4 3" xfId="18288"/>
    <cellStyle name="_Costs not in KWI3000 '06Budget 5" xfId="2921"/>
    <cellStyle name="_Costs not in KWI3000 '06Budget 5 2" xfId="2922"/>
    <cellStyle name="_Costs not in KWI3000 '06Budget 5 2 2" xfId="18289"/>
    <cellStyle name="_Costs not in KWI3000 '06Budget 5 2 3" xfId="18290"/>
    <cellStyle name="_Costs not in KWI3000 '06Budget 5 3" xfId="18291"/>
    <cellStyle name="_Costs not in KWI3000 '06Budget 5 3 2" xfId="18292"/>
    <cellStyle name="_Costs not in KWI3000 '06Budget 6" xfId="2923"/>
    <cellStyle name="_Costs not in KWI3000 '06Budget 6 2" xfId="18293"/>
    <cellStyle name="_Costs not in KWI3000 '06Budget 6 2 2" xfId="18294"/>
    <cellStyle name="_Costs not in KWI3000 '06Budget 6 3" xfId="18295"/>
    <cellStyle name="_Costs not in KWI3000 '06Budget 7" xfId="2924"/>
    <cellStyle name="_Costs not in KWI3000 '06Budget 7 2" xfId="2925"/>
    <cellStyle name="_Costs not in KWI3000 '06Budget 8" xfId="2926"/>
    <cellStyle name="_Costs not in KWI3000 '06Budget 8 2" xfId="2927"/>
    <cellStyle name="_Costs not in KWI3000 '06Budget 9" xfId="18296"/>
    <cellStyle name="_Costs not in KWI3000 '06Budget 9 2" xfId="18297"/>
    <cellStyle name="_Costs not in KWI3000 '06Budget_(C) WHE Proforma with ITC cash grant 10 Yr Amort_for deferral_102809" xfId="2928"/>
    <cellStyle name="_Costs not in KWI3000 '06Budget_(C) WHE Proforma with ITC cash grant 10 Yr Amort_for deferral_102809 2" xfId="2929"/>
    <cellStyle name="_Costs not in KWI3000 '06Budget_(C) WHE Proforma with ITC cash grant 10 Yr Amort_for deferral_102809 2 2" xfId="2930"/>
    <cellStyle name="_Costs not in KWI3000 '06Budget_(C) WHE Proforma with ITC cash grant 10 Yr Amort_for deferral_102809 2 2 2" xfId="18298"/>
    <cellStyle name="_Costs not in KWI3000 '06Budget_(C) WHE Proforma with ITC cash grant 10 Yr Amort_for deferral_102809 2 3" xfId="18299"/>
    <cellStyle name="_Costs not in KWI3000 '06Budget_(C) WHE Proforma with ITC cash grant 10 Yr Amort_for deferral_102809 3" xfId="2931"/>
    <cellStyle name="_Costs not in KWI3000 '06Budget_(C) WHE Proforma with ITC cash grant 10 Yr Amort_for deferral_102809 3 2" xfId="18300"/>
    <cellStyle name="_Costs not in KWI3000 '06Budget_(C) WHE Proforma with ITC cash grant 10 Yr Amort_for deferral_102809 4" xfId="18301"/>
    <cellStyle name="_Costs not in KWI3000 '06Budget_(C) WHE Proforma with ITC cash grant 10 Yr Amort_for deferral_102809_16.07E Wild Horse Wind Expansionwrkingfile" xfId="2932"/>
    <cellStyle name="_Costs not in KWI3000 '06Budget_(C) WHE Proforma with ITC cash grant 10 Yr Amort_for deferral_102809_16.07E Wild Horse Wind Expansionwrkingfile 2" xfId="2933"/>
    <cellStyle name="_Costs not in KWI3000 '06Budget_(C) WHE Proforma with ITC cash grant 10 Yr Amort_for deferral_102809_16.07E Wild Horse Wind Expansionwrkingfile 2 2" xfId="2934"/>
    <cellStyle name="_Costs not in KWI3000 '06Budget_(C) WHE Proforma with ITC cash grant 10 Yr Amort_for deferral_102809_16.07E Wild Horse Wind Expansionwrkingfile 2 2 2" xfId="18302"/>
    <cellStyle name="_Costs not in KWI3000 '06Budget_(C) WHE Proforma with ITC cash grant 10 Yr Amort_for deferral_102809_16.07E Wild Horse Wind Expansionwrkingfile 2 3" xfId="18303"/>
    <cellStyle name="_Costs not in KWI3000 '06Budget_(C) WHE Proforma with ITC cash grant 10 Yr Amort_for deferral_102809_16.07E Wild Horse Wind Expansionwrkingfile 3" xfId="2935"/>
    <cellStyle name="_Costs not in KWI3000 '06Budget_(C) WHE Proforma with ITC cash grant 10 Yr Amort_for deferral_102809_16.07E Wild Horse Wind Expansionwrkingfile 3 2" xfId="18304"/>
    <cellStyle name="_Costs not in KWI3000 '06Budget_(C) WHE Proforma with ITC cash grant 10 Yr Amort_for deferral_102809_16.07E Wild Horse Wind Expansionwrkingfile 4" xfId="18305"/>
    <cellStyle name="_Costs not in KWI3000 '06Budget_(C) WHE Proforma with ITC cash grant 10 Yr Amort_for deferral_102809_16.07E Wild Horse Wind Expansionwrkingfile SF" xfId="2936"/>
    <cellStyle name="_Costs not in KWI3000 '06Budget_(C) WHE Proforma with ITC cash grant 10 Yr Amort_for deferral_102809_16.07E Wild Horse Wind Expansionwrkingfile SF 2" xfId="2937"/>
    <cellStyle name="_Costs not in KWI3000 '06Budget_(C) WHE Proforma with ITC cash grant 10 Yr Amort_for deferral_102809_16.07E Wild Horse Wind Expansionwrkingfile SF 2 2" xfId="2938"/>
    <cellStyle name="_Costs not in KWI3000 '06Budget_(C) WHE Proforma with ITC cash grant 10 Yr Amort_for deferral_102809_16.07E Wild Horse Wind Expansionwrkingfile SF 2 2 2" xfId="18306"/>
    <cellStyle name="_Costs not in KWI3000 '06Budget_(C) WHE Proforma with ITC cash grant 10 Yr Amort_for deferral_102809_16.07E Wild Horse Wind Expansionwrkingfile SF 2 3" xfId="18307"/>
    <cellStyle name="_Costs not in KWI3000 '06Budget_(C) WHE Proforma with ITC cash grant 10 Yr Amort_for deferral_102809_16.07E Wild Horse Wind Expansionwrkingfile SF 3" xfId="2939"/>
    <cellStyle name="_Costs not in KWI3000 '06Budget_(C) WHE Proforma with ITC cash grant 10 Yr Amort_for deferral_102809_16.07E Wild Horse Wind Expansionwrkingfile SF 3 2" xfId="18308"/>
    <cellStyle name="_Costs not in KWI3000 '06Budget_(C) WHE Proforma with ITC cash grant 10 Yr Amort_for deferral_102809_16.07E Wild Horse Wind Expansionwrkingfile SF 4" xfId="18309"/>
    <cellStyle name="_Costs not in KWI3000 '06Budget_(C) WHE Proforma with ITC cash grant 10 Yr Amort_for deferral_102809_16.07E Wild Horse Wind Expansionwrkingfile SF_DEM-WP(C) ENERG10C--ctn Mid-C_042010 2010GRC" xfId="2940"/>
    <cellStyle name="_Costs not in KWI3000 '06Budget_(C) WHE Proforma with ITC cash grant 10 Yr Amort_for deferral_102809_16.07E Wild Horse Wind Expansionwrkingfile_DEM-WP(C) ENERG10C--ctn Mid-C_042010 2010GRC" xfId="2941"/>
    <cellStyle name="_Costs not in KWI3000 '06Budget_(C) WHE Proforma with ITC cash grant 10 Yr Amort_for deferral_102809_16.37E Wild Horse Expansion DeferralRevwrkingfile SF" xfId="2942"/>
    <cellStyle name="_Costs not in KWI3000 '06Budget_(C) WHE Proforma with ITC cash grant 10 Yr Amort_for deferral_102809_16.37E Wild Horse Expansion DeferralRevwrkingfile SF 2" xfId="2943"/>
    <cellStyle name="_Costs not in KWI3000 '06Budget_(C) WHE Proforma with ITC cash grant 10 Yr Amort_for deferral_102809_16.37E Wild Horse Expansion DeferralRevwrkingfile SF 2 2" xfId="2944"/>
    <cellStyle name="_Costs not in KWI3000 '06Budget_(C) WHE Proforma with ITC cash grant 10 Yr Amort_for deferral_102809_16.37E Wild Horse Expansion DeferralRevwrkingfile SF 2 2 2" xfId="18310"/>
    <cellStyle name="_Costs not in KWI3000 '06Budget_(C) WHE Proforma with ITC cash grant 10 Yr Amort_for deferral_102809_16.37E Wild Horse Expansion DeferralRevwrkingfile SF 2 3" xfId="18311"/>
    <cellStyle name="_Costs not in KWI3000 '06Budget_(C) WHE Proforma with ITC cash grant 10 Yr Amort_for deferral_102809_16.37E Wild Horse Expansion DeferralRevwrkingfile SF 3" xfId="2945"/>
    <cellStyle name="_Costs not in KWI3000 '06Budget_(C) WHE Proforma with ITC cash grant 10 Yr Amort_for deferral_102809_16.37E Wild Horse Expansion DeferralRevwrkingfile SF 3 2" xfId="18312"/>
    <cellStyle name="_Costs not in KWI3000 '06Budget_(C) WHE Proforma with ITC cash grant 10 Yr Amort_for deferral_102809_16.37E Wild Horse Expansion DeferralRevwrkingfile SF 4" xfId="18313"/>
    <cellStyle name="_Costs not in KWI3000 '06Budget_(C) WHE Proforma with ITC cash grant 10 Yr Amort_for deferral_102809_16.37E Wild Horse Expansion DeferralRevwrkingfile SF_DEM-WP(C) ENERG10C--ctn Mid-C_042010 2010GRC" xfId="2946"/>
    <cellStyle name="_Costs not in KWI3000 '06Budget_(C) WHE Proforma with ITC cash grant 10 Yr Amort_for deferral_102809_DEM-WP(C) ENERG10C--ctn Mid-C_042010 2010GRC" xfId="2947"/>
    <cellStyle name="_Costs not in KWI3000 '06Budget_(C) WHE Proforma with ITC cash grant 10 Yr Amort_for rebuttal_120709" xfId="2948"/>
    <cellStyle name="_Costs not in KWI3000 '06Budget_(C) WHE Proforma with ITC cash grant 10 Yr Amort_for rebuttal_120709 2" xfId="2949"/>
    <cellStyle name="_Costs not in KWI3000 '06Budget_(C) WHE Proforma with ITC cash grant 10 Yr Amort_for rebuttal_120709 2 2" xfId="2950"/>
    <cellStyle name="_Costs not in KWI3000 '06Budget_(C) WHE Proforma with ITC cash grant 10 Yr Amort_for rebuttal_120709 2 2 2" xfId="18314"/>
    <cellStyle name="_Costs not in KWI3000 '06Budget_(C) WHE Proforma with ITC cash grant 10 Yr Amort_for rebuttal_120709 2 3" xfId="18315"/>
    <cellStyle name="_Costs not in KWI3000 '06Budget_(C) WHE Proforma with ITC cash grant 10 Yr Amort_for rebuttal_120709 3" xfId="2951"/>
    <cellStyle name="_Costs not in KWI3000 '06Budget_(C) WHE Proforma with ITC cash grant 10 Yr Amort_for rebuttal_120709 3 2" xfId="18316"/>
    <cellStyle name="_Costs not in KWI3000 '06Budget_(C) WHE Proforma with ITC cash grant 10 Yr Amort_for rebuttal_120709 4" xfId="18317"/>
    <cellStyle name="_Costs not in KWI3000 '06Budget_(C) WHE Proforma with ITC cash grant 10 Yr Amort_for rebuttal_120709_DEM-WP(C) ENERG10C--ctn Mid-C_042010 2010GRC" xfId="2952"/>
    <cellStyle name="_Costs not in KWI3000 '06Budget_04.07E Wild Horse Wind Expansion" xfId="2953"/>
    <cellStyle name="_Costs not in KWI3000 '06Budget_04.07E Wild Horse Wind Expansion 2" xfId="2954"/>
    <cellStyle name="_Costs not in KWI3000 '06Budget_04.07E Wild Horse Wind Expansion 2 2" xfId="2955"/>
    <cellStyle name="_Costs not in KWI3000 '06Budget_04.07E Wild Horse Wind Expansion 2 2 2" xfId="18318"/>
    <cellStyle name="_Costs not in KWI3000 '06Budget_04.07E Wild Horse Wind Expansion 2 3" xfId="18319"/>
    <cellStyle name="_Costs not in KWI3000 '06Budget_04.07E Wild Horse Wind Expansion 3" xfId="2956"/>
    <cellStyle name="_Costs not in KWI3000 '06Budget_04.07E Wild Horse Wind Expansion 3 2" xfId="18320"/>
    <cellStyle name="_Costs not in KWI3000 '06Budget_04.07E Wild Horse Wind Expansion 4" xfId="18321"/>
    <cellStyle name="_Costs not in KWI3000 '06Budget_04.07E Wild Horse Wind Expansion_16.07E Wild Horse Wind Expansionwrkingfile" xfId="2957"/>
    <cellStyle name="_Costs not in KWI3000 '06Budget_04.07E Wild Horse Wind Expansion_16.07E Wild Horse Wind Expansionwrkingfile 2" xfId="2958"/>
    <cellStyle name="_Costs not in KWI3000 '06Budget_04.07E Wild Horse Wind Expansion_16.07E Wild Horse Wind Expansionwrkingfile 2 2" xfId="2959"/>
    <cellStyle name="_Costs not in KWI3000 '06Budget_04.07E Wild Horse Wind Expansion_16.07E Wild Horse Wind Expansionwrkingfile 2 2 2" xfId="18322"/>
    <cellStyle name="_Costs not in KWI3000 '06Budget_04.07E Wild Horse Wind Expansion_16.07E Wild Horse Wind Expansionwrkingfile 2 3" xfId="18323"/>
    <cellStyle name="_Costs not in KWI3000 '06Budget_04.07E Wild Horse Wind Expansion_16.07E Wild Horse Wind Expansionwrkingfile 3" xfId="2960"/>
    <cellStyle name="_Costs not in KWI3000 '06Budget_04.07E Wild Horse Wind Expansion_16.07E Wild Horse Wind Expansionwrkingfile 3 2" xfId="18324"/>
    <cellStyle name="_Costs not in KWI3000 '06Budget_04.07E Wild Horse Wind Expansion_16.07E Wild Horse Wind Expansionwrkingfile 4" xfId="18325"/>
    <cellStyle name="_Costs not in KWI3000 '06Budget_04.07E Wild Horse Wind Expansion_16.07E Wild Horse Wind Expansionwrkingfile SF" xfId="2961"/>
    <cellStyle name="_Costs not in KWI3000 '06Budget_04.07E Wild Horse Wind Expansion_16.07E Wild Horse Wind Expansionwrkingfile SF 2" xfId="2962"/>
    <cellStyle name="_Costs not in KWI3000 '06Budget_04.07E Wild Horse Wind Expansion_16.07E Wild Horse Wind Expansionwrkingfile SF 2 2" xfId="2963"/>
    <cellStyle name="_Costs not in KWI3000 '06Budget_04.07E Wild Horse Wind Expansion_16.07E Wild Horse Wind Expansionwrkingfile SF 2 2 2" xfId="18326"/>
    <cellStyle name="_Costs not in KWI3000 '06Budget_04.07E Wild Horse Wind Expansion_16.07E Wild Horse Wind Expansionwrkingfile SF 2 3" xfId="18327"/>
    <cellStyle name="_Costs not in KWI3000 '06Budget_04.07E Wild Horse Wind Expansion_16.07E Wild Horse Wind Expansionwrkingfile SF 3" xfId="2964"/>
    <cellStyle name="_Costs not in KWI3000 '06Budget_04.07E Wild Horse Wind Expansion_16.07E Wild Horse Wind Expansionwrkingfile SF 3 2" xfId="18328"/>
    <cellStyle name="_Costs not in KWI3000 '06Budget_04.07E Wild Horse Wind Expansion_16.07E Wild Horse Wind Expansionwrkingfile SF 4" xfId="18329"/>
    <cellStyle name="_Costs not in KWI3000 '06Budget_04.07E Wild Horse Wind Expansion_16.07E Wild Horse Wind Expansionwrkingfile SF_DEM-WP(C) ENERG10C--ctn Mid-C_042010 2010GRC" xfId="2965"/>
    <cellStyle name="_Costs not in KWI3000 '06Budget_04.07E Wild Horse Wind Expansion_16.07E Wild Horse Wind Expansionwrkingfile_DEM-WP(C) ENERG10C--ctn Mid-C_042010 2010GRC" xfId="2966"/>
    <cellStyle name="_Costs not in KWI3000 '06Budget_04.07E Wild Horse Wind Expansion_16.37E Wild Horse Expansion DeferralRevwrkingfile SF" xfId="2967"/>
    <cellStyle name="_Costs not in KWI3000 '06Budget_04.07E Wild Horse Wind Expansion_16.37E Wild Horse Expansion DeferralRevwrkingfile SF 2" xfId="2968"/>
    <cellStyle name="_Costs not in KWI3000 '06Budget_04.07E Wild Horse Wind Expansion_16.37E Wild Horse Expansion DeferralRevwrkingfile SF 2 2" xfId="2969"/>
    <cellStyle name="_Costs not in KWI3000 '06Budget_04.07E Wild Horse Wind Expansion_16.37E Wild Horse Expansion DeferralRevwrkingfile SF 2 2 2" xfId="18330"/>
    <cellStyle name="_Costs not in KWI3000 '06Budget_04.07E Wild Horse Wind Expansion_16.37E Wild Horse Expansion DeferralRevwrkingfile SF 2 3" xfId="18331"/>
    <cellStyle name="_Costs not in KWI3000 '06Budget_04.07E Wild Horse Wind Expansion_16.37E Wild Horse Expansion DeferralRevwrkingfile SF 3" xfId="2970"/>
    <cellStyle name="_Costs not in KWI3000 '06Budget_04.07E Wild Horse Wind Expansion_16.37E Wild Horse Expansion DeferralRevwrkingfile SF 3 2" xfId="18332"/>
    <cellStyle name="_Costs not in KWI3000 '06Budget_04.07E Wild Horse Wind Expansion_16.37E Wild Horse Expansion DeferralRevwrkingfile SF 4" xfId="18333"/>
    <cellStyle name="_Costs not in KWI3000 '06Budget_04.07E Wild Horse Wind Expansion_16.37E Wild Horse Expansion DeferralRevwrkingfile SF_DEM-WP(C) ENERG10C--ctn Mid-C_042010 2010GRC" xfId="2971"/>
    <cellStyle name="_Costs not in KWI3000 '06Budget_04.07E Wild Horse Wind Expansion_DEM-WP(C) ENERG10C--ctn Mid-C_042010 2010GRC" xfId="2972"/>
    <cellStyle name="_Costs not in KWI3000 '06Budget_16.07E Wild Horse Wind Expansionwrkingfile" xfId="2973"/>
    <cellStyle name="_Costs not in KWI3000 '06Budget_16.07E Wild Horse Wind Expansionwrkingfile 2" xfId="2974"/>
    <cellStyle name="_Costs not in KWI3000 '06Budget_16.07E Wild Horse Wind Expansionwrkingfile 2 2" xfId="2975"/>
    <cellStyle name="_Costs not in KWI3000 '06Budget_16.07E Wild Horse Wind Expansionwrkingfile 2 2 2" xfId="18334"/>
    <cellStyle name="_Costs not in KWI3000 '06Budget_16.07E Wild Horse Wind Expansionwrkingfile 2 3" xfId="18335"/>
    <cellStyle name="_Costs not in KWI3000 '06Budget_16.07E Wild Horse Wind Expansionwrkingfile 3" xfId="2976"/>
    <cellStyle name="_Costs not in KWI3000 '06Budget_16.07E Wild Horse Wind Expansionwrkingfile 3 2" xfId="18336"/>
    <cellStyle name="_Costs not in KWI3000 '06Budget_16.07E Wild Horse Wind Expansionwrkingfile 4" xfId="18337"/>
    <cellStyle name="_Costs not in KWI3000 '06Budget_16.07E Wild Horse Wind Expansionwrkingfile SF" xfId="2977"/>
    <cellStyle name="_Costs not in KWI3000 '06Budget_16.07E Wild Horse Wind Expansionwrkingfile SF 2" xfId="2978"/>
    <cellStyle name="_Costs not in KWI3000 '06Budget_16.07E Wild Horse Wind Expansionwrkingfile SF 2 2" xfId="2979"/>
    <cellStyle name="_Costs not in KWI3000 '06Budget_16.07E Wild Horse Wind Expansionwrkingfile SF 2 2 2" xfId="18338"/>
    <cellStyle name="_Costs not in KWI3000 '06Budget_16.07E Wild Horse Wind Expansionwrkingfile SF 2 3" xfId="18339"/>
    <cellStyle name="_Costs not in KWI3000 '06Budget_16.07E Wild Horse Wind Expansionwrkingfile SF 3" xfId="2980"/>
    <cellStyle name="_Costs not in KWI3000 '06Budget_16.07E Wild Horse Wind Expansionwrkingfile SF 3 2" xfId="18340"/>
    <cellStyle name="_Costs not in KWI3000 '06Budget_16.07E Wild Horse Wind Expansionwrkingfile SF 4" xfId="18341"/>
    <cellStyle name="_Costs not in KWI3000 '06Budget_16.07E Wild Horse Wind Expansionwrkingfile SF_DEM-WP(C) ENERG10C--ctn Mid-C_042010 2010GRC" xfId="2981"/>
    <cellStyle name="_Costs not in KWI3000 '06Budget_16.07E Wild Horse Wind Expansionwrkingfile_DEM-WP(C) ENERG10C--ctn Mid-C_042010 2010GRC" xfId="2982"/>
    <cellStyle name="_Costs not in KWI3000 '06Budget_16.37E Wild Horse Expansion DeferralRevwrkingfile SF" xfId="2983"/>
    <cellStyle name="_Costs not in KWI3000 '06Budget_16.37E Wild Horse Expansion DeferralRevwrkingfile SF 2" xfId="2984"/>
    <cellStyle name="_Costs not in KWI3000 '06Budget_16.37E Wild Horse Expansion DeferralRevwrkingfile SF 2 2" xfId="2985"/>
    <cellStyle name="_Costs not in KWI3000 '06Budget_16.37E Wild Horse Expansion DeferralRevwrkingfile SF 2 2 2" xfId="18342"/>
    <cellStyle name="_Costs not in KWI3000 '06Budget_16.37E Wild Horse Expansion DeferralRevwrkingfile SF 2 3" xfId="18343"/>
    <cellStyle name="_Costs not in KWI3000 '06Budget_16.37E Wild Horse Expansion DeferralRevwrkingfile SF 3" xfId="2986"/>
    <cellStyle name="_Costs not in KWI3000 '06Budget_16.37E Wild Horse Expansion DeferralRevwrkingfile SF 3 2" xfId="18344"/>
    <cellStyle name="_Costs not in KWI3000 '06Budget_16.37E Wild Horse Expansion DeferralRevwrkingfile SF 4" xfId="18345"/>
    <cellStyle name="_Costs not in KWI3000 '06Budget_16.37E Wild Horse Expansion DeferralRevwrkingfile SF_DEM-WP(C) ENERG10C--ctn Mid-C_042010 2010GRC" xfId="2987"/>
    <cellStyle name="_Costs not in KWI3000 '06Budget_2009 Compliance Filing PCA Exhibits for GRC" xfId="2988"/>
    <cellStyle name="_Costs not in KWI3000 '06Budget_2009 Compliance Filing PCA Exhibits for GRC 2" xfId="18346"/>
    <cellStyle name="_Costs not in KWI3000 '06Budget_2009 GRC Compl Filing - Exhibit D" xfId="2989"/>
    <cellStyle name="_Costs not in KWI3000 '06Budget_2009 GRC Compl Filing - Exhibit D 2" xfId="2990"/>
    <cellStyle name="_Costs not in KWI3000 '06Budget_2009 GRC Compl Filing - Exhibit D 2 2" xfId="18347"/>
    <cellStyle name="_Costs not in KWI3000 '06Budget_2009 GRC Compl Filing - Exhibit D 3" xfId="18348"/>
    <cellStyle name="_Costs not in KWI3000 '06Budget_2009 GRC Compl Filing - Exhibit D_DEM-WP(C) ENERG10C--ctn Mid-C_042010 2010GRC" xfId="2991"/>
    <cellStyle name="_Costs not in KWI3000 '06Budget_2010 PTC's July1_Dec31 2010 " xfId="18349"/>
    <cellStyle name="_Costs not in KWI3000 '06Budget_2010 PTC's Sept10_Aug11 (Version 4)" xfId="18350"/>
    <cellStyle name="_Costs not in KWI3000 '06Budget_3.01 Income Statement" xfId="2992"/>
    <cellStyle name="_Costs not in KWI3000 '06Budget_4 31 Regulatory Assets and Liabilities  7 06- Exhibit D" xfId="2993"/>
    <cellStyle name="_Costs not in KWI3000 '06Budget_4 31 Regulatory Assets and Liabilities  7 06- Exhibit D 2" xfId="2994"/>
    <cellStyle name="_Costs not in KWI3000 '06Budget_4 31 Regulatory Assets and Liabilities  7 06- Exhibit D 2 2" xfId="2995"/>
    <cellStyle name="_Costs not in KWI3000 '06Budget_4 31 Regulatory Assets and Liabilities  7 06- Exhibit D 2 2 2" xfId="18351"/>
    <cellStyle name="_Costs not in KWI3000 '06Budget_4 31 Regulatory Assets and Liabilities  7 06- Exhibit D 3" xfId="2996"/>
    <cellStyle name="_Costs not in KWI3000 '06Budget_4 31 Regulatory Assets and Liabilities  7 06- Exhibit D 3 2" xfId="18352"/>
    <cellStyle name="_Costs not in KWI3000 '06Budget_4 31 Regulatory Assets and Liabilities  7 06- Exhibit D_DEM-WP(C) ENERG10C--ctn Mid-C_042010 2010GRC" xfId="2997"/>
    <cellStyle name="_Costs not in KWI3000 '06Budget_4 31 Regulatory Assets and Liabilities  7 06- Exhibit D_NIM Summary" xfId="2998"/>
    <cellStyle name="_Costs not in KWI3000 '06Budget_4 31 Regulatory Assets and Liabilities  7 06- Exhibit D_NIM Summary 2" xfId="2999"/>
    <cellStyle name="_Costs not in KWI3000 '06Budget_4 31 Regulatory Assets and Liabilities  7 06- Exhibit D_NIM Summary 2 2" xfId="18353"/>
    <cellStyle name="_Costs not in KWI3000 '06Budget_4 31 Regulatory Assets and Liabilities  7 06- Exhibit D_NIM Summary 3" xfId="18354"/>
    <cellStyle name="_Costs not in KWI3000 '06Budget_4 31 Regulatory Assets and Liabilities  7 06- Exhibit D_NIM Summary_DEM-WP(C) ENERG10C--ctn Mid-C_042010 2010GRC" xfId="3000"/>
    <cellStyle name="_Costs not in KWI3000 '06Budget_4 31 Regulatory Assets and Liabilities  7 06- Exhibit D_NIM+O&amp;M" xfId="3001"/>
    <cellStyle name="_Costs not in KWI3000 '06Budget_4 31 Regulatory Assets and Liabilities  7 06- Exhibit D_NIM+O&amp;M 2" xfId="18355"/>
    <cellStyle name="_Costs not in KWI3000 '06Budget_4 31 Regulatory Assets and Liabilities  7 06- Exhibit D_NIM+O&amp;M Monthly" xfId="3002"/>
    <cellStyle name="_Costs not in KWI3000 '06Budget_4 31 Regulatory Assets and Liabilities  7 06- Exhibit D_NIM+O&amp;M Monthly 2" xfId="18356"/>
    <cellStyle name="_Costs not in KWI3000 '06Budget_4 31E Reg Asset  Liab and EXH D" xfId="3003"/>
    <cellStyle name="_Costs not in KWI3000 '06Budget_4 31E Reg Asset  Liab and EXH D _ Aug 10 Filing (2)" xfId="3004"/>
    <cellStyle name="_Costs not in KWI3000 '06Budget_4 31E Reg Asset  Liab and EXH D _ Aug 10 Filing (2) 2" xfId="18357"/>
    <cellStyle name="_Costs not in KWI3000 '06Budget_4 31E Reg Asset  Liab and EXH D 10" xfId="18358"/>
    <cellStyle name="_Costs not in KWI3000 '06Budget_4 31E Reg Asset  Liab and EXH D 11" xfId="18359"/>
    <cellStyle name="_Costs not in KWI3000 '06Budget_4 31E Reg Asset  Liab and EXH D 12" xfId="18360"/>
    <cellStyle name="_Costs not in KWI3000 '06Budget_4 31E Reg Asset  Liab and EXH D 13" xfId="18361"/>
    <cellStyle name="_Costs not in KWI3000 '06Budget_4 31E Reg Asset  Liab and EXH D 14" xfId="18362"/>
    <cellStyle name="_Costs not in KWI3000 '06Budget_4 31E Reg Asset  Liab and EXH D 15" xfId="18363"/>
    <cellStyle name="_Costs not in KWI3000 '06Budget_4 31E Reg Asset  Liab and EXH D 16" xfId="18364"/>
    <cellStyle name="_Costs not in KWI3000 '06Budget_4 31E Reg Asset  Liab and EXH D 17" xfId="18365"/>
    <cellStyle name="_Costs not in KWI3000 '06Budget_4 31E Reg Asset  Liab and EXH D 18" xfId="18366"/>
    <cellStyle name="_Costs not in KWI3000 '06Budget_4 31E Reg Asset  Liab and EXH D 19" xfId="18367"/>
    <cellStyle name="_Costs not in KWI3000 '06Budget_4 31E Reg Asset  Liab and EXH D 2" xfId="18368"/>
    <cellStyle name="_Costs not in KWI3000 '06Budget_4 31E Reg Asset  Liab and EXH D 20" xfId="18369"/>
    <cellStyle name="_Costs not in KWI3000 '06Budget_4 31E Reg Asset  Liab and EXH D 21" xfId="18370"/>
    <cellStyle name="_Costs not in KWI3000 '06Budget_4 31E Reg Asset  Liab and EXH D 22" xfId="18371"/>
    <cellStyle name="_Costs not in KWI3000 '06Budget_4 31E Reg Asset  Liab and EXH D 23" xfId="18372"/>
    <cellStyle name="_Costs not in KWI3000 '06Budget_4 31E Reg Asset  Liab and EXH D 24" xfId="18373"/>
    <cellStyle name="_Costs not in KWI3000 '06Budget_4 31E Reg Asset  Liab and EXH D 25" xfId="18374"/>
    <cellStyle name="_Costs not in KWI3000 '06Budget_4 31E Reg Asset  Liab and EXH D 26" xfId="18375"/>
    <cellStyle name="_Costs not in KWI3000 '06Budget_4 31E Reg Asset  Liab and EXH D 27" xfId="18376"/>
    <cellStyle name="_Costs not in KWI3000 '06Budget_4 31E Reg Asset  Liab and EXH D 28" xfId="18377"/>
    <cellStyle name="_Costs not in KWI3000 '06Budget_4 31E Reg Asset  Liab and EXH D 29" xfId="18378"/>
    <cellStyle name="_Costs not in KWI3000 '06Budget_4 31E Reg Asset  Liab and EXH D 3" xfId="18379"/>
    <cellStyle name="_Costs not in KWI3000 '06Budget_4 31E Reg Asset  Liab and EXH D 30" xfId="18380"/>
    <cellStyle name="_Costs not in KWI3000 '06Budget_4 31E Reg Asset  Liab and EXH D 31" xfId="18381"/>
    <cellStyle name="_Costs not in KWI3000 '06Budget_4 31E Reg Asset  Liab and EXH D 32" xfId="18382"/>
    <cellStyle name="_Costs not in KWI3000 '06Budget_4 31E Reg Asset  Liab and EXH D 33" xfId="18383"/>
    <cellStyle name="_Costs not in KWI3000 '06Budget_4 31E Reg Asset  Liab and EXH D 34" xfId="18384"/>
    <cellStyle name="_Costs not in KWI3000 '06Budget_4 31E Reg Asset  Liab and EXH D 35" xfId="18385"/>
    <cellStyle name="_Costs not in KWI3000 '06Budget_4 31E Reg Asset  Liab and EXH D 36" xfId="18386"/>
    <cellStyle name="_Costs not in KWI3000 '06Budget_4 31E Reg Asset  Liab and EXH D 4" xfId="18387"/>
    <cellStyle name="_Costs not in KWI3000 '06Budget_4 31E Reg Asset  Liab and EXH D 5" xfId="18388"/>
    <cellStyle name="_Costs not in KWI3000 '06Budget_4 31E Reg Asset  Liab and EXH D 6" xfId="18389"/>
    <cellStyle name="_Costs not in KWI3000 '06Budget_4 31E Reg Asset  Liab and EXH D 7" xfId="18390"/>
    <cellStyle name="_Costs not in KWI3000 '06Budget_4 31E Reg Asset  Liab and EXH D 8" xfId="18391"/>
    <cellStyle name="_Costs not in KWI3000 '06Budget_4 31E Reg Asset  Liab and EXH D 9" xfId="18392"/>
    <cellStyle name="_Costs not in KWI3000 '06Budget_4 32 Regulatory Assets and Liabilities  7 06- Exhibit D" xfId="3005"/>
    <cellStyle name="_Costs not in KWI3000 '06Budget_4 32 Regulatory Assets and Liabilities  7 06- Exhibit D 2" xfId="3006"/>
    <cellStyle name="_Costs not in KWI3000 '06Budget_4 32 Regulatory Assets and Liabilities  7 06- Exhibit D 2 2" xfId="3007"/>
    <cellStyle name="_Costs not in KWI3000 '06Budget_4 32 Regulatory Assets and Liabilities  7 06- Exhibit D 2 2 2" xfId="18393"/>
    <cellStyle name="_Costs not in KWI3000 '06Budget_4 32 Regulatory Assets and Liabilities  7 06- Exhibit D 3" xfId="3008"/>
    <cellStyle name="_Costs not in KWI3000 '06Budget_4 32 Regulatory Assets and Liabilities  7 06- Exhibit D 3 2" xfId="18394"/>
    <cellStyle name="_Costs not in KWI3000 '06Budget_4 32 Regulatory Assets and Liabilities  7 06- Exhibit D_DEM-WP(C) ENERG10C--ctn Mid-C_042010 2010GRC" xfId="3009"/>
    <cellStyle name="_Costs not in KWI3000 '06Budget_4 32 Regulatory Assets and Liabilities  7 06- Exhibit D_NIM Summary" xfId="3010"/>
    <cellStyle name="_Costs not in KWI3000 '06Budget_4 32 Regulatory Assets and Liabilities  7 06- Exhibit D_NIM Summary 2" xfId="3011"/>
    <cellStyle name="_Costs not in KWI3000 '06Budget_4 32 Regulatory Assets and Liabilities  7 06- Exhibit D_NIM Summary 2 2" xfId="18395"/>
    <cellStyle name="_Costs not in KWI3000 '06Budget_4 32 Regulatory Assets and Liabilities  7 06- Exhibit D_NIM Summary 3" xfId="18396"/>
    <cellStyle name="_Costs not in KWI3000 '06Budget_4 32 Regulatory Assets and Liabilities  7 06- Exhibit D_NIM Summary_DEM-WP(C) ENERG10C--ctn Mid-C_042010 2010GRC" xfId="3012"/>
    <cellStyle name="_Costs not in KWI3000 '06Budget_4 32 Regulatory Assets and Liabilities  7 06- Exhibit D_NIM+O&amp;M" xfId="3013"/>
    <cellStyle name="_Costs not in KWI3000 '06Budget_4 32 Regulatory Assets and Liabilities  7 06- Exhibit D_NIM+O&amp;M 2" xfId="18397"/>
    <cellStyle name="_Costs not in KWI3000 '06Budget_4 32 Regulatory Assets and Liabilities  7 06- Exhibit D_NIM+O&amp;M Monthly" xfId="3014"/>
    <cellStyle name="_Costs not in KWI3000 '06Budget_4 32 Regulatory Assets and Liabilities  7 06- Exhibit D_NIM+O&amp;M Monthly 2" xfId="18398"/>
    <cellStyle name="_Costs not in KWI3000 '06Budget_ACCOUNTS" xfId="3015"/>
    <cellStyle name="_Costs not in KWI3000 '06Budget_Att B to RECs proceeds proposal" xfId="18399"/>
    <cellStyle name="_Costs not in KWI3000 '06Budget_AURORA Total New" xfId="3016"/>
    <cellStyle name="_Costs not in KWI3000 '06Budget_AURORA Total New 2" xfId="3017"/>
    <cellStyle name="_Costs not in KWI3000 '06Budget_AURORA Total New 2 2" xfId="18400"/>
    <cellStyle name="_Costs not in KWI3000 '06Budget_AURORA Total New 3" xfId="18401"/>
    <cellStyle name="_Costs not in KWI3000 '06Budget_Backup for Attachment B 2010-09-09" xfId="18402"/>
    <cellStyle name="_Costs not in KWI3000 '06Budget_Bench Request - Attachment B" xfId="18403"/>
    <cellStyle name="_Costs not in KWI3000 '06Budget_Book1" xfId="18404"/>
    <cellStyle name="_Costs not in KWI3000 '06Budget_Book2" xfId="3018"/>
    <cellStyle name="_Costs not in KWI3000 '06Budget_Book2 2" xfId="3019"/>
    <cellStyle name="_Costs not in KWI3000 '06Budget_Book2 2 2" xfId="3020"/>
    <cellStyle name="_Costs not in KWI3000 '06Budget_Book2 2 2 2" xfId="18405"/>
    <cellStyle name="_Costs not in KWI3000 '06Budget_Book2 2 3" xfId="18406"/>
    <cellStyle name="_Costs not in KWI3000 '06Budget_Book2 3" xfId="3021"/>
    <cellStyle name="_Costs not in KWI3000 '06Budget_Book2 3 2" xfId="18407"/>
    <cellStyle name="_Costs not in KWI3000 '06Budget_Book2 4" xfId="18408"/>
    <cellStyle name="_Costs not in KWI3000 '06Budget_Book2_Adj Bench DR 3 for Initial Briefs (Electric)" xfId="3022"/>
    <cellStyle name="_Costs not in KWI3000 '06Budget_Book2_Adj Bench DR 3 for Initial Briefs (Electric) 2" xfId="3023"/>
    <cellStyle name="_Costs not in KWI3000 '06Budget_Book2_Adj Bench DR 3 for Initial Briefs (Electric) 2 2" xfId="3024"/>
    <cellStyle name="_Costs not in KWI3000 '06Budget_Book2_Adj Bench DR 3 for Initial Briefs (Electric) 2 2 2" xfId="18409"/>
    <cellStyle name="_Costs not in KWI3000 '06Budget_Book2_Adj Bench DR 3 for Initial Briefs (Electric) 2 3" xfId="18410"/>
    <cellStyle name="_Costs not in KWI3000 '06Budget_Book2_Adj Bench DR 3 for Initial Briefs (Electric) 3" xfId="3025"/>
    <cellStyle name="_Costs not in KWI3000 '06Budget_Book2_Adj Bench DR 3 for Initial Briefs (Electric) 3 2" xfId="18411"/>
    <cellStyle name="_Costs not in KWI3000 '06Budget_Book2_Adj Bench DR 3 for Initial Briefs (Electric) 4" xfId="18412"/>
    <cellStyle name="_Costs not in KWI3000 '06Budget_Book2_Adj Bench DR 3 for Initial Briefs (Electric)_DEM-WP(C) ENERG10C--ctn Mid-C_042010 2010GRC" xfId="3026"/>
    <cellStyle name="_Costs not in KWI3000 '06Budget_Book2_DEM-WP(C) ENERG10C--ctn Mid-C_042010 2010GRC" xfId="3027"/>
    <cellStyle name="_Costs not in KWI3000 '06Budget_Book2_Electric Rev Req Model (2009 GRC) Rebuttal" xfId="3028"/>
    <cellStyle name="_Costs not in KWI3000 '06Budget_Book2_Electric Rev Req Model (2009 GRC) Rebuttal 2" xfId="3029"/>
    <cellStyle name="_Costs not in KWI3000 '06Budget_Book2_Electric Rev Req Model (2009 GRC) Rebuttal 2 2" xfId="3030"/>
    <cellStyle name="_Costs not in KWI3000 '06Budget_Book2_Electric Rev Req Model (2009 GRC) Rebuttal 2 2 2" xfId="18413"/>
    <cellStyle name="_Costs not in KWI3000 '06Budget_Book2_Electric Rev Req Model (2009 GRC) Rebuttal 2 3" xfId="18414"/>
    <cellStyle name="_Costs not in KWI3000 '06Budget_Book2_Electric Rev Req Model (2009 GRC) Rebuttal 3" xfId="3031"/>
    <cellStyle name="_Costs not in KWI3000 '06Budget_Book2_Electric Rev Req Model (2009 GRC) Rebuttal 3 2" xfId="18415"/>
    <cellStyle name="_Costs not in KWI3000 '06Budget_Book2_Electric Rev Req Model (2009 GRC) Rebuttal 4" xfId="18416"/>
    <cellStyle name="_Costs not in KWI3000 '06Budget_Book2_Electric Rev Req Model (2009 GRC) Rebuttal REmoval of New  WH Solar AdjustMI" xfId="3032"/>
    <cellStyle name="_Costs not in KWI3000 '06Budget_Book2_Electric Rev Req Model (2009 GRC) Rebuttal REmoval of New  WH Solar AdjustMI 2" xfId="3033"/>
    <cellStyle name="_Costs not in KWI3000 '06Budget_Book2_Electric Rev Req Model (2009 GRC) Rebuttal REmoval of New  WH Solar AdjustMI 2 2" xfId="3034"/>
    <cellStyle name="_Costs not in KWI3000 '06Budget_Book2_Electric Rev Req Model (2009 GRC) Rebuttal REmoval of New  WH Solar AdjustMI 2 2 2" xfId="18417"/>
    <cellStyle name="_Costs not in KWI3000 '06Budget_Book2_Electric Rev Req Model (2009 GRC) Rebuttal REmoval of New  WH Solar AdjustMI 2 3" xfId="18418"/>
    <cellStyle name="_Costs not in KWI3000 '06Budget_Book2_Electric Rev Req Model (2009 GRC) Rebuttal REmoval of New  WH Solar AdjustMI 3" xfId="3035"/>
    <cellStyle name="_Costs not in KWI3000 '06Budget_Book2_Electric Rev Req Model (2009 GRC) Rebuttal REmoval of New  WH Solar AdjustMI 3 2" xfId="18419"/>
    <cellStyle name="_Costs not in KWI3000 '06Budget_Book2_Electric Rev Req Model (2009 GRC) Rebuttal REmoval of New  WH Solar AdjustMI 4" xfId="18420"/>
    <cellStyle name="_Costs not in KWI3000 '06Budget_Book2_Electric Rev Req Model (2009 GRC) Rebuttal REmoval of New  WH Solar AdjustMI_DEM-WP(C) ENERG10C--ctn Mid-C_042010 2010GRC" xfId="3036"/>
    <cellStyle name="_Costs not in KWI3000 '06Budget_Book2_Electric Rev Req Model (2009 GRC) Revised 01-18-2010" xfId="3037"/>
    <cellStyle name="_Costs not in KWI3000 '06Budget_Book2_Electric Rev Req Model (2009 GRC) Revised 01-18-2010 2" xfId="3038"/>
    <cellStyle name="_Costs not in KWI3000 '06Budget_Book2_Electric Rev Req Model (2009 GRC) Revised 01-18-2010 2 2" xfId="3039"/>
    <cellStyle name="_Costs not in KWI3000 '06Budget_Book2_Electric Rev Req Model (2009 GRC) Revised 01-18-2010 2 2 2" xfId="18421"/>
    <cellStyle name="_Costs not in KWI3000 '06Budget_Book2_Electric Rev Req Model (2009 GRC) Revised 01-18-2010 2 3" xfId="18422"/>
    <cellStyle name="_Costs not in KWI3000 '06Budget_Book2_Electric Rev Req Model (2009 GRC) Revised 01-18-2010 3" xfId="3040"/>
    <cellStyle name="_Costs not in KWI3000 '06Budget_Book2_Electric Rev Req Model (2009 GRC) Revised 01-18-2010 3 2" xfId="18423"/>
    <cellStyle name="_Costs not in KWI3000 '06Budget_Book2_Electric Rev Req Model (2009 GRC) Revised 01-18-2010 4" xfId="18424"/>
    <cellStyle name="_Costs not in KWI3000 '06Budget_Book2_Electric Rev Req Model (2009 GRC) Revised 01-18-2010_DEM-WP(C) ENERG10C--ctn Mid-C_042010 2010GRC" xfId="3041"/>
    <cellStyle name="_Costs not in KWI3000 '06Budget_Book2_Final Order Electric EXHIBIT A-1" xfId="3042"/>
    <cellStyle name="_Costs not in KWI3000 '06Budget_Book2_Final Order Electric EXHIBIT A-1 2" xfId="3043"/>
    <cellStyle name="_Costs not in KWI3000 '06Budget_Book2_Final Order Electric EXHIBIT A-1 2 2" xfId="3044"/>
    <cellStyle name="_Costs not in KWI3000 '06Budget_Book2_Final Order Electric EXHIBIT A-1 2 2 2" xfId="18425"/>
    <cellStyle name="_Costs not in KWI3000 '06Budget_Book2_Final Order Electric EXHIBIT A-1 2 3" xfId="18426"/>
    <cellStyle name="_Costs not in KWI3000 '06Budget_Book2_Final Order Electric EXHIBIT A-1 3" xfId="3045"/>
    <cellStyle name="_Costs not in KWI3000 '06Budget_Book2_Final Order Electric EXHIBIT A-1 3 2" xfId="18427"/>
    <cellStyle name="_Costs not in KWI3000 '06Budget_Book2_Final Order Electric EXHIBIT A-1 4" xfId="18428"/>
    <cellStyle name="_Costs not in KWI3000 '06Budget_Book4" xfId="3046"/>
    <cellStyle name="_Costs not in KWI3000 '06Budget_Book4 2" xfId="3047"/>
    <cellStyle name="_Costs not in KWI3000 '06Budget_Book4 2 2" xfId="3048"/>
    <cellStyle name="_Costs not in KWI3000 '06Budget_Book4 2 2 2" xfId="18429"/>
    <cellStyle name="_Costs not in KWI3000 '06Budget_Book4 2 3" xfId="18430"/>
    <cellStyle name="_Costs not in KWI3000 '06Budget_Book4 3" xfId="3049"/>
    <cellStyle name="_Costs not in KWI3000 '06Budget_Book4 3 2" xfId="18431"/>
    <cellStyle name="_Costs not in KWI3000 '06Budget_Book4 4" xfId="18432"/>
    <cellStyle name="_Costs not in KWI3000 '06Budget_Book4_DEM-WP(C) ENERG10C--ctn Mid-C_042010 2010GRC" xfId="3050"/>
    <cellStyle name="_Costs not in KWI3000 '06Budget_Book9" xfId="3051"/>
    <cellStyle name="_Costs not in KWI3000 '06Budget_Book9 2" xfId="3052"/>
    <cellStyle name="_Costs not in KWI3000 '06Budget_Book9 2 2" xfId="3053"/>
    <cellStyle name="_Costs not in KWI3000 '06Budget_Book9 2 2 2" xfId="18433"/>
    <cellStyle name="_Costs not in KWI3000 '06Budget_Book9 2 3" xfId="18434"/>
    <cellStyle name="_Costs not in KWI3000 '06Budget_Book9 3" xfId="3054"/>
    <cellStyle name="_Costs not in KWI3000 '06Budget_Book9 3 2" xfId="18435"/>
    <cellStyle name="_Costs not in KWI3000 '06Budget_Book9 4" xfId="18436"/>
    <cellStyle name="_Costs not in KWI3000 '06Budget_Book9_DEM-WP(C) ENERG10C--ctn Mid-C_042010 2010GRC" xfId="3055"/>
    <cellStyle name="_Costs not in KWI3000 '06Budget_Check the Interest Calculation" xfId="3056"/>
    <cellStyle name="_Costs not in KWI3000 '06Budget_Check the Interest Calculation_Scenario 1 REC vs PTC Offset" xfId="3057"/>
    <cellStyle name="_Costs not in KWI3000 '06Budget_Check the Interest Calculation_Scenario 3" xfId="3058"/>
    <cellStyle name="_Costs not in KWI3000 '06Budget_Chelan PUD Power Costs (8-10)" xfId="3059"/>
    <cellStyle name="_Costs not in KWI3000 '06Budget_Chelan PUD Power Costs (8-10) 2" xfId="18437"/>
    <cellStyle name="_Costs not in KWI3000 '06Budget_DEM-WP(C) Chelan Power Costs" xfId="3060"/>
    <cellStyle name="_Costs not in KWI3000 '06Budget_DEM-WP(C) Chelan Power Costs 2" xfId="18438"/>
    <cellStyle name="_Costs not in KWI3000 '06Budget_DEM-WP(C) ENERG10C--ctn Mid-C_042010 2010GRC" xfId="3061"/>
    <cellStyle name="_Costs not in KWI3000 '06Budget_DEM-WP(C) Gas Transport 2010GRC" xfId="3062"/>
    <cellStyle name="_Costs not in KWI3000 '06Budget_DEM-WP(C) Gas Transport 2010GRC 2" xfId="18439"/>
    <cellStyle name="_Costs not in KWI3000 '06Budget_DWH-08 (Rate Spread &amp; Design Workpapers)" xfId="3063"/>
    <cellStyle name="_Costs not in KWI3000 '06Budget_Exh A-1 resulting from UE-112050 effective Jan 1 2012" xfId="18440"/>
    <cellStyle name="_Costs not in KWI3000 '06Budget_Exh G - Klamath Peaker PPA fr C Locke 2-12" xfId="18441"/>
    <cellStyle name="_Costs not in KWI3000 '06Budget_Exhibit A-1 effective 4-1-11 fr S Free 12-11" xfId="18442"/>
    <cellStyle name="_Costs not in KWI3000 '06Budget_Exhibit D fr R Gho 12-31-08" xfId="3064"/>
    <cellStyle name="_Costs not in KWI3000 '06Budget_Exhibit D fr R Gho 12-31-08 2" xfId="3065"/>
    <cellStyle name="_Costs not in KWI3000 '06Budget_Exhibit D fr R Gho 12-31-08 2 2" xfId="18443"/>
    <cellStyle name="_Costs not in KWI3000 '06Budget_Exhibit D fr R Gho 12-31-08 3" xfId="18444"/>
    <cellStyle name="_Costs not in KWI3000 '06Budget_Exhibit D fr R Gho 12-31-08 v2" xfId="3066"/>
    <cellStyle name="_Costs not in KWI3000 '06Budget_Exhibit D fr R Gho 12-31-08 v2 2" xfId="3067"/>
    <cellStyle name="_Costs not in KWI3000 '06Budget_Exhibit D fr R Gho 12-31-08 v2 2 2" xfId="18445"/>
    <cellStyle name="_Costs not in KWI3000 '06Budget_Exhibit D fr R Gho 12-31-08 v2 3" xfId="18446"/>
    <cellStyle name="_Costs not in KWI3000 '06Budget_Exhibit D fr R Gho 12-31-08 v2_DEM-WP(C) ENERG10C--ctn Mid-C_042010 2010GRC" xfId="3068"/>
    <cellStyle name="_Costs not in KWI3000 '06Budget_Exhibit D fr R Gho 12-31-08 v2_NIM Summary" xfId="3069"/>
    <cellStyle name="_Costs not in KWI3000 '06Budget_Exhibit D fr R Gho 12-31-08 v2_NIM Summary 2" xfId="3070"/>
    <cellStyle name="_Costs not in KWI3000 '06Budget_Exhibit D fr R Gho 12-31-08 v2_NIM Summary 2 2" xfId="18447"/>
    <cellStyle name="_Costs not in KWI3000 '06Budget_Exhibit D fr R Gho 12-31-08 v2_NIM Summary 3" xfId="18448"/>
    <cellStyle name="_Costs not in KWI3000 '06Budget_Exhibit D fr R Gho 12-31-08 v2_NIM Summary_DEM-WP(C) ENERG10C--ctn Mid-C_042010 2010GRC" xfId="3071"/>
    <cellStyle name="_Costs not in KWI3000 '06Budget_Exhibit D fr R Gho 12-31-08_DEM-WP(C) ENERG10C--ctn Mid-C_042010 2010GRC" xfId="3072"/>
    <cellStyle name="_Costs not in KWI3000 '06Budget_Exhibit D fr R Gho 12-31-08_NIM Summary" xfId="3073"/>
    <cellStyle name="_Costs not in KWI3000 '06Budget_Exhibit D fr R Gho 12-31-08_NIM Summary 2" xfId="3074"/>
    <cellStyle name="_Costs not in KWI3000 '06Budget_Exhibit D fr R Gho 12-31-08_NIM Summary 2 2" xfId="18449"/>
    <cellStyle name="_Costs not in KWI3000 '06Budget_Exhibit D fr R Gho 12-31-08_NIM Summary 3" xfId="18450"/>
    <cellStyle name="_Costs not in KWI3000 '06Budget_Exhibit D fr R Gho 12-31-08_NIM Summary_DEM-WP(C) ENERG10C--ctn Mid-C_042010 2010GRC" xfId="3075"/>
    <cellStyle name="_Costs not in KWI3000 '06Budget_Final 2008 PTC Rate Design Workpapers 10.27.08" xfId="3076"/>
    <cellStyle name="_Costs not in KWI3000 '06Budget_Final 2009 Electric Low Income Workpapers" xfId="3077"/>
    <cellStyle name="_Costs not in KWI3000 '06Budget_Gas Rev Req Model (2010 GRC)" xfId="3078"/>
    <cellStyle name="_Costs not in KWI3000 '06Budget_Hopkins Ridge Prepaid Tran - Interest Earned RY 12ME Feb  '11" xfId="3079"/>
    <cellStyle name="_Costs not in KWI3000 '06Budget_Hopkins Ridge Prepaid Tran - Interest Earned RY 12ME Feb  '11 2" xfId="3080"/>
    <cellStyle name="_Costs not in KWI3000 '06Budget_Hopkins Ridge Prepaid Tran - Interest Earned RY 12ME Feb  '11 2 2" xfId="18451"/>
    <cellStyle name="_Costs not in KWI3000 '06Budget_Hopkins Ridge Prepaid Tran - Interest Earned RY 12ME Feb  '11 3" xfId="18452"/>
    <cellStyle name="_Costs not in KWI3000 '06Budget_Hopkins Ridge Prepaid Tran - Interest Earned RY 12ME Feb  '11_DEM-WP(C) ENERG10C--ctn Mid-C_042010 2010GRC" xfId="3081"/>
    <cellStyle name="_Costs not in KWI3000 '06Budget_Hopkins Ridge Prepaid Tran - Interest Earned RY 12ME Feb  '11_NIM Summary" xfId="3082"/>
    <cellStyle name="_Costs not in KWI3000 '06Budget_Hopkins Ridge Prepaid Tran - Interest Earned RY 12ME Feb  '11_NIM Summary 2" xfId="3083"/>
    <cellStyle name="_Costs not in KWI3000 '06Budget_Hopkins Ridge Prepaid Tran - Interest Earned RY 12ME Feb  '11_NIM Summary 2 2" xfId="18453"/>
    <cellStyle name="_Costs not in KWI3000 '06Budget_Hopkins Ridge Prepaid Tran - Interest Earned RY 12ME Feb  '11_NIM Summary 3" xfId="18454"/>
    <cellStyle name="_Costs not in KWI3000 '06Budget_Hopkins Ridge Prepaid Tran - Interest Earned RY 12ME Feb  '11_NIM Summary_DEM-WP(C) ENERG10C--ctn Mid-C_042010 2010GRC" xfId="3084"/>
    <cellStyle name="_Costs not in KWI3000 '06Budget_Hopkins Ridge Prepaid Tran - Interest Earned RY 12ME Feb  '11_Transmission Workbook for May BOD" xfId="3085"/>
    <cellStyle name="_Costs not in KWI3000 '06Budget_Hopkins Ridge Prepaid Tran - Interest Earned RY 12ME Feb  '11_Transmission Workbook for May BOD 2" xfId="3086"/>
    <cellStyle name="_Costs not in KWI3000 '06Budget_Hopkins Ridge Prepaid Tran - Interest Earned RY 12ME Feb  '11_Transmission Workbook for May BOD 2 2" xfId="18455"/>
    <cellStyle name="_Costs not in KWI3000 '06Budget_Hopkins Ridge Prepaid Tran - Interest Earned RY 12ME Feb  '11_Transmission Workbook for May BOD 3" xfId="18456"/>
    <cellStyle name="_Costs not in KWI3000 '06Budget_Hopkins Ridge Prepaid Tran - Interest Earned RY 12ME Feb  '11_Transmission Workbook for May BOD_DEM-WP(C) ENERG10C--ctn Mid-C_042010 2010GRC" xfId="3087"/>
    <cellStyle name="_Costs not in KWI3000 '06Budget_INPUTS" xfId="3088"/>
    <cellStyle name="_Costs not in KWI3000 '06Budget_INPUTS 2" xfId="3089"/>
    <cellStyle name="_Costs not in KWI3000 '06Budget_INPUTS 2 2" xfId="3090"/>
    <cellStyle name="_Costs not in KWI3000 '06Budget_INPUTS 2 2 2" xfId="18457"/>
    <cellStyle name="_Costs not in KWI3000 '06Budget_INPUTS 2 3" xfId="18458"/>
    <cellStyle name="_Costs not in KWI3000 '06Budget_INPUTS 3" xfId="3091"/>
    <cellStyle name="_Costs not in KWI3000 '06Budget_INPUTS 3 2" xfId="18459"/>
    <cellStyle name="_Costs not in KWI3000 '06Budget_INPUTS 4" xfId="18460"/>
    <cellStyle name="_Costs not in KWI3000 '06Budget_LSRWEP LGIA like Acctg Petition Aug 2010" xfId="3092"/>
    <cellStyle name="_Costs not in KWI3000 '06Budget_LSRWEP LGIA like Acctg Petition Aug 2010 2" xfId="18461"/>
    <cellStyle name="_Costs not in KWI3000 '06Budget_Mint Farm Generation BPA" xfId="18462"/>
    <cellStyle name="_Costs not in KWI3000 '06Budget_NIM Summary" xfId="3093"/>
    <cellStyle name="_Costs not in KWI3000 '06Budget_NIM Summary 09GRC" xfId="3094"/>
    <cellStyle name="_Costs not in KWI3000 '06Budget_NIM Summary 09GRC 2" xfId="3095"/>
    <cellStyle name="_Costs not in KWI3000 '06Budget_NIM Summary 09GRC 2 2" xfId="18463"/>
    <cellStyle name="_Costs not in KWI3000 '06Budget_NIM Summary 09GRC 3" xfId="18464"/>
    <cellStyle name="_Costs not in KWI3000 '06Budget_NIM Summary 09GRC_DEM-WP(C) ENERG10C--ctn Mid-C_042010 2010GRC" xfId="3096"/>
    <cellStyle name="_Costs not in KWI3000 '06Budget_NIM Summary 10" xfId="18465"/>
    <cellStyle name="_Costs not in KWI3000 '06Budget_NIM Summary 11" xfId="18466"/>
    <cellStyle name="_Costs not in KWI3000 '06Budget_NIM Summary 12" xfId="18467"/>
    <cellStyle name="_Costs not in KWI3000 '06Budget_NIM Summary 13" xfId="18468"/>
    <cellStyle name="_Costs not in KWI3000 '06Budget_NIM Summary 14" xfId="18469"/>
    <cellStyle name="_Costs not in KWI3000 '06Budget_NIM Summary 15" xfId="18470"/>
    <cellStyle name="_Costs not in KWI3000 '06Budget_NIM Summary 16" xfId="18471"/>
    <cellStyle name="_Costs not in KWI3000 '06Budget_NIM Summary 17" xfId="18472"/>
    <cellStyle name="_Costs not in KWI3000 '06Budget_NIM Summary 18" xfId="18473"/>
    <cellStyle name="_Costs not in KWI3000 '06Budget_NIM Summary 19" xfId="18474"/>
    <cellStyle name="_Costs not in KWI3000 '06Budget_NIM Summary 2" xfId="3097"/>
    <cellStyle name="_Costs not in KWI3000 '06Budget_NIM Summary 2 2" xfId="18475"/>
    <cellStyle name="_Costs not in KWI3000 '06Budget_NIM Summary 20" xfId="18476"/>
    <cellStyle name="_Costs not in KWI3000 '06Budget_NIM Summary 21" xfId="18477"/>
    <cellStyle name="_Costs not in KWI3000 '06Budget_NIM Summary 22" xfId="18478"/>
    <cellStyle name="_Costs not in KWI3000 '06Budget_NIM Summary 23" xfId="18479"/>
    <cellStyle name="_Costs not in KWI3000 '06Budget_NIM Summary 24" xfId="18480"/>
    <cellStyle name="_Costs not in KWI3000 '06Budget_NIM Summary 25" xfId="18481"/>
    <cellStyle name="_Costs not in KWI3000 '06Budget_NIM Summary 26" xfId="18482"/>
    <cellStyle name="_Costs not in KWI3000 '06Budget_NIM Summary 27" xfId="18483"/>
    <cellStyle name="_Costs not in KWI3000 '06Budget_NIM Summary 28" xfId="18484"/>
    <cellStyle name="_Costs not in KWI3000 '06Budget_NIM Summary 29" xfId="18485"/>
    <cellStyle name="_Costs not in KWI3000 '06Budget_NIM Summary 3" xfId="3098"/>
    <cellStyle name="_Costs not in KWI3000 '06Budget_NIM Summary 3 2" xfId="18486"/>
    <cellStyle name="_Costs not in KWI3000 '06Budget_NIM Summary 30" xfId="18487"/>
    <cellStyle name="_Costs not in KWI3000 '06Budget_NIM Summary 31" xfId="18488"/>
    <cellStyle name="_Costs not in KWI3000 '06Budget_NIM Summary 32" xfId="18489"/>
    <cellStyle name="_Costs not in KWI3000 '06Budget_NIM Summary 33" xfId="18490"/>
    <cellStyle name="_Costs not in KWI3000 '06Budget_NIM Summary 34" xfId="18491"/>
    <cellStyle name="_Costs not in KWI3000 '06Budget_NIM Summary 35" xfId="18492"/>
    <cellStyle name="_Costs not in KWI3000 '06Budget_NIM Summary 36" xfId="18493"/>
    <cellStyle name="_Costs not in KWI3000 '06Budget_NIM Summary 37" xfId="18494"/>
    <cellStyle name="_Costs not in KWI3000 '06Budget_NIM Summary 38" xfId="18495"/>
    <cellStyle name="_Costs not in KWI3000 '06Budget_NIM Summary 39" xfId="18496"/>
    <cellStyle name="_Costs not in KWI3000 '06Budget_NIM Summary 4" xfId="3099"/>
    <cellStyle name="_Costs not in KWI3000 '06Budget_NIM Summary 4 2" xfId="18497"/>
    <cellStyle name="_Costs not in KWI3000 '06Budget_NIM Summary 40" xfId="18498"/>
    <cellStyle name="_Costs not in KWI3000 '06Budget_NIM Summary 41" xfId="18499"/>
    <cellStyle name="_Costs not in KWI3000 '06Budget_NIM Summary 42" xfId="18500"/>
    <cellStyle name="_Costs not in KWI3000 '06Budget_NIM Summary 43" xfId="18501"/>
    <cellStyle name="_Costs not in KWI3000 '06Budget_NIM Summary 44" xfId="18502"/>
    <cellStyle name="_Costs not in KWI3000 '06Budget_NIM Summary 45" xfId="18503"/>
    <cellStyle name="_Costs not in KWI3000 '06Budget_NIM Summary 46" xfId="18504"/>
    <cellStyle name="_Costs not in KWI3000 '06Budget_NIM Summary 47" xfId="18505"/>
    <cellStyle name="_Costs not in KWI3000 '06Budget_NIM Summary 48" xfId="18506"/>
    <cellStyle name="_Costs not in KWI3000 '06Budget_NIM Summary 49" xfId="18507"/>
    <cellStyle name="_Costs not in KWI3000 '06Budget_NIM Summary 5" xfId="3100"/>
    <cellStyle name="_Costs not in KWI3000 '06Budget_NIM Summary 5 2" xfId="18508"/>
    <cellStyle name="_Costs not in KWI3000 '06Budget_NIM Summary 50" xfId="18509"/>
    <cellStyle name="_Costs not in KWI3000 '06Budget_NIM Summary 51" xfId="18510"/>
    <cellStyle name="_Costs not in KWI3000 '06Budget_NIM Summary 6" xfId="3101"/>
    <cellStyle name="_Costs not in KWI3000 '06Budget_NIM Summary 6 2" xfId="18511"/>
    <cellStyle name="_Costs not in KWI3000 '06Budget_NIM Summary 7" xfId="3102"/>
    <cellStyle name="_Costs not in KWI3000 '06Budget_NIM Summary 7 2" xfId="18512"/>
    <cellStyle name="_Costs not in KWI3000 '06Budget_NIM Summary 8" xfId="3103"/>
    <cellStyle name="_Costs not in KWI3000 '06Budget_NIM Summary 8 2" xfId="18513"/>
    <cellStyle name="_Costs not in KWI3000 '06Budget_NIM Summary 9" xfId="3104"/>
    <cellStyle name="_Costs not in KWI3000 '06Budget_NIM Summary 9 2" xfId="18514"/>
    <cellStyle name="_Costs not in KWI3000 '06Budget_NIM Summary_DEM-WP(C) ENERG10C--ctn Mid-C_042010 2010GRC" xfId="3105"/>
    <cellStyle name="_Costs not in KWI3000 '06Budget_NIM+O&amp;M" xfId="3106"/>
    <cellStyle name="_Costs not in KWI3000 '06Budget_NIM+O&amp;M 2" xfId="3107"/>
    <cellStyle name="_Costs not in KWI3000 '06Budget_NIM+O&amp;M 2 2" xfId="18515"/>
    <cellStyle name="_Costs not in KWI3000 '06Budget_NIM+O&amp;M 3" xfId="18516"/>
    <cellStyle name="_Costs not in KWI3000 '06Budget_NIM+O&amp;M Monthly" xfId="3108"/>
    <cellStyle name="_Costs not in KWI3000 '06Budget_NIM+O&amp;M Monthly 2" xfId="3109"/>
    <cellStyle name="_Costs not in KWI3000 '06Budget_NIM+O&amp;M Monthly 2 2" xfId="18517"/>
    <cellStyle name="_Costs not in KWI3000 '06Budget_NIM+O&amp;M Monthly 3" xfId="18518"/>
    <cellStyle name="_Costs not in KWI3000 '06Budget_PCA 10 -  Exhibit D Dec 2011" xfId="18519"/>
    <cellStyle name="_Costs not in KWI3000 '06Budget_PCA 10 -  Exhibit D from A Kellogg Jan 2011" xfId="3110"/>
    <cellStyle name="_Costs not in KWI3000 '06Budget_PCA 10 -  Exhibit D from A Kellogg July 2011" xfId="3111"/>
    <cellStyle name="_Costs not in KWI3000 '06Budget_PCA 10 -  Exhibit D from S Free Rcv'd 12-11" xfId="3112"/>
    <cellStyle name="_Costs not in KWI3000 '06Budget_PCA 11 -  Exhibit D Jan 2012 fr A Kellogg" xfId="18520"/>
    <cellStyle name="_Costs not in KWI3000 '06Budget_PCA 11 -  Exhibit D Jan 2012 WF" xfId="18521"/>
    <cellStyle name="_Costs not in KWI3000 '06Budget_PCA 7 - Exhibit D update 11_30_08 (2)" xfId="3113"/>
    <cellStyle name="_Costs not in KWI3000 '06Budget_PCA 7 - Exhibit D update 11_30_08 (2) 2" xfId="3114"/>
    <cellStyle name="_Costs not in KWI3000 '06Budget_PCA 7 - Exhibit D update 11_30_08 (2) 2 2" xfId="3115"/>
    <cellStyle name="_Costs not in KWI3000 '06Budget_PCA 7 - Exhibit D update 11_30_08 (2) 2 2 2" xfId="18522"/>
    <cellStyle name="_Costs not in KWI3000 '06Budget_PCA 7 - Exhibit D update 11_30_08 (2) 2 3" xfId="18523"/>
    <cellStyle name="_Costs not in KWI3000 '06Budget_PCA 7 - Exhibit D update 11_30_08 (2) 3" xfId="3116"/>
    <cellStyle name="_Costs not in KWI3000 '06Budget_PCA 7 - Exhibit D update 11_30_08 (2) 3 2" xfId="18524"/>
    <cellStyle name="_Costs not in KWI3000 '06Budget_PCA 7 - Exhibit D update 11_30_08 (2) 4" xfId="18525"/>
    <cellStyle name="_Costs not in KWI3000 '06Budget_PCA 7 - Exhibit D update 11_30_08 (2)_DEM-WP(C) ENERG10C--ctn Mid-C_042010 2010GRC" xfId="3117"/>
    <cellStyle name="_Costs not in KWI3000 '06Budget_PCA 7 - Exhibit D update 11_30_08 (2)_NIM Summary" xfId="3118"/>
    <cellStyle name="_Costs not in KWI3000 '06Budget_PCA 7 - Exhibit D update 11_30_08 (2)_NIM Summary 2" xfId="3119"/>
    <cellStyle name="_Costs not in KWI3000 '06Budget_PCA 7 - Exhibit D update 11_30_08 (2)_NIM Summary 2 2" xfId="18526"/>
    <cellStyle name="_Costs not in KWI3000 '06Budget_PCA 7 - Exhibit D update 11_30_08 (2)_NIM Summary 3" xfId="18527"/>
    <cellStyle name="_Costs not in KWI3000 '06Budget_PCA 7 - Exhibit D update 11_30_08 (2)_NIM Summary_DEM-WP(C) ENERG10C--ctn Mid-C_042010 2010GRC" xfId="3120"/>
    <cellStyle name="_Costs not in KWI3000 '06Budget_PCA 8 - Exhibit D update 12_31_09" xfId="3121"/>
    <cellStyle name="_Costs not in KWI3000 '06Budget_PCA 8 - Exhibit D update 12_31_09 2" xfId="18528"/>
    <cellStyle name="_Costs not in KWI3000 '06Budget_PCA 9 -  Exhibit D April 2010" xfId="3122"/>
    <cellStyle name="_Costs not in KWI3000 '06Budget_PCA 9 -  Exhibit D April 2010 (3)" xfId="3123"/>
    <cellStyle name="_Costs not in KWI3000 '06Budget_PCA 9 -  Exhibit D April 2010 (3) 2" xfId="3124"/>
    <cellStyle name="_Costs not in KWI3000 '06Budget_PCA 9 -  Exhibit D April 2010 (3) 2 2" xfId="18529"/>
    <cellStyle name="_Costs not in KWI3000 '06Budget_PCA 9 -  Exhibit D April 2010 (3) 3" xfId="18530"/>
    <cellStyle name="_Costs not in KWI3000 '06Budget_PCA 9 -  Exhibit D April 2010 (3)_DEM-WP(C) ENERG10C--ctn Mid-C_042010 2010GRC" xfId="3125"/>
    <cellStyle name="_Costs not in KWI3000 '06Budget_PCA 9 -  Exhibit D April 2010 2" xfId="18531"/>
    <cellStyle name="_Costs not in KWI3000 '06Budget_PCA 9 -  Exhibit D April 2010 3" xfId="18532"/>
    <cellStyle name="_Costs not in KWI3000 '06Budget_PCA 9 -  Exhibit D April 2010 4" xfId="18533"/>
    <cellStyle name="_Costs not in KWI3000 '06Budget_PCA 9 -  Exhibit D April 2010 5" xfId="18534"/>
    <cellStyle name="_Costs not in KWI3000 '06Budget_PCA 9 -  Exhibit D April 2010 6" xfId="18535"/>
    <cellStyle name="_Costs not in KWI3000 '06Budget_PCA 9 -  Exhibit D Feb 2010" xfId="3126"/>
    <cellStyle name="_Costs not in KWI3000 '06Budget_PCA 9 -  Exhibit D Feb 2010 2" xfId="18536"/>
    <cellStyle name="_Costs not in KWI3000 '06Budget_PCA 9 -  Exhibit D Feb 2010 v2" xfId="3127"/>
    <cellStyle name="_Costs not in KWI3000 '06Budget_PCA 9 -  Exhibit D Feb 2010 v2 2" xfId="18537"/>
    <cellStyle name="_Costs not in KWI3000 '06Budget_PCA 9 -  Exhibit D Feb 2010 WF" xfId="3128"/>
    <cellStyle name="_Costs not in KWI3000 '06Budget_PCA 9 -  Exhibit D Feb 2010 WF 2" xfId="18538"/>
    <cellStyle name="_Costs not in KWI3000 '06Budget_PCA 9 -  Exhibit D Jan 2010" xfId="3129"/>
    <cellStyle name="_Costs not in KWI3000 '06Budget_PCA 9 -  Exhibit D Jan 2010 2" xfId="18539"/>
    <cellStyle name="_Costs not in KWI3000 '06Budget_PCA 9 -  Exhibit D March 2010 (2)" xfId="3130"/>
    <cellStyle name="_Costs not in KWI3000 '06Budget_PCA 9 -  Exhibit D March 2010 (2) 2" xfId="18540"/>
    <cellStyle name="_Costs not in KWI3000 '06Budget_PCA 9 -  Exhibit D Nov 2010" xfId="3131"/>
    <cellStyle name="_Costs not in KWI3000 '06Budget_PCA 9 -  Exhibit D Nov 2010 2" xfId="18541"/>
    <cellStyle name="_Costs not in KWI3000 '06Budget_PCA 9 - Exhibit D at August 2010" xfId="3132"/>
    <cellStyle name="_Costs not in KWI3000 '06Budget_PCA 9 - Exhibit D at August 2010 2" xfId="18542"/>
    <cellStyle name="_Costs not in KWI3000 '06Budget_PCA 9 - Exhibit D June 2010 GRC" xfId="3133"/>
    <cellStyle name="_Costs not in KWI3000 '06Budget_PCA 9 - Exhibit D June 2010 GRC 2" xfId="18543"/>
    <cellStyle name="_Costs not in KWI3000 '06Budget_Power Costs - Comparison bx Rbtl-Staff-Jt-PC" xfId="3134"/>
    <cellStyle name="_Costs not in KWI3000 '06Budget_Power Costs - Comparison bx Rbtl-Staff-Jt-PC 2" xfId="3135"/>
    <cellStyle name="_Costs not in KWI3000 '06Budget_Power Costs - Comparison bx Rbtl-Staff-Jt-PC 2 2" xfId="3136"/>
    <cellStyle name="_Costs not in KWI3000 '06Budget_Power Costs - Comparison bx Rbtl-Staff-Jt-PC 2 2 2" xfId="18544"/>
    <cellStyle name="_Costs not in KWI3000 '06Budget_Power Costs - Comparison bx Rbtl-Staff-Jt-PC 2 3" xfId="18545"/>
    <cellStyle name="_Costs not in KWI3000 '06Budget_Power Costs - Comparison bx Rbtl-Staff-Jt-PC 3" xfId="3137"/>
    <cellStyle name="_Costs not in KWI3000 '06Budget_Power Costs - Comparison bx Rbtl-Staff-Jt-PC 3 2" xfId="18546"/>
    <cellStyle name="_Costs not in KWI3000 '06Budget_Power Costs - Comparison bx Rbtl-Staff-Jt-PC 4" xfId="18547"/>
    <cellStyle name="_Costs not in KWI3000 '06Budget_Power Costs - Comparison bx Rbtl-Staff-Jt-PC_Adj Bench DR 3 for Initial Briefs (Electric)" xfId="3138"/>
    <cellStyle name="_Costs not in KWI3000 '06Budget_Power Costs - Comparison bx Rbtl-Staff-Jt-PC_Adj Bench DR 3 for Initial Briefs (Electric) 2" xfId="3139"/>
    <cellStyle name="_Costs not in KWI3000 '06Budget_Power Costs - Comparison bx Rbtl-Staff-Jt-PC_Adj Bench DR 3 for Initial Briefs (Electric) 2 2" xfId="3140"/>
    <cellStyle name="_Costs not in KWI3000 '06Budget_Power Costs - Comparison bx Rbtl-Staff-Jt-PC_Adj Bench DR 3 for Initial Briefs (Electric) 2 2 2" xfId="18548"/>
    <cellStyle name="_Costs not in KWI3000 '06Budget_Power Costs - Comparison bx Rbtl-Staff-Jt-PC_Adj Bench DR 3 for Initial Briefs (Electric) 2 3" xfId="18549"/>
    <cellStyle name="_Costs not in KWI3000 '06Budget_Power Costs - Comparison bx Rbtl-Staff-Jt-PC_Adj Bench DR 3 for Initial Briefs (Electric) 3" xfId="3141"/>
    <cellStyle name="_Costs not in KWI3000 '06Budget_Power Costs - Comparison bx Rbtl-Staff-Jt-PC_Adj Bench DR 3 for Initial Briefs (Electric) 3 2" xfId="18550"/>
    <cellStyle name="_Costs not in KWI3000 '06Budget_Power Costs - Comparison bx Rbtl-Staff-Jt-PC_Adj Bench DR 3 for Initial Briefs (Electric) 4" xfId="18551"/>
    <cellStyle name="_Costs not in KWI3000 '06Budget_Power Costs - Comparison bx Rbtl-Staff-Jt-PC_Adj Bench DR 3 for Initial Briefs (Electric)_DEM-WP(C) ENERG10C--ctn Mid-C_042010 2010GRC" xfId="3142"/>
    <cellStyle name="_Costs not in KWI3000 '06Budget_Power Costs - Comparison bx Rbtl-Staff-Jt-PC_DEM-WP(C) ENERG10C--ctn Mid-C_042010 2010GRC" xfId="3143"/>
    <cellStyle name="_Costs not in KWI3000 '06Budget_Power Costs - Comparison bx Rbtl-Staff-Jt-PC_Electric Rev Req Model (2009 GRC) Rebuttal" xfId="3144"/>
    <cellStyle name="_Costs not in KWI3000 '06Budget_Power Costs - Comparison bx Rbtl-Staff-Jt-PC_Electric Rev Req Model (2009 GRC) Rebuttal 2" xfId="3145"/>
    <cellStyle name="_Costs not in KWI3000 '06Budget_Power Costs - Comparison bx Rbtl-Staff-Jt-PC_Electric Rev Req Model (2009 GRC) Rebuttal 2 2" xfId="3146"/>
    <cellStyle name="_Costs not in KWI3000 '06Budget_Power Costs - Comparison bx Rbtl-Staff-Jt-PC_Electric Rev Req Model (2009 GRC) Rebuttal 2 2 2" xfId="18552"/>
    <cellStyle name="_Costs not in KWI3000 '06Budget_Power Costs - Comparison bx Rbtl-Staff-Jt-PC_Electric Rev Req Model (2009 GRC) Rebuttal 2 3" xfId="18553"/>
    <cellStyle name="_Costs not in KWI3000 '06Budget_Power Costs - Comparison bx Rbtl-Staff-Jt-PC_Electric Rev Req Model (2009 GRC) Rebuttal 3" xfId="3147"/>
    <cellStyle name="_Costs not in KWI3000 '06Budget_Power Costs - Comparison bx Rbtl-Staff-Jt-PC_Electric Rev Req Model (2009 GRC) Rebuttal 3 2" xfId="18554"/>
    <cellStyle name="_Costs not in KWI3000 '06Budget_Power Costs - Comparison bx Rbtl-Staff-Jt-PC_Electric Rev Req Model (2009 GRC) Rebuttal 4" xfId="18555"/>
    <cellStyle name="_Costs not in KWI3000 '06Budget_Power Costs - Comparison bx Rbtl-Staff-Jt-PC_Electric Rev Req Model (2009 GRC) Rebuttal REmoval of New  WH Solar AdjustMI" xfId="3148"/>
    <cellStyle name="_Costs not in KWI3000 '06Budget_Power Costs - Comparison bx Rbtl-Staff-Jt-PC_Electric Rev Req Model (2009 GRC) Rebuttal REmoval of New  WH Solar AdjustMI 2" xfId="3149"/>
    <cellStyle name="_Costs not in KWI3000 '06Budget_Power Costs - Comparison bx Rbtl-Staff-Jt-PC_Electric Rev Req Model (2009 GRC) Rebuttal REmoval of New  WH Solar AdjustMI 2 2" xfId="3150"/>
    <cellStyle name="_Costs not in KWI3000 '06Budget_Power Costs - Comparison bx Rbtl-Staff-Jt-PC_Electric Rev Req Model (2009 GRC) Rebuttal REmoval of New  WH Solar AdjustMI 2 2 2" xfId="18556"/>
    <cellStyle name="_Costs not in KWI3000 '06Budget_Power Costs - Comparison bx Rbtl-Staff-Jt-PC_Electric Rev Req Model (2009 GRC) Rebuttal REmoval of New  WH Solar AdjustMI 2 3" xfId="18557"/>
    <cellStyle name="_Costs not in KWI3000 '06Budget_Power Costs - Comparison bx Rbtl-Staff-Jt-PC_Electric Rev Req Model (2009 GRC) Rebuttal REmoval of New  WH Solar AdjustMI 3" xfId="3151"/>
    <cellStyle name="_Costs not in KWI3000 '06Budget_Power Costs - Comparison bx Rbtl-Staff-Jt-PC_Electric Rev Req Model (2009 GRC) Rebuttal REmoval of New  WH Solar AdjustMI 3 2" xfId="18558"/>
    <cellStyle name="_Costs not in KWI3000 '06Budget_Power Costs - Comparison bx Rbtl-Staff-Jt-PC_Electric Rev Req Model (2009 GRC) Rebuttal REmoval of New  WH Solar AdjustMI 4" xfId="18559"/>
    <cellStyle name="_Costs not in KWI3000 '06Budget_Power Costs - Comparison bx Rbtl-Staff-Jt-PC_Electric Rev Req Model (2009 GRC) Rebuttal REmoval of New  WH Solar AdjustMI_DEM-WP(C) ENERG10C--ctn Mid-C_042010 2010GRC" xfId="3152"/>
    <cellStyle name="_Costs not in KWI3000 '06Budget_Power Costs - Comparison bx Rbtl-Staff-Jt-PC_Electric Rev Req Model (2009 GRC) Revised 01-18-2010" xfId="3153"/>
    <cellStyle name="_Costs not in KWI3000 '06Budget_Power Costs - Comparison bx Rbtl-Staff-Jt-PC_Electric Rev Req Model (2009 GRC) Revised 01-18-2010 2" xfId="3154"/>
    <cellStyle name="_Costs not in KWI3000 '06Budget_Power Costs - Comparison bx Rbtl-Staff-Jt-PC_Electric Rev Req Model (2009 GRC) Revised 01-18-2010 2 2" xfId="3155"/>
    <cellStyle name="_Costs not in KWI3000 '06Budget_Power Costs - Comparison bx Rbtl-Staff-Jt-PC_Electric Rev Req Model (2009 GRC) Revised 01-18-2010 2 2 2" xfId="18560"/>
    <cellStyle name="_Costs not in KWI3000 '06Budget_Power Costs - Comparison bx Rbtl-Staff-Jt-PC_Electric Rev Req Model (2009 GRC) Revised 01-18-2010 2 3" xfId="18561"/>
    <cellStyle name="_Costs not in KWI3000 '06Budget_Power Costs - Comparison bx Rbtl-Staff-Jt-PC_Electric Rev Req Model (2009 GRC) Revised 01-18-2010 3" xfId="3156"/>
    <cellStyle name="_Costs not in KWI3000 '06Budget_Power Costs - Comparison bx Rbtl-Staff-Jt-PC_Electric Rev Req Model (2009 GRC) Revised 01-18-2010 3 2" xfId="18562"/>
    <cellStyle name="_Costs not in KWI3000 '06Budget_Power Costs - Comparison bx Rbtl-Staff-Jt-PC_Electric Rev Req Model (2009 GRC) Revised 01-18-2010 4" xfId="18563"/>
    <cellStyle name="_Costs not in KWI3000 '06Budget_Power Costs - Comparison bx Rbtl-Staff-Jt-PC_Electric Rev Req Model (2009 GRC) Revised 01-18-2010_DEM-WP(C) ENERG10C--ctn Mid-C_042010 2010GRC" xfId="3157"/>
    <cellStyle name="_Costs not in KWI3000 '06Budget_Power Costs - Comparison bx Rbtl-Staff-Jt-PC_Final Order Electric EXHIBIT A-1" xfId="3158"/>
    <cellStyle name="_Costs not in KWI3000 '06Budget_Power Costs - Comparison bx Rbtl-Staff-Jt-PC_Final Order Electric EXHIBIT A-1 2" xfId="3159"/>
    <cellStyle name="_Costs not in KWI3000 '06Budget_Power Costs - Comparison bx Rbtl-Staff-Jt-PC_Final Order Electric EXHIBIT A-1 2 2" xfId="3160"/>
    <cellStyle name="_Costs not in KWI3000 '06Budget_Power Costs - Comparison bx Rbtl-Staff-Jt-PC_Final Order Electric EXHIBIT A-1 2 2 2" xfId="18564"/>
    <cellStyle name="_Costs not in KWI3000 '06Budget_Power Costs - Comparison bx Rbtl-Staff-Jt-PC_Final Order Electric EXHIBIT A-1 2 3" xfId="18565"/>
    <cellStyle name="_Costs not in KWI3000 '06Budget_Power Costs - Comparison bx Rbtl-Staff-Jt-PC_Final Order Electric EXHIBIT A-1 3" xfId="3161"/>
    <cellStyle name="_Costs not in KWI3000 '06Budget_Power Costs - Comparison bx Rbtl-Staff-Jt-PC_Final Order Electric EXHIBIT A-1 3 2" xfId="18566"/>
    <cellStyle name="_Costs not in KWI3000 '06Budget_Power Costs - Comparison bx Rbtl-Staff-Jt-PC_Final Order Electric EXHIBIT A-1 4" xfId="18567"/>
    <cellStyle name="_Costs not in KWI3000 '06Budget_Production Adj 4.37" xfId="3162"/>
    <cellStyle name="_Costs not in KWI3000 '06Budget_Production Adj 4.37 2" xfId="3163"/>
    <cellStyle name="_Costs not in KWI3000 '06Budget_Production Adj 4.37 2 2" xfId="3164"/>
    <cellStyle name="_Costs not in KWI3000 '06Budget_Production Adj 4.37 2 2 2" xfId="18568"/>
    <cellStyle name="_Costs not in KWI3000 '06Budget_Production Adj 4.37 2 3" xfId="18569"/>
    <cellStyle name="_Costs not in KWI3000 '06Budget_Production Adj 4.37 3" xfId="3165"/>
    <cellStyle name="_Costs not in KWI3000 '06Budget_Production Adj 4.37 3 2" xfId="18570"/>
    <cellStyle name="_Costs not in KWI3000 '06Budget_Production Adj 4.37 4" xfId="18571"/>
    <cellStyle name="_Costs not in KWI3000 '06Budget_Purchased Power Adj 4.03" xfId="3166"/>
    <cellStyle name="_Costs not in KWI3000 '06Budget_Purchased Power Adj 4.03 2" xfId="3167"/>
    <cellStyle name="_Costs not in KWI3000 '06Budget_Purchased Power Adj 4.03 2 2" xfId="3168"/>
    <cellStyle name="_Costs not in KWI3000 '06Budget_Purchased Power Adj 4.03 2 2 2" xfId="18572"/>
    <cellStyle name="_Costs not in KWI3000 '06Budget_Purchased Power Adj 4.03 2 3" xfId="18573"/>
    <cellStyle name="_Costs not in KWI3000 '06Budget_Purchased Power Adj 4.03 3" xfId="3169"/>
    <cellStyle name="_Costs not in KWI3000 '06Budget_Purchased Power Adj 4.03 3 2" xfId="18574"/>
    <cellStyle name="_Costs not in KWI3000 '06Budget_Purchased Power Adj 4.03 4" xfId="18575"/>
    <cellStyle name="_Costs not in KWI3000 '06Budget_Rebuttal Power Costs" xfId="3170"/>
    <cellStyle name="_Costs not in KWI3000 '06Budget_Rebuttal Power Costs 2" xfId="3171"/>
    <cellStyle name="_Costs not in KWI3000 '06Budget_Rebuttal Power Costs 2 2" xfId="3172"/>
    <cellStyle name="_Costs not in KWI3000 '06Budget_Rebuttal Power Costs 2 2 2" xfId="18576"/>
    <cellStyle name="_Costs not in KWI3000 '06Budget_Rebuttal Power Costs 2 3" xfId="18577"/>
    <cellStyle name="_Costs not in KWI3000 '06Budget_Rebuttal Power Costs 3" xfId="3173"/>
    <cellStyle name="_Costs not in KWI3000 '06Budget_Rebuttal Power Costs 3 2" xfId="18578"/>
    <cellStyle name="_Costs not in KWI3000 '06Budget_Rebuttal Power Costs 4" xfId="18579"/>
    <cellStyle name="_Costs not in KWI3000 '06Budget_Rebuttal Power Costs_Adj Bench DR 3 for Initial Briefs (Electric)" xfId="3174"/>
    <cellStyle name="_Costs not in KWI3000 '06Budget_Rebuttal Power Costs_Adj Bench DR 3 for Initial Briefs (Electric) 2" xfId="3175"/>
    <cellStyle name="_Costs not in KWI3000 '06Budget_Rebuttal Power Costs_Adj Bench DR 3 for Initial Briefs (Electric) 2 2" xfId="3176"/>
    <cellStyle name="_Costs not in KWI3000 '06Budget_Rebuttal Power Costs_Adj Bench DR 3 for Initial Briefs (Electric) 2 2 2" xfId="18580"/>
    <cellStyle name="_Costs not in KWI3000 '06Budget_Rebuttal Power Costs_Adj Bench DR 3 for Initial Briefs (Electric) 2 3" xfId="18581"/>
    <cellStyle name="_Costs not in KWI3000 '06Budget_Rebuttal Power Costs_Adj Bench DR 3 for Initial Briefs (Electric) 3" xfId="3177"/>
    <cellStyle name="_Costs not in KWI3000 '06Budget_Rebuttal Power Costs_Adj Bench DR 3 for Initial Briefs (Electric) 3 2" xfId="18582"/>
    <cellStyle name="_Costs not in KWI3000 '06Budget_Rebuttal Power Costs_Adj Bench DR 3 for Initial Briefs (Electric) 4" xfId="18583"/>
    <cellStyle name="_Costs not in KWI3000 '06Budget_Rebuttal Power Costs_Adj Bench DR 3 for Initial Briefs (Electric)_DEM-WP(C) ENERG10C--ctn Mid-C_042010 2010GRC" xfId="3178"/>
    <cellStyle name="_Costs not in KWI3000 '06Budget_Rebuttal Power Costs_DEM-WP(C) ENERG10C--ctn Mid-C_042010 2010GRC" xfId="3179"/>
    <cellStyle name="_Costs not in KWI3000 '06Budget_Rebuttal Power Costs_Electric Rev Req Model (2009 GRC) Rebuttal" xfId="3180"/>
    <cellStyle name="_Costs not in KWI3000 '06Budget_Rebuttal Power Costs_Electric Rev Req Model (2009 GRC) Rebuttal 2" xfId="3181"/>
    <cellStyle name="_Costs not in KWI3000 '06Budget_Rebuttal Power Costs_Electric Rev Req Model (2009 GRC) Rebuttal 2 2" xfId="3182"/>
    <cellStyle name="_Costs not in KWI3000 '06Budget_Rebuttal Power Costs_Electric Rev Req Model (2009 GRC) Rebuttal 2 2 2" xfId="18584"/>
    <cellStyle name="_Costs not in KWI3000 '06Budget_Rebuttal Power Costs_Electric Rev Req Model (2009 GRC) Rebuttal 2 3" xfId="18585"/>
    <cellStyle name="_Costs not in KWI3000 '06Budget_Rebuttal Power Costs_Electric Rev Req Model (2009 GRC) Rebuttal 3" xfId="3183"/>
    <cellStyle name="_Costs not in KWI3000 '06Budget_Rebuttal Power Costs_Electric Rev Req Model (2009 GRC) Rebuttal 3 2" xfId="18586"/>
    <cellStyle name="_Costs not in KWI3000 '06Budget_Rebuttal Power Costs_Electric Rev Req Model (2009 GRC) Rebuttal 4" xfId="18587"/>
    <cellStyle name="_Costs not in KWI3000 '06Budget_Rebuttal Power Costs_Electric Rev Req Model (2009 GRC) Rebuttal REmoval of New  WH Solar AdjustMI" xfId="3184"/>
    <cellStyle name="_Costs not in KWI3000 '06Budget_Rebuttal Power Costs_Electric Rev Req Model (2009 GRC) Rebuttal REmoval of New  WH Solar AdjustMI 2" xfId="3185"/>
    <cellStyle name="_Costs not in KWI3000 '06Budget_Rebuttal Power Costs_Electric Rev Req Model (2009 GRC) Rebuttal REmoval of New  WH Solar AdjustMI 2 2" xfId="3186"/>
    <cellStyle name="_Costs not in KWI3000 '06Budget_Rebuttal Power Costs_Electric Rev Req Model (2009 GRC) Rebuttal REmoval of New  WH Solar AdjustMI 2 2 2" xfId="18588"/>
    <cellStyle name="_Costs not in KWI3000 '06Budget_Rebuttal Power Costs_Electric Rev Req Model (2009 GRC) Rebuttal REmoval of New  WH Solar AdjustMI 2 3" xfId="18589"/>
    <cellStyle name="_Costs not in KWI3000 '06Budget_Rebuttal Power Costs_Electric Rev Req Model (2009 GRC) Rebuttal REmoval of New  WH Solar AdjustMI 3" xfId="3187"/>
    <cellStyle name="_Costs not in KWI3000 '06Budget_Rebuttal Power Costs_Electric Rev Req Model (2009 GRC) Rebuttal REmoval of New  WH Solar AdjustMI 3 2" xfId="18590"/>
    <cellStyle name="_Costs not in KWI3000 '06Budget_Rebuttal Power Costs_Electric Rev Req Model (2009 GRC) Rebuttal REmoval of New  WH Solar AdjustMI 4" xfId="18591"/>
    <cellStyle name="_Costs not in KWI3000 '06Budget_Rebuttal Power Costs_Electric Rev Req Model (2009 GRC) Rebuttal REmoval of New  WH Solar AdjustMI_DEM-WP(C) ENERG10C--ctn Mid-C_042010 2010GRC" xfId="3188"/>
    <cellStyle name="_Costs not in KWI3000 '06Budget_Rebuttal Power Costs_Electric Rev Req Model (2009 GRC) Revised 01-18-2010" xfId="3189"/>
    <cellStyle name="_Costs not in KWI3000 '06Budget_Rebuttal Power Costs_Electric Rev Req Model (2009 GRC) Revised 01-18-2010 2" xfId="3190"/>
    <cellStyle name="_Costs not in KWI3000 '06Budget_Rebuttal Power Costs_Electric Rev Req Model (2009 GRC) Revised 01-18-2010 2 2" xfId="3191"/>
    <cellStyle name="_Costs not in KWI3000 '06Budget_Rebuttal Power Costs_Electric Rev Req Model (2009 GRC) Revised 01-18-2010 2 2 2" xfId="18592"/>
    <cellStyle name="_Costs not in KWI3000 '06Budget_Rebuttal Power Costs_Electric Rev Req Model (2009 GRC) Revised 01-18-2010 2 3" xfId="18593"/>
    <cellStyle name="_Costs not in KWI3000 '06Budget_Rebuttal Power Costs_Electric Rev Req Model (2009 GRC) Revised 01-18-2010 3" xfId="3192"/>
    <cellStyle name="_Costs not in KWI3000 '06Budget_Rebuttal Power Costs_Electric Rev Req Model (2009 GRC) Revised 01-18-2010 3 2" xfId="18594"/>
    <cellStyle name="_Costs not in KWI3000 '06Budget_Rebuttal Power Costs_Electric Rev Req Model (2009 GRC) Revised 01-18-2010 4" xfId="18595"/>
    <cellStyle name="_Costs not in KWI3000 '06Budget_Rebuttal Power Costs_Electric Rev Req Model (2009 GRC) Revised 01-18-2010_DEM-WP(C) ENERG10C--ctn Mid-C_042010 2010GRC" xfId="3193"/>
    <cellStyle name="_Costs not in KWI3000 '06Budget_Rebuttal Power Costs_Final Order Electric EXHIBIT A-1" xfId="3194"/>
    <cellStyle name="_Costs not in KWI3000 '06Budget_Rebuttal Power Costs_Final Order Electric EXHIBIT A-1 2" xfId="3195"/>
    <cellStyle name="_Costs not in KWI3000 '06Budget_Rebuttal Power Costs_Final Order Electric EXHIBIT A-1 2 2" xfId="3196"/>
    <cellStyle name="_Costs not in KWI3000 '06Budget_Rebuttal Power Costs_Final Order Electric EXHIBIT A-1 2 2 2" xfId="18596"/>
    <cellStyle name="_Costs not in KWI3000 '06Budget_Rebuttal Power Costs_Final Order Electric EXHIBIT A-1 2 3" xfId="18597"/>
    <cellStyle name="_Costs not in KWI3000 '06Budget_Rebuttal Power Costs_Final Order Electric EXHIBIT A-1 3" xfId="3197"/>
    <cellStyle name="_Costs not in KWI3000 '06Budget_Rebuttal Power Costs_Final Order Electric EXHIBIT A-1 3 2" xfId="18598"/>
    <cellStyle name="_Costs not in KWI3000 '06Budget_Rebuttal Power Costs_Final Order Electric EXHIBIT A-1 4" xfId="18599"/>
    <cellStyle name="_Costs not in KWI3000 '06Budget_RECS vs PTC's w Interest 6-28-10" xfId="18600"/>
    <cellStyle name="_Costs not in KWI3000 '06Budget_ROR &amp; CONV FACTOR" xfId="3198"/>
    <cellStyle name="_Costs not in KWI3000 '06Budget_ROR &amp; CONV FACTOR 2" xfId="3199"/>
    <cellStyle name="_Costs not in KWI3000 '06Budget_ROR &amp; CONV FACTOR 2 2" xfId="3200"/>
    <cellStyle name="_Costs not in KWI3000 '06Budget_ROR &amp; CONV FACTOR 2 2 2" xfId="18601"/>
    <cellStyle name="_Costs not in KWI3000 '06Budget_ROR &amp; CONV FACTOR 2 3" xfId="18602"/>
    <cellStyle name="_Costs not in KWI3000 '06Budget_ROR &amp; CONV FACTOR 3" xfId="3201"/>
    <cellStyle name="_Costs not in KWI3000 '06Budget_ROR &amp; CONV FACTOR 3 2" xfId="18603"/>
    <cellStyle name="_Costs not in KWI3000 '06Budget_ROR &amp; CONV FACTOR 4" xfId="18604"/>
    <cellStyle name="_Costs not in KWI3000 '06Budget_ROR 5.02" xfId="3202"/>
    <cellStyle name="_Costs not in KWI3000 '06Budget_ROR 5.02 2" xfId="3203"/>
    <cellStyle name="_Costs not in KWI3000 '06Budget_ROR 5.02 2 2" xfId="3204"/>
    <cellStyle name="_Costs not in KWI3000 '06Budget_ROR 5.02 2 2 2" xfId="18605"/>
    <cellStyle name="_Costs not in KWI3000 '06Budget_ROR 5.02 2 3" xfId="18606"/>
    <cellStyle name="_Costs not in KWI3000 '06Budget_ROR 5.02 3" xfId="3205"/>
    <cellStyle name="_Costs not in KWI3000 '06Budget_ROR 5.02 3 2" xfId="18607"/>
    <cellStyle name="_Costs not in KWI3000 '06Budget_ROR 5.02 4" xfId="18608"/>
    <cellStyle name="_Costs not in KWI3000 '06Budget_Transmission Workbook for May BOD" xfId="3206"/>
    <cellStyle name="_Costs not in KWI3000 '06Budget_Transmission Workbook for May BOD 2" xfId="3207"/>
    <cellStyle name="_Costs not in KWI3000 '06Budget_Transmission Workbook for May BOD 2 2" xfId="18609"/>
    <cellStyle name="_Costs not in KWI3000 '06Budget_Transmission Workbook for May BOD 3" xfId="18610"/>
    <cellStyle name="_Costs not in KWI3000 '06Budget_Transmission Workbook for May BOD_DEM-WP(C) ENERG10C--ctn Mid-C_042010 2010GRC" xfId="3208"/>
    <cellStyle name="_Costs not in KWI3000 '06Budget_Typical Residential Impacts 10.27.08" xfId="3209"/>
    <cellStyle name="_Costs not in KWI3000 '06Budget_Wind Integration 10GRC" xfId="3210"/>
    <cellStyle name="_Costs not in KWI3000 '06Budget_Wind Integration 10GRC 2" xfId="3211"/>
    <cellStyle name="_Costs not in KWI3000 '06Budget_Wind Integration 10GRC 2 2" xfId="18611"/>
    <cellStyle name="_Costs not in KWI3000 '06Budget_Wind Integration 10GRC 3" xfId="18612"/>
    <cellStyle name="_Costs not in KWI3000 '06Budget_Wind Integration 10GRC_DEM-WP(C) ENERG10C--ctn Mid-C_042010 2010GRC" xfId="3212"/>
    <cellStyle name="_DEM-08C Power Cost Comparison" xfId="3213"/>
    <cellStyle name="_DEM-08C Power Cost Comparison 2" xfId="18613"/>
    <cellStyle name="_DEM-WP (C) Costs not in AURORA 2006GRC Order 11.30.06 Gas" xfId="3214"/>
    <cellStyle name="_DEM-WP (C) Costs not in AURORA 2006GRC Order 11.30.06 Gas 2" xfId="3215"/>
    <cellStyle name="_DEM-WP (C) Costs not in AURORA 2006GRC Order 11.30.06 Gas 2 2" xfId="18614"/>
    <cellStyle name="_DEM-WP (C) Costs not in AURORA 2006GRC Order 11.30.06 Gas 3" xfId="18615"/>
    <cellStyle name="_DEM-WP (C) Costs not in AURORA 2006GRC Order 11.30.06 Gas_Chelan PUD Power Costs (8-10)" xfId="3216"/>
    <cellStyle name="_DEM-WP (C) Costs not in AURORA 2006GRC Order 11.30.06 Gas_Chelan PUD Power Costs (8-10) 2" xfId="18616"/>
    <cellStyle name="_DEM-WP (C) Costs not in AURORA 2006GRC Order 11.30.06 Gas_DEM-WP(C) ENERG10C--ctn Mid-C_042010 2010GRC" xfId="3217"/>
    <cellStyle name="_DEM-WP (C) Costs not in AURORA 2006GRC Order 11.30.06 Gas_NIM Summary" xfId="3218"/>
    <cellStyle name="_DEM-WP (C) Costs not in AURORA 2006GRC Order 11.30.06 Gas_NIM Summary 2" xfId="3219"/>
    <cellStyle name="_DEM-WP (C) Costs not in AURORA 2006GRC Order 11.30.06 Gas_NIM Summary 2 2" xfId="18617"/>
    <cellStyle name="_DEM-WP (C) Costs not in AURORA 2006GRC Order 11.30.06 Gas_NIM Summary 3" xfId="18618"/>
    <cellStyle name="_DEM-WP (C) Costs not in AURORA 2006GRC Order 11.30.06 Gas_NIM Summary_DEM-WP(C) ENERG10C--ctn Mid-C_042010 2010GRC" xfId="3220"/>
    <cellStyle name="_DEM-WP (C) Power Cost 2006GRC Order" xfId="3221"/>
    <cellStyle name="_DEM-WP (C) Power Cost 2006GRC Order 10" xfId="18619"/>
    <cellStyle name="_DEM-WP (C) Power Cost 2006GRC Order 10 2" xfId="18620"/>
    <cellStyle name="_DEM-WP (C) Power Cost 2006GRC Order 2" xfId="3222"/>
    <cellStyle name="_DEM-WP (C) Power Cost 2006GRC Order 2 2" xfId="3223"/>
    <cellStyle name="_DEM-WP (C) Power Cost 2006GRC Order 2 2 2" xfId="3224"/>
    <cellStyle name="_DEM-WP (C) Power Cost 2006GRC Order 2 2 2 2" xfId="18621"/>
    <cellStyle name="_DEM-WP (C) Power Cost 2006GRC Order 2 2 3" xfId="18622"/>
    <cellStyle name="_DEM-WP (C) Power Cost 2006GRC Order 2 3" xfId="3225"/>
    <cellStyle name="_DEM-WP (C) Power Cost 2006GRC Order 2 3 2" xfId="18623"/>
    <cellStyle name="_DEM-WP (C) Power Cost 2006GRC Order 2 4" xfId="18624"/>
    <cellStyle name="_DEM-WP (C) Power Cost 2006GRC Order 3" xfId="3226"/>
    <cellStyle name="_DEM-WP (C) Power Cost 2006GRC Order 3 2" xfId="3227"/>
    <cellStyle name="_DEM-WP (C) Power Cost 2006GRC Order 3 2 2" xfId="18625"/>
    <cellStyle name="_DEM-WP (C) Power Cost 2006GRC Order 3 3" xfId="18626"/>
    <cellStyle name="_DEM-WP (C) Power Cost 2006GRC Order 4" xfId="3228"/>
    <cellStyle name="_DEM-WP (C) Power Cost 2006GRC Order 4 2" xfId="3229"/>
    <cellStyle name="_DEM-WP (C) Power Cost 2006GRC Order 4 2 2" xfId="18627"/>
    <cellStyle name="_DEM-WP (C) Power Cost 2006GRC Order 4 3" xfId="18628"/>
    <cellStyle name="_DEM-WP (C) Power Cost 2006GRC Order 5" xfId="3230"/>
    <cellStyle name="_DEM-WP (C) Power Cost 2006GRC Order 5 2" xfId="3231"/>
    <cellStyle name="_DEM-WP (C) Power Cost 2006GRC Order 5 2 2" xfId="18629"/>
    <cellStyle name="_DEM-WP (C) Power Cost 2006GRC Order 5 2 3" xfId="18630"/>
    <cellStyle name="_DEM-WP (C) Power Cost 2006GRC Order 5 3" xfId="18631"/>
    <cellStyle name="_DEM-WP (C) Power Cost 2006GRC Order 5 3 2" xfId="18632"/>
    <cellStyle name="_DEM-WP (C) Power Cost 2006GRC Order 6" xfId="3232"/>
    <cellStyle name="_DEM-WP (C) Power Cost 2006GRC Order 6 2" xfId="18633"/>
    <cellStyle name="_DEM-WP (C) Power Cost 2006GRC Order 6 2 2" xfId="18634"/>
    <cellStyle name="_DEM-WP (C) Power Cost 2006GRC Order 6 3" xfId="18635"/>
    <cellStyle name="_DEM-WP (C) Power Cost 2006GRC Order 7" xfId="3233"/>
    <cellStyle name="_DEM-WP (C) Power Cost 2006GRC Order 7 2" xfId="3234"/>
    <cellStyle name="_DEM-WP (C) Power Cost 2006GRC Order 8" xfId="3235"/>
    <cellStyle name="_DEM-WP (C) Power Cost 2006GRC Order 8 2" xfId="3236"/>
    <cellStyle name="_DEM-WP (C) Power Cost 2006GRC Order 9" xfId="18636"/>
    <cellStyle name="_DEM-WP (C) Power Cost 2006GRC Order 9 2" xfId="18637"/>
    <cellStyle name="_DEM-WP (C) Power Cost 2006GRC Order_04 07E Wild Horse Wind Expansion (C) (2)" xfId="3237"/>
    <cellStyle name="_DEM-WP (C) Power Cost 2006GRC Order_04 07E Wild Horse Wind Expansion (C) (2) 2" xfId="3238"/>
    <cellStyle name="_DEM-WP (C) Power Cost 2006GRC Order_04 07E Wild Horse Wind Expansion (C) (2) 2 2" xfId="3239"/>
    <cellStyle name="_DEM-WP (C) Power Cost 2006GRC Order_04 07E Wild Horse Wind Expansion (C) (2) 2 2 2" xfId="18638"/>
    <cellStyle name="_DEM-WP (C) Power Cost 2006GRC Order_04 07E Wild Horse Wind Expansion (C) (2) 2 3" xfId="18639"/>
    <cellStyle name="_DEM-WP (C) Power Cost 2006GRC Order_04 07E Wild Horse Wind Expansion (C) (2) 3" xfId="3240"/>
    <cellStyle name="_DEM-WP (C) Power Cost 2006GRC Order_04 07E Wild Horse Wind Expansion (C) (2) 3 2" xfId="18640"/>
    <cellStyle name="_DEM-WP (C) Power Cost 2006GRC Order_04 07E Wild Horse Wind Expansion (C) (2) 4" xfId="18641"/>
    <cellStyle name="_DEM-WP (C) Power Cost 2006GRC Order_04 07E Wild Horse Wind Expansion (C) (2)_Adj Bench DR 3 for Initial Briefs (Electric)" xfId="3241"/>
    <cellStyle name="_DEM-WP (C) Power Cost 2006GRC Order_04 07E Wild Horse Wind Expansion (C) (2)_Adj Bench DR 3 for Initial Briefs (Electric) 2" xfId="3242"/>
    <cellStyle name="_DEM-WP (C) Power Cost 2006GRC Order_04 07E Wild Horse Wind Expansion (C) (2)_Adj Bench DR 3 for Initial Briefs (Electric) 2 2" xfId="3243"/>
    <cellStyle name="_DEM-WP (C) Power Cost 2006GRC Order_04 07E Wild Horse Wind Expansion (C) (2)_Adj Bench DR 3 for Initial Briefs (Electric) 2 2 2" xfId="18642"/>
    <cellStyle name="_DEM-WP (C) Power Cost 2006GRC Order_04 07E Wild Horse Wind Expansion (C) (2)_Adj Bench DR 3 for Initial Briefs (Electric) 2 3" xfId="18643"/>
    <cellStyle name="_DEM-WP (C) Power Cost 2006GRC Order_04 07E Wild Horse Wind Expansion (C) (2)_Adj Bench DR 3 for Initial Briefs (Electric) 3" xfId="3244"/>
    <cellStyle name="_DEM-WP (C) Power Cost 2006GRC Order_04 07E Wild Horse Wind Expansion (C) (2)_Adj Bench DR 3 for Initial Briefs (Electric) 3 2" xfId="18644"/>
    <cellStyle name="_DEM-WP (C) Power Cost 2006GRC Order_04 07E Wild Horse Wind Expansion (C) (2)_Adj Bench DR 3 for Initial Briefs (Electric) 4" xfId="18645"/>
    <cellStyle name="_DEM-WP (C) Power Cost 2006GRC Order_04 07E Wild Horse Wind Expansion (C) (2)_Adj Bench DR 3 for Initial Briefs (Electric)_DEM-WP(C) ENERG10C--ctn Mid-C_042010 2010GRC" xfId="3245"/>
    <cellStyle name="_DEM-WP (C) Power Cost 2006GRC Order_04 07E Wild Horse Wind Expansion (C) (2)_Book1" xfId="3246"/>
    <cellStyle name="_DEM-WP (C) Power Cost 2006GRC Order_04 07E Wild Horse Wind Expansion (C) (2)_DEM-WP(C) ENERG10C--ctn Mid-C_042010 2010GRC" xfId="3247"/>
    <cellStyle name="_DEM-WP (C) Power Cost 2006GRC Order_04 07E Wild Horse Wind Expansion (C) (2)_Electric Rev Req Model (2009 GRC) " xfId="3248"/>
    <cellStyle name="_DEM-WP (C) Power Cost 2006GRC Order_04 07E Wild Horse Wind Expansion (C) (2)_Electric Rev Req Model (2009 GRC)  2" xfId="3249"/>
    <cellStyle name="_DEM-WP (C) Power Cost 2006GRC Order_04 07E Wild Horse Wind Expansion (C) (2)_Electric Rev Req Model (2009 GRC)  2 2" xfId="3250"/>
    <cellStyle name="_DEM-WP (C) Power Cost 2006GRC Order_04 07E Wild Horse Wind Expansion (C) (2)_Electric Rev Req Model (2009 GRC)  2 2 2" xfId="18646"/>
    <cellStyle name="_DEM-WP (C) Power Cost 2006GRC Order_04 07E Wild Horse Wind Expansion (C) (2)_Electric Rev Req Model (2009 GRC)  2 3" xfId="18647"/>
    <cellStyle name="_DEM-WP (C) Power Cost 2006GRC Order_04 07E Wild Horse Wind Expansion (C) (2)_Electric Rev Req Model (2009 GRC)  3" xfId="3251"/>
    <cellStyle name="_DEM-WP (C) Power Cost 2006GRC Order_04 07E Wild Horse Wind Expansion (C) (2)_Electric Rev Req Model (2009 GRC)  3 2" xfId="18648"/>
    <cellStyle name="_DEM-WP (C) Power Cost 2006GRC Order_04 07E Wild Horse Wind Expansion (C) (2)_Electric Rev Req Model (2009 GRC)  4" xfId="18649"/>
    <cellStyle name="_DEM-WP (C) Power Cost 2006GRC Order_04 07E Wild Horse Wind Expansion (C) (2)_Electric Rev Req Model (2009 GRC) _DEM-WP(C) ENERG10C--ctn Mid-C_042010 2010GRC" xfId="3252"/>
    <cellStyle name="_DEM-WP (C) Power Cost 2006GRC Order_04 07E Wild Horse Wind Expansion (C) (2)_Electric Rev Req Model (2009 GRC) Rebuttal" xfId="3253"/>
    <cellStyle name="_DEM-WP (C) Power Cost 2006GRC Order_04 07E Wild Horse Wind Expansion (C) (2)_Electric Rev Req Model (2009 GRC) Rebuttal 2" xfId="3254"/>
    <cellStyle name="_DEM-WP (C) Power Cost 2006GRC Order_04 07E Wild Horse Wind Expansion (C) (2)_Electric Rev Req Model (2009 GRC) Rebuttal 2 2" xfId="3255"/>
    <cellStyle name="_DEM-WP (C) Power Cost 2006GRC Order_04 07E Wild Horse Wind Expansion (C) (2)_Electric Rev Req Model (2009 GRC) Rebuttal 2 2 2" xfId="18650"/>
    <cellStyle name="_DEM-WP (C) Power Cost 2006GRC Order_04 07E Wild Horse Wind Expansion (C) (2)_Electric Rev Req Model (2009 GRC) Rebuttal 2 3" xfId="18651"/>
    <cellStyle name="_DEM-WP (C) Power Cost 2006GRC Order_04 07E Wild Horse Wind Expansion (C) (2)_Electric Rev Req Model (2009 GRC) Rebuttal 3" xfId="3256"/>
    <cellStyle name="_DEM-WP (C) Power Cost 2006GRC Order_04 07E Wild Horse Wind Expansion (C) (2)_Electric Rev Req Model (2009 GRC) Rebuttal 3 2" xfId="18652"/>
    <cellStyle name="_DEM-WP (C) Power Cost 2006GRC Order_04 07E Wild Horse Wind Expansion (C) (2)_Electric Rev Req Model (2009 GRC) Rebuttal 4" xfId="18653"/>
    <cellStyle name="_DEM-WP (C) Power Cost 2006GRC Order_04 07E Wild Horse Wind Expansion (C) (2)_Electric Rev Req Model (2009 GRC) Rebuttal REmoval of New  WH Solar AdjustMI" xfId="3257"/>
    <cellStyle name="_DEM-WP (C) Power Cost 2006GRC Order_04 07E Wild Horse Wind Expansion (C) (2)_Electric Rev Req Model (2009 GRC) Rebuttal REmoval of New  WH Solar AdjustMI 2" xfId="3258"/>
    <cellStyle name="_DEM-WP (C) Power Cost 2006GRC Order_04 07E Wild Horse Wind Expansion (C) (2)_Electric Rev Req Model (2009 GRC) Rebuttal REmoval of New  WH Solar AdjustMI 2 2" xfId="3259"/>
    <cellStyle name="_DEM-WP (C) Power Cost 2006GRC Order_04 07E Wild Horse Wind Expansion (C) (2)_Electric Rev Req Model (2009 GRC) Rebuttal REmoval of New  WH Solar AdjustMI 2 2 2" xfId="18654"/>
    <cellStyle name="_DEM-WP (C) Power Cost 2006GRC Order_04 07E Wild Horse Wind Expansion (C) (2)_Electric Rev Req Model (2009 GRC) Rebuttal REmoval of New  WH Solar AdjustMI 2 3" xfId="18655"/>
    <cellStyle name="_DEM-WP (C) Power Cost 2006GRC Order_04 07E Wild Horse Wind Expansion (C) (2)_Electric Rev Req Model (2009 GRC) Rebuttal REmoval of New  WH Solar AdjustMI 3" xfId="3260"/>
    <cellStyle name="_DEM-WP (C) Power Cost 2006GRC Order_04 07E Wild Horse Wind Expansion (C) (2)_Electric Rev Req Model (2009 GRC) Rebuttal REmoval of New  WH Solar AdjustMI 3 2" xfId="18656"/>
    <cellStyle name="_DEM-WP (C) Power Cost 2006GRC Order_04 07E Wild Horse Wind Expansion (C) (2)_Electric Rev Req Model (2009 GRC) Rebuttal REmoval of New  WH Solar AdjustMI 4" xfId="18657"/>
    <cellStyle name="_DEM-WP (C) Power Cost 2006GRC Order_04 07E Wild Horse Wind Expansion (C) (2)_Electric Rev Req Model (2009 GRC) Rebuttal REmoval of New  WH Solar AdjustMI_DEM-WP(C) ENERG10C--ctn Mid-C_042010 2010GRC" xfId="3261"/>
    <cellStyle name="_DEM-WP (C) Power Cost 2006GRC Order_04 07E Wild Horse Wind Expansion (C) (2)_Electric Rev Req Model (2009 GRC) Revised 01-18-2010" xfId="3262"/>
    <cellStyle name="_DEM-WP (C) Power Cost 2006GRC Order_04 07E Wild Horse Wind Expansion (C) (2)_Electric Rev Req Model (2009 GRC) Revised 01-18-2010 2" xfId="3263"/>
    <cellStyle name="_DEM-WP (C) Power Cost 2006GRC Order_04 07E Wild Horse Wind Expansion (C) (2)_Electric Rev Req Model (2009 GRC) Revised 01-18-2010 2 2" xfId="3264"/>
    <cellStyle name="_DEM-WP (C) Power Cost 2006GRC Order_04 07E Wild Horse Wind Expansion (C) (2)_Electric Rev Req Model (2009 GRC) Revised 01-18-2010 2 2 2" xfId="18658"/>
    <cellStyle name="_DEM-WP (C) Power Cost 2006GRC Order_04 07E Wild Horse Wind Expansion (C) (2)_Electric Rev Req Model (2009 GRC) Revised 01-18-2010 2 3" xfId="18659"/>
    <cellStyle name="_DEM-WP (C) Power Cost 2006GRC Order_04 07E Wild Horse Wind Expansion (C) (2)_Electric Rev Req Model (2009 GRC) Revised 01-18-2010 3" xfId="3265"/>
    <cellStyle name="_DEM-WP (C) Power Cost 2006GRC Order_04 07E Wild Horse Wind Expansion (C) (2)_Electric Rev Req Model (2009 GRC) Revised 01-18-2010 3 2" xfId="18660"/>
    <cellStyle name="_DEM-WP (C) Power Cost 2006GRC Order_04 07E Wild Horse Wind Expansion (C) (2)_Electric Rev Req Model (2009 GRC) Revised 01-18-2010 4" xfId="18661"/>
    <cellStyle name="_DEM-WP (C) Power Cost 2006GRC Order_04 07E Wild Horse Wind Expansion (C) (2)_Electric Rev Req Model (2009 GRC) Revised 01-18-2010_DEM-WP(C) ENERG10C--ctn Mid-C_042010 2010GRC" xfId="3266"/>
    <cellStyle name="_DEM-WP (C) Power Cost 2006GRC Order_04 07E Wild Horse Wind Expansion (C) (2)_Electric Rev Req Model (2010 GRC)" xfId="3267"/>
    <cellStyle name="_DEM-WP (C) Power Cost 2006GRC Order_04 07E Wild Horse Wind Expansion (C) (2)_Electric Rev Req Model (2010 GRC) SF" xfId="3268"/>
    <cellStyle name="_DEM-WP (C) Power Cost 2006GRC Order_04 07E Wild Horse Wind Expansion (C) (2)_Final Order Electric EXHIBIT A-1" xfId="3269"/>
    <cellStyle name="_DEM-WP (C) Power Cost 2006GRC Order_04 07E Wild Horse Wind Expansion (C) (2)_Final Order Electric EXHIBIT A-1 2" xfId="3270"/>
    <cellStyle name="_DEM-WP (C) Power Cost 2006GRC Order_04 07E Wild Horse Wind Expansion (C) (2)_Final Order Electric EXHIBIT A-1 2 2" xfId="3271"/>
    <cellStyle name="_DEM-WP (C) Power Cost 2006GRC Order_04 07E Wild Horse Wind Expansion (C) (2)_Final Order Electric EXHIBIT A-1 2 2 2" xfId="18662"/>
    <cellStyle name="_DEM-WP (C) Power Cost 2006GRC Order_04 07E Wild Horse Wind Expansion (C) (2)_Final Order Electric EXHIBIT A-1 2 3" xfId="18663"/>
    <cellStyle name="_DEM-WP (C) Power Cost 2006GRC Order_04 07E Wild Horse Wind Expansion (C) (2)_Final Order Electric EXHIBIT A-1 3" xfId="3272"/>
    <cellStyle name="_DEM-WP (C) Power Cost 2006GRC Order_04 07E Wild Horse Wind Expansion (C) (2)_Final Order Electric EXHIBIT A-1 3 2" xfId="18664"/>
    <cellStyle name="_DEM-WP (C) Power Cost 2006GRC Order_04 07E Wild Horse Wind Expansion (C) (2)_Final Order Electric EXHIBIT A-1 4" xfId="18665"/>
    <cellStyle name="_DEM-WP (C) Power Cost 2006GRC Order_04 07E Wild Horse Wind Expansion (C) (2)_TENASKA REGULATORY ASSET" xfId="3273"/>
    <cellStyle name="_DEM-WP (C) Power Cost 2006GRC Order_04 07E Wild Horse Wind Expansion (C) (2)_TENASKA REGULATORY ASSET 2" xfId="3274"/>
    <cellStyle name="_DEM-WP (C) Power Cost 2006GRC Order_04 07E Wild Horse Wind Expansion (C) (2)_TENASKA REGULATORY ASSET 2 2" xfId="3275"/>
    <cellStyle name="_DEM-WP (C) Power Cost 2006GRC Order_04 07E Wild Horse Wind Expansion (C) (2)_TENASKA REGULATORY ASSET 2 2 2" xfId="18666"/>
    <cellStyle name="_DEM-WP (C) Power Cost 2006GRC Order_04 07E Wild Horse Wind Expansion (C) (2)_TENASKA REGULATORY ASSET 2 3" xfId="18667"/>
    <cellStyle name="_DEM-WP (C) Power Cost 2006GRC Order_04 07E Wild Horse Wind Expansion (C) (2)_TENASKA REGULATORY ASSET 3" xfId="3276"/>
    <cellStyle name="_DEM-WP (C) Power Cost 2006GRC Order_04 07E Wild Horse Wind Expansion (C) (2)_TENASKA REGULATORY ASSET 3 2" xfId="18668"/>
    <cellStyle name="_DEM-WP (C) Power Cost 2006GRC Order_04 07E Wild Horse Wind Expansion (C) (2)_TENASKA REGULATORY ASSET 4" xfId="18669"/>
    <cellStyle name="_DEM-WP (C) Power Cost 2006GRC Order_16.37E Wild Horse Expansion DeferralRevwrkingfile SF" xfId="3277"/>
    <cellStyle name="_DEM-WP (C) Power Cost 2006GRC Order_16.37E Wild Horse Expansion DeferralRevwrkingfile SF 2" xfId="3278"/>
    <cellStyle name="_DEM-WP (C) Power Cost 2006GRC Order_16.37E Wild Horse Expansion DeferralRevwrkingfile SF 2 2" xfId="3279"/>
    <cellStyle name="_DEM-WP (C) Power Cost 2006GRC Order_16.37E Wild Horse Expansion DeferralRevwrkingfile SF 2 2 2" xfId="18670"/>
    <cellStyle name="_DEM-WP (C) Power Cost 2006GRC Order_16.37E Wild Horse Expansion DeferralRevwrkingfile SF 2 3" xfId="18671"/>
    <cellStyle name="_DEM-WP (C) Power Cost 2006GRC Order_16.37E Wild Horse Expansion DeferralRevwrkingfile SF 3" xfId="3280"/>
    <cellStyle name="_DEM-WP (C) Power Cost 2006GRC Order_16.37E Wild Horse Expansion DeferralRevwrkingfile SF 3 2" xfId="18672"/>
    <cellStyle name="_DEM-WP (C) Power Cost 2006GRC Order_16.37E Wild Horse Expansion DeferralRevwrkingfile SF 4" xfId="18673"/>
    <cellStyle name="_DEM-WP (C) Power Cost 2006GRC Order_16.37E Wild Horse Expansion DeferralRevwrkingfile SF_DEM-WP(C) ENERG10C--ctn Mid-C_042010 2010GRC" xfId="3281"/>
    <cellStyle name="_DEM-WP (C) Power Cost 2006GRC Order_2009 Compliance Filing PCA Exhibits for GRC" xfId="3282"/>
    <cellStyle name="_DEM-WP (C) Power Cost 2006GRC Order_2009 Compliance Filing PCA Exhibits for GRC 2" xfId="18674"/>
    <cellStyle name="_DEM-WP (C) Power Cost 2006GRC Order_2009 GRC Compl Filing - Exhibit D" xfId="3283"/>
    <cellStyle name="_DEM-WP (C) Power Cost 2006GRC Order_2009 GRC Compl Filing - Exhibit D 2" xfId="3284"/>
    <cellStyle name="_DEM-WP (C) Power Cost 2006GRC Order_2009 GRC Compl Filing - Exhibit D 2 2" xfId="18675"/>
    <cellStyle name="_DEM-WP (C) Power Cost 2006GRC Order_2009 GRC Compl Filing - Exhibit D 3" xfId="18676"/>
    <cellStyle name="_DEM-WP (C) Power Cost 2006GRC Order_2009 GRC Compl Filing - Exhibit D_DEM-WP(C) ENERG10C--ctn Mid-C_042010 2010GRC" xfId="3285"/>
    <cellStyle name="_DEM-WP (C) Power Cost 2006GRC Order_3.01 Income Statement" xfId="3286"/>
    <cellStyle name="_DEM-WP (C) Power Cost 2006GRC Order_4 31 Regulatory Assets and Liabilities  7 06- Exhibit D" xfId="3287"/>
    <cellStyle name="_DEM-WP (C) Power Cost 2006GRC Order_4 31 Regulatory Assets and Liabilities  7 06- Exhibit D 2" xfId="3288"/>
    <cellStyle name="_DEM-WP (C) Power Cost 2006GRC Order_4 31 Regulatory Assets and Liabilities  7 06- Exhibit D 2 2" xfId="3289"/>
    <cellStyle name="_DEM-WP (C) Power Cost 2006GRC Order_4 31 Regulatory Assets and Liabilities  7 06- Exhibit D 2 2 2" xfId="18677"/>
    <cellStyle name="_DEM-WP (C) Power Cost 2006GRC Order_4 31 Regulatory Assets and Liabilities  7 06- Exhibit D 3" xfId="3290"/>
    <cellStyle name="_DEM-WP (C) Power Cost 2006GRC Order_4 31 Regulatory Assets and Liabilities  7 06- Exhibit D 3 2" xfId="18678"/>
    <cellStyle name="_DEM-WP (C) Power Cost 2006GRC Order_4 31 Regulatory Assets and Liabilities  7 06- Exhibit D_DEM-WP(C) ENERG10C--ctn Mid-C_042010 2010GRC" xfId="3291"/>
    <cellStyle name="_DEM-WP (C) Power Cost 2006GRC Order_4 31 Regulatory Assets and Liabilities  7 06- Exhibit D_NIM Summary" xfId="3292"/>
    <cellStyle name="_DEM-WP (C) Power Cost 2006GRC Order_4 31 Regulatory Assets and Liabilities  7 06- Exhibit D_NIM Summary 2" xfId="3293"/>
    <cellStyle name="_DEM-WP (C) Power Cost 2006GRC Order_4 31 Regulatory Assets and Liabilities  7 06- Exhibit D_NIM Summary 2 2" xfId="18679"/>
    <cellStyle name="_DEM-WP (C) Power Cost 2006GRC Order_4 31 Regulatory Assets and Liabilities  7 06- Exhibit D_NIM Summary 3" xfId="18680"/>
    <cellStyle name="_DEM-WP (C) Power Cost 2006GRC Order_4 31 Regulatory Assets and Liabilities  7 06- Exhibit D_NIM Summary_DEM-WP(C) ENERG10C--ctn Mid-C_042010 2010GRC" xfId="3294"/>
    <cellStyle name="_DEM-WP (C) Power Cost 2006GRC Order_4 31 Regulatory Assets and Liabilities  7 06- Exhibit D_NIM+O&amp;M" xfId="3295"/>
    <cellStyle name="_DEM-WP (C) Power Cost 2006GRC Order_4 31 Regulatory Assets and Liabilities  7 06- Exhibit D_NIM+O&amp;M 2" xfId="18681"/>
    <cellStyle name="_DEM-WP (C) Power Cost 2006GRC Order_4 31 Regulatory Assets and Liabilities  7 06- Exhibit D_NIM+O&amp;M Monthly" xfId="3296"/>
    <cellStyle name="_DEM-WP (C) Power Cost 2006GRC Order_4 31 Regulatory Assets and Liabilities  7 06- Exhibit D_NIM+O&amp;M Monthly 2" xfId="18682"/>
    <cellStyle name="_DEM-WP (C) Power Cost 2006GRC Order_4 31E Reg Asset  Liab and EXH D" xfId="3297"/>
    <cellStyle name="_DEM-WP (C) Power Cost 2006GRC Order_4 31E Reg Asset  Liab and EXH D _ Aug 10 Filing (2)" xfId="3298"/>
    <cellStyle name="_DEM-WP (C) Power Cost 2006GRC Order_4 31E Reg Asset  Liab and EXH D _ Aug 10 Filing (2) 2" xfId="18683"/>
    <cellStyle name="_DEM-WP (C) Power Cost 2006GRC Order_4 31E Reg Asset  Liab and EXH D 10" xfId="18684"/>
    <cellStyle name="_DEM-WP (C) Power Cost 2006GRC Order_4 31E Reg Asset  Liab and EXH D 11" xfId="18685"/>
    <cellStyle name="_DEM-WP (C) Power Cost 2006GRC Order_4 31E Reg Asset  Liab and EXH D 12" xfId="18686"/>
    <cellStyle name="_DEM-WP (C) Power Cost 2006GRC Order_4 31E Reg Asset  Liab and EXH D 13" xfId="18687"/>
    <cellStyle name="_DEM-WP (C) Power Cost 2006GRC Order_4 31E Reg Asset  Liab and EXH D 14" xfId="18688"/>
    <cellStyle name="_DEM-WP (C) Power Cost 2006GRC Order_4 31E Reg Asset  Liab and EXH D 15" xfId="18689"/>
    <cellStyle name="_DEM-WP (C) Power Cost 2006GRC Order_4 31E Reg Asset  Liab and EXH D 16" xfId="18690"/>
    <cellStyle name="_DEM-WP (C) Power Cost 2006GRC Order_4 31E Reg Asset  Liab and EXH D 17" xfId="18691"/>
    <cellStyle name="_DEM-WP (C) Power Cost 2006GRC Order_4 31E Reg Asset  Liab and EXH D 18" xfId="18692"/>
    <cellStyle name="_DEM-WP (C) Power Cost 2006GRC Order_4 31E Reg Asset  Liab and EXH D 19" xfId="18693"/>
    <cellStyle name="_DEM-WP (C) Power Cost 2006GRC Order_4 31E Reg Asset  Liab and EXH D 2" xfId="18694"/>
    <cellStyle name="_DEM-WP (C) Power Cost 2006GRC Order_4 31E Reg Asset  Liab and EXH D 20" xfId="18695"/>
    <cellStyle name="_DEM-WP (C) Power Cost 2006GRC Order_4 31E Reg Asset  Liab and EXH D 21" xfId="18696"/>
    <cellStyle name="_DEM-WP (C) Power Cost 2006GRC Order_4 31E Reg Asset  Liab and EXH D 22" xfId="18697"/>
    <cellStyle name="_DEM-WP (C) Power Cost 2006GRC Order_4 31E Reg Asset  Liab and EXH D 23" xfId="18698"/>
    <cellStyle name="_DEM-WP (C) Power Cost 2006GRC Order_4 31E Reg Asset  Liab and EXH D 24" xfId="18699"/>
    <cellStyle name="_DEM-WP (C) Power Cost 2006GRC Order_4 31E Reg Asset  Liab and EXH D 25" xfId="18700"/>
    <cellStyle name="_DEM-WP (C) Power Cost 2006GRC Order_4 31E Reg Asset  Liab and EXH D 26" xfId="18701"/>
    <cellStyle name="_DEM-WP (C) Power Cost 2006GRC Order_4 31E Reg Asset  Liab and EXH D 27" xfId="18702"/>
    <cellStyle name="_DEM-WP (C) Power Cost 2006GRC Order_4 31E Reg Asset  Liab and EXH D 28" xfId="18703"/>
    <cellStyle name="_DEM-WP (C) Power Cost 2006GRC Order_4 31E Reg Asset  Liab and EXH D 29" xfId="18704"/>
    <cellStyle name="_DEM-WP (C) Power Cost 2006GRC Order_4 31E Reg Asset  Liab and EXH D 3" xfId="18705"/>
    <cellStyle name="_DEM-WP (C) Power Cost 2006GRC Order_4 31E Reg Asset  Liab and EXH D 30" xfId="18706"/>
    <cellStyle name="_DEM-WP (C) Power Cost 2006GRC Order_4 31E Reg Asset  Liab and EXH D 31" xfId="18707"/>
    <cellStyle name="_DEM-WP (C) Power Cost 2006GRC Order_4 31E Reg Asset  Liab and EXH D 32" xfId="18708"/>
    <cellStyle name="_DEM-WP (C) Power Cost 2006GRC Order_4 31E Reg Asset  Liab and EXH D 33" xfId="18709"/>
    <cellStyle name="_DEM-WP (C) Power Cost 2006GRC Order_4 31E Reg Asset  Liab and EXH D 34" xfId="18710"/>
    <cellStyle name="_DEM-WP (C) Power Cost 2006GRC Order_4 31E Reg Asset  Liab and EXH D 35" xfId="18711"/>
    <cellStyle name="_DEM-WP (C) Power Cost 2006GRC Order_4 31E Reg Asset  Liab and EXH D 36" xfId="18712"/>
    <cellStyle name="_DEM-WP (C) Power Cost 2006GRC Order_4 31E Reg Asset  Liab and EXH D 4" xfId="18713"/>
    <cellStyle name="_DEM-WP (C) Power Cost 2006GRC Order_4 31E Reg Asset  Liab and EXH D 5" xfId="18714"/>
    <cellStyle name="_DEM-WP (C) Power Cost 2006GRC Order_4 31E Reg Asset  Liab and EXH D 6" xfId="18715"/>
    <cellStyle name="_DEM-WP (C) Power Cost 2006GRC Order_4 31E Reg Asset  Liab and EXH D 7" xfId="18716"/>
    <cellStyle name="_DEM-WP (C) Power Cost 2006GRC Order_4 31E Reg Asset  Liab and EXH D 8" xfId="18717"/>
    <cellStyle name="_DEM-WP (C) Power Cost 2006GRC Order_4 31E Reg Asset  Liab and EXH D 9" xfId="18718"/>
    <cellStyle name="_DEM-WP (C) Power Cost 2006GRC Order_4 32 Regulatory Assets and Liabilities  7 06- Exhibit D" xfId="3299"/>
    <cellStyle name="_DEM-WP (C) Power Cost 2006GRC Order_4 32 Regulatory Assets and Liabilities  7 06- Exhibit D 2" xfId="3300"/>
    <cellStyle name="_DEM-WP (C) Power Cost 2006GRC Order_4 32 Regulatory Assets and Liabilities  7 06- Exhibit D 2 2" xfId="3301"/>
    <cellStyle name="_DEM-WP (C) Power Cost 2006GRC Order_4 32 Regulatory Assets and Liabilities  7 06- Exhibit D 2 2 2" xfId="18719"/>
    <cellStyle name="_DEM-WP (C) Power Cost 2006GRC Order_4 32 Regulatory Assets and Liabilities  7 06- Exhibit D 3" xfId="3302"/>
    <cellStyle name="_DEM-WP (C) Power Cost 2006GRC Order_4 32 Regulatory Assets and Liabilities  7 06- Exhibit D 3 2" xfId="18720"/>
    <cellStyle name="_DEM-WP (C) Power Cost 2006GRC Order_4 32 Regulatory Assets and Liabilities  7 06- Exhibit D_DEM-WP(C) ENERG10C--ctn Mid-C_042010 2010GRC" xfId="3303"/>
    <cellStyle name="_DEM-WP (C) Power Cost 2006GRC Order_4 32 Regulatory Assets and Liabilities  7 06- Exhibit D_NIM Summary" xfId="3304"/>
    <cellStyle name="_DEM-WP (C) Power Cost 2006GRC Order_4 32 Regulatory Assets and Liabilities  7 06- Exhibit D_NIM Summary 2" xfId="3305"/>
    <cellStyle name="_DEM-WP (C) Power Cost 2006GRC Order_4 32 Regulatory Assets and Liabilities  7 06- Exhibit D_NIM Summary 2 2" xfId="18721"/>
    <cellStyle name="_DEM-WP (C) Power Cost 2006GRC Order_4 32 Regulatory Assets and Liabilities  7 06- Exhibit D_NIM Summary 3" xfId="18722"/>
    <cellStyle name="_DEM-WP (C) Power Cost 2006GRC Order_4 32 Regulatory Assets and Liabilities  7 06- Exhibit D_NIM Summary_DEM-WP(C) ENERG10C--ctn Mid-C_042010 2010GRC" xfId="3306"/>
    <cellStyle name="_DEM-WP (C) Power Cost 2006GRC Order_4 32 Regulatory Assets and Liabilities  7 06- Exhibit D_NIM+O&amp;M" xfId="3307"/>
    <cellStyle name="_DEM-WP (C) Power Cost 2006GRC Order_4 32 Regulatory Assets and Liabilities  7 06- Exhibit D_NIM+O&amp;M 2" xfId="18723"/>
    <cellStyle name="_DEM-WP (C) Power Cost 2006GRC Order_4 32 Regulatory Assets and Liabilities  7 06- Exhibit D_NIM+O&amp;M Monthly" xfId="3308"/>
    <cellStyle name="_DEM-WP (C) Power Cost 2006GRC Order_4 32 Regulatory Assets and Liabilities  7 06- Exhibit D_NIM+O&amp;M Monthly 2" xfId="18724"/>
    <cellStyle name="_DEM-WP (C) Power Cost 2006GRC Order_AURORA Total New" xfId="3309"/>
    <cellStyle name="_DEM-WP (C) Power Cost 2006GRC Order_AURORA Total New 2" xfId="3310"/>
    <cellStyle name="_DEM-WP (C) Power Cost 2006GRC Order_AURORA Total New 2 2" xfId="18725"/>
    <cellStyle name="_DEM-WP (C) Power Cost 2006GRC Order_AURORA Total New 3" xfId="18726"/>
    <cellStyle name="_DEM-WP (C) Power Cost 2006GRC Order_Book2" xfId="3311"/>
    <cellStyle name="_DEM-WP (C) Power Cost 2006GRC Order_Book2 2" xfId="3312"/>
    <cellStyle name="_DEM-WP (C) Power Cost 2006GRC Order_Book2 2 2" xfId="3313"/>
    <cellStyle name="_DEM-WP (C) Power Cost 2006GRC Order_Book2 2 2 2" xfId="18727"/>
    <cellStyle name="_DEM-WP (C) Power Cost 2006GRC Order_Book2 2 3" xfId="18728"/>
    <cellStyle name="_DEM-WP (C) Power Cost 2006GRC Order_Book2 3" xfId="3314"/>
    <cellStyle name="_DEM-WP (C) Power Cost 2006GRC Order_Book2 3 2" xfId="18729"/>
    <cellStyle name="_DEM-WP (C) Power Cost 2006GRC Order_Book2 4" xfId="18730"/>
    <cellStyle name="_DEM-WP (C) Power Cost 2006GRC Order_Book2_Adj Bench DR 3 for Initial Briefs (Electric)" xfId="3315"/>
    <cellStyle name="_DEM-WP (C) Power Cost 2006GRC Order_Book2_Adj Bench DR 3 for Initial Briefs (Electric) 2" xfId="3316"/>
    <cellStyle name="_DEM-WP (C) Power Cost 2006GRC Order_Book2_Adj Bench DR 3 for Initial Briefs (Electric) 2 2" xfId="3317"/>
    <cellStyle name="_DEM-WP (C) Power Cost 2006GRC Order_Book2_Adj Bench DR 3 for Initial Briefs (Electric) 2 2 2" xfId="18731"/>
    <cellStyle name="_DEM-WP (C) Power Cost 2006GRC Order_Book2_Adj Bench DR 3 for Initial Briefs (Electric) 2 3" xfId="18732"/>
    <cellStyle name="_DEM-WP (C) Power Cost 2006GRC Order_Book2_Adj Bench DR 3 for Initial Briefs (Electric) 3" xfId="3318"/>
    <cellStyle name="_DEM-WP (C) Power Cost 2006GRC Order_Book2_Adj Bench DR 3 for Initial Briefs (Electric) 3 2" xfId="18733"/>
    <cellStyle name="_DEM-WP (C) Power Cost 2006GRC Order_Book2_Adj Bench DR 3 for Initial Briefs (Electric) 4" xfId="18734"/>
    <cellStyle name="_DEM-WP (C) Power Cost 2006GRC Order_Book2_Adj Bench DR 3 for Initial Briefs (Electric)_DEM-WP(C) ENERG10C--ctn Mid-C_042010 2010GRC" xfId="3319"/>
    <cellStyle name="_DEM-WP (C) Power Cost 2006GRC Order_Book2_DEM-WP(C) ENERG10C--ctn Mid-C_042010 2010GRC" xfId="3320"/>
    <cellStyle name="_DEM-WP (C) Power Cost 2006GRC Order_Book2_Electric Rev Req Model (2009 GRC) Rebuttal" xfId="3321"/>
    <cellStyle name="_DEM-WP (C) Power Cost 2006GRC Order_Book2_Electric Rev Req Model (2009 GRC) Rebuttal 2" xfId="3322"/>
    <cellStyle name="_DEM-WP (C) Power Cost 2006GRC Order_Book2_Electric Rev Req Model (2009 GRC) Rebuttal 2 2" xfId="3323"/>
    <cellStyle name="_DEM-WP (C) Power Cost 2006GRC Order_Book2_Electric Rev Req Model (2009 GRC) Rebuttal 2 2 2" xfId="18735"/>
    <cellStyle name="_DEM-WP (C) Power Cost 2006GRC Order_Book2_Electric Rev Req Model (2009 GRC) Rebuttal 2 3" xfId="18736"/>
    <cellStyle name="_DEM-WP (C) Power Cost 2006GRC Order_Book2_Electric Rev Req Model (2009 GRC) Rebuttal 3" xfId="3324"/>
    <cellStyle name="_DEM-WP (C) Power Cost 2006GRC Order_Book2_Electric Rev Req Model (2009 GRC) Rebuttal 3 2" xfId="18737"/>
    <cellStyle name="_DEM-WP (C) Power Cost 2006GRC Order_Book2_Electric Rev Req Model (2009 GRC) Rebuttal 4" xfId="18738"/>
    <cellStyle name="_DEM-WP (C) Power Cost 2006GRC Order_Book2_Electric Rev Req Model (2009 GRC) Rebuttal REmoval of New  WH Solar AdjustMI" xfId="3325"/>
    <cellStyle name="_DEM-WP (C) Power Cost 2006GRC Order_Book2_Electric Rev Req Model (2009 GRC) Rebuttal REmoval of New  WH Solar AdjustMI 2" xfId="3326"/>
    <cellStyle name="_DEM-WP (C) Power Cost 2006GRC Order_Book2_Electric Rev Req Model (2009 GRC) Rebuttal REmoval of New  WH Solar AdjustMI 2 2" xfId="3327"/>
    <cellStyle name="_DEM-WP (C) Power Cost 2006GRC Order_Book2_Electric Rev Req Model (2009 GRC) Rebuttal REmoval of New  WH Solar AdjustMI 2 2 2" xfId="18739"/>
    <cellStyle name="_DEM-WP (C) Power Cost 2006GRC Order_Book2_Electric Rev Req Model (2009 GRC) Rebuttal REmoval of New  WH Solar AdjustMI 2 3" xfId="18740"/>
    <cellStyle name="_DEM-WP (C) Power Cost 2006GRC Order_Book2_Electric Rev Req Model (2009 GRC) Rebuttal REmoval of New  WH Solar AdjustMI 3" xfId="3328"/>
    <cellStyle name="_DEM-WP (C) Power Cost 2006GRC Order_Book2_Electric Rev Req Model (2009 GRC) Rebuttal REmoval of New  WH Solar AdjustMI 3 2" xfId="18741"/>
    <cellStyle name="_DEM-WP (C) Power Cost 2006GRC Order_Book2_Electric Rev Req Model (2009 GRC) Rebuttal REmoval of New  WH Solar AdjustMI 4" xfId="18742"/>
    <cellStyle name="_DEM-WP (C) Power Cost 2006GRC Order_Book2_Electric Rev Req Model (2009 GRC) Rebuttal REmoval of New  WH Solar AdjustMI_DEM-WP(C) ENERG10C--ctn Mid-C_042010 2010GRC" xfId="3329"/>
    <cellStyle name="_DEM-WP (C) Power Cost 2006GRC Order_Book2_Electric Rev Req Model (2009 GRC) Revised 01-18-2010" xfId="3330"/>
    <cellStyle name="_DEM-WP (C) Power Cost 2006GRC Order_Book2_Electric Rev Req Model (2009 GRC) Revised 01-18-2010 2" xfId="3331"/>
    <cellStyle name="_DEM-WP (C) Power Cost 2006GRC Order_Book2_Electric Rev Req Model (2009 GRC) Revised 01-18-2010 2 2" xfId="3332"/>
    <cellStyle name="_DEM-WP (C) Power Cost 2006GRC Order_Book2_Electric Rev Req Model (2009 GRC) Revised 01-18-2010 2 2 2" xfId="18743"/>
    <cellStyle name="_DEM-WP (C) Power Cost 2006GRC Order_Book2_Electric Rev Req Model (2009 GRC) Revised 01-18-2010 2 3" xfId="18744"/>
    <cellStyle name="_DEM-WP (C) Power Cost 2006GRC Order_Book2_Electric Rev Req Model (2009 GRC) Revised 01-18-2010 3" xfId="3333"/>
    <cellStyle name="_DEM-WP (C) Power Cost 2006GRC Order_Book2_Electric Rev Req Model (2009 GRC) Revised 01-18-2010 3 2" xfId="18745"/>
    <cellStyle name="_DEM-WP (C) Power Cost 2006GRC Order_Book2_Electric Rev Req Model (2009 GRC) Revised 01-18-2010 4" xfId="18746"/>
    <cellStyle name="_DEM-WP (C) Power Cost 2006GRC Order_Book2_Electric Rev Req Model (2009 GRC) Revised 01-18-2010_DEM-WP(C) ENERG10C--ctn Mid-C_042010 2010GRC" xfId="3334"/>
    <cellStyle name="_DEM-WP (C) Power Cost 2006GRC Order_Book2_Final Order Electric EXHIBIT A-1" xfId="3335"/>
    <cellStyle name="_DEM-WP (C) Power Cost 2006GRC Order_Book2_Final Order Electric EXHIBIT A-1 2" xfId="3336"/>
    <cellStyle name="_DEM-WP (C) Power Cost 2006GRC Order_Book2_Final Order Electric EXHIBIT A-1 2 2" xfId="3337"/>
    <cellStyle name="_DEM-WP (C) Power Cost 2006GRC Order_Book2_Final Order Electric EXHIBIT A-1 2 2 2" xfId="18747"/>
    <cellStyle name="_DEM-WP (C) Power Cost 2006GRC Order_Book2_Final Order Electric EXHIBIT A-1 2 3" xfId="18748"/>
    <cellStyle name="_DEM-WP (C) Power Cost 2006GRC Order_Book2_Final Order Electric EXHIBIT A-1 3" xfId="3338"/>
    <cellStyle name="_DEM-WP (C) Power Cost 2006GRC Order_Book2_Final Order Electric EXHIBIT A-1 3 2" xfId="18749"/>
    <cellStyle name="_DEM-WP (C) Power Cost 2006GRC Order_Book2_Final Order Electric EXHIBIT A-1 4" xfId="18750"/>
    <cellStyle name="_DEM-WP (C) Power Cost 2006GRC Order_Book4" xfId="3339"/>
    <cellStyle name="_DEM-WP (C) Power Cost 2006GRC Order_Book4 2" xfId="3340"/>
    <cellStyle name="_DEM-WP (C) Power Cost 2006GRC Order_Book4 2 2" xfId="3341"/>
    <cellStyle name="_DEM-WP (C) Power Cost 2006GRC Order_Book4 2 2 2" xfId="18751"/>
    <cellStyle name="_DEM-WP (C) Power Cost 2006GRC Order_Book4 2 3" xfId="18752"/>
    <cellStyle name="_DEM-WP (C) Power Cost 2006GRC Order_Book4 3" xfId="3342"/>
    <cellStyle name="_DEM-WP (C) Power Cost 2006GRC Order_Book4 3 2" xfId="18753"/>
    <cellStyle name="_DEM-WP (C) Power Cost 2006GRC Order_Book4 4" xfId="18754"/>
    <cellStyle name="_DEM-WP (C) Power Cost 2006GRC Order_Book4_DEM-WP(C) ENERG10C--ctn Mid-C_042010 2010GRC" xfId="3343"/>
    <cellStyle name="_DEM-WP (C) Power Cost 2006GRC Order_Book9" xfId="3344"/>
    <cellStyle name="_DEM-WP (C) Power Cost 2006GRC Order_Book9 2" xfId="3345"/>
    <cellStyle name="_DEM-WP (C) Power Cost 2006GRC Order_Book9 2 2" xfId="3346"/>
    <cellStyle name="_DEM-WP (C) Power Cost 2006GRC Order_Book9 2 2 2" xfId="18755"/>
    <cellStyle name="_DEM-WP (C) Power Cost 2006GRC Order_Book9 2 3" xfId="18756"/>
    <cellStyle name="_DEM-WP (C) Power Cost 2006GRC Order_Book9 3" xfId="3347"/>
    <cellStyle name="_DEM-WP (C) Power Cost 2006GRC Order_Book9 3 2" xfId="18757"/>
    <cellStyle name="_DEM-WP (C) Power Cost 2006GRC Order_Book9 4" xfId="18758"/>
    <cellStyle name="_DEM-WP (C) Power Cost 2006GRC Order_Book9_DEM-WP(C) ENERG10C--ctn Mid-C_042010 2010GRC" xfId="3348"/>
    <cellStyle name="_DEM-WP (C) Power Cost 2006GRC Order_Chelan PUD Power Costs (8-10)" xfId="3349"/>
    <cellStyle name="_DEM-WP (C) Power Cost 2006GRC Order_Chelan PUD Power Costs (8-10) 2" xfId="18759"/>
    <cellStyle name="_DEM-WP (C) Power Cost 2006GRC Order_DEM-WP(C) Chelan Power Costs" xfId="3350"/>
    <cellStyle name="_DEM-WP (C) Power Cost 2006GRC Order_DEM-WP(C) Chelan Power Costs 2" xfId="18760"/>
    <cellStyle name="_DEM-WP (C) Power Cost 2006GRC Order_DEM-WP(C) ENERG10C--ctn Mid-C_042010 2010GRC" xfId="3351"/>
    <cellStyle name="_DEM-WP (C) Power Cost 2006GRC Order_DEM-WP(C) Gas Transport 2010GRC" xfId="3352"/>
    <cellStyle name="_DEM-WP (C) Power Cost 2006GRC Order_DEM-WP(C) Gas Transport 2010GRC 2" xfId="18761"/>
    <cellStyle name="_DEM-WP (C) Power Cost 2006GRC Order_Electric COS Inputs" xfId="3353"/>
    <cellStyle name="_DEM-WP (C) Power Cost 2006GRC Order_Electric COS Inputs 2" xfId="3354"/>
    <cellStyle name="_DEM-WP (C) Power Cost 2006GRC Order_Electric COS Inputs 2 2" xfId="3355"/>
    <cellStyle name="_DEM-WP (C) Power Cost 2006GRC Order_Electric COS Inputs 2 2 2" xfId="3356"/>
    <cellStyle name="_DEM-WP (C) Power Cost 2006GRC Order_Electric COS Inputs 2 2 2 2" xfId="18762"/>
    <cellStyle name="_DEM-WP (C) Power Cost 2006GRC Order_Electric COS Inputs 2 2 3" xfId="18763"/>
    <cellStyle name="_DEM-WP (C) Power Cost 2006GRC Order_Electric COS Inputs 2 3" xfId="3357"/>
    <cellStyle name="_DEM-WP (C) Power Cost 2006GRC Order_Electric COS Inputs 2 3 2" xfId="3358"/>
    <cellStyle name="_DEM-WP (C) Power Cost 2006GRC Order_Electric COS Inputs 2 3 2 2" xfId="18764"/>
    <cellStyle name="_DEM-WP (C) Power Cost 2006GRC Order_Electric COS Inputs 2 3 3" xfId="18765"/>
    <cellStyle name="_DEM-WP (C) Power Cost 2006GRC Order_Electric COS Inputs 2 4" xfId="3359"/>
    <cellStyle name="_DEM-WP (C) Power Cost 2006GRC Order_Electric COS Inputs 2 4 2" xfId="3360"/>
    <cellStyle name="_DEM-WP (C) Power Cost 2006GRC Order_Electric COS Inputs 2 4 2 2" xfId="18766"/>
    <cellStyle name="_DEM-WP (C) Power Cost 2006GRC Order_Electric COS Inputs 2 4 3" xfId="18767"/>
    <cellStyle name="_DEM-WP (C) Power Cost 2006GRC Order_Electric COS Inputs 2 5" xfId="18768"/>
    <cellStyle name="_DEM-WP (C) Power Cost 2006GRC Order_Electric COS Inputs 3" xfId="3361"/>
    <cellStyle name="_DEM-WP (C) Power Cost 2006GRC Order_Electric COS Inputs 3 2" xfId="3362"/>
    <cellStyle name="_DEM-WP (C) Power Cost 2006GRC Order_Electric COS Inputs 3 2 2" xfId="18769"/>
    <cellStyle name="_DEM-WP (C) Power Cost 2006GRC Order_Electric COS Inputs 3 3" xfId="18770"/>
    <cellStyle name="_DEM-WP (C) Power Cost 2006GRC Order_Electric COS Inputs 4" xfId="3363"/>
    <cellStyle name="_DEM-WP (C) Power Cost 2006GRC Order_Electric COS Inputs 4 2" xfId="3364"/>
    <cellStyle name="_DEM-WP (C) Power Cost 2006GRC Order_Electric COS Inputs 4 2 2" xfId="18771"/>
    <cellStyle name="_DEM-WP (C) Power Cost 2006GRC Order_Electric COS Inputs 4 3" xfId="18772"/>
    <cellStyle name="_DEM-WP (C) Power Cost 2006GRC Order_Electric COS Inputs 5" xfId="3365"/>
    <cellStyle name="_DEM-WP (C) Power Cost 2006GRC Order_Electric COS Inputs 5 2" xfId="18773"/>
    <cellStyle name="_DEM-WP (C) Power Cost 2006GRC Order_Electric COS Inputs 6" xfId="3366"/>
    <cellStyle name="_DEM-WP (C) Power Cost 2006GRC Order_Exh A-1 resulting from UE-112050 effective Jan 1 2012" xfId="18774"/>
    <cellStyle name="_DEM-WP (C) Power Cost 2006GRC Order_Exh G - Klamath Peaker PPA fr C Locke 2-12" xfId="18775"/>
    <cellStyle name="_DEM-WP (C) Power Cost 2006GRC Order_Exhibit A-1 effective 4-1-11 fr S Free 12-11" xfId="18776"/>
    <cellStyle name="_DEM-WP (C) Power Cost 2006GRC Order_Mint Farm Generation BPA" xfId="18777"/>
    <cellStyle name="_DEM-WP (C) Power Cost 2006GRC Order_NIM Summary" xfId="3367"/>
    <cellStyle name="_DEM-WP (C) Power Cost 2006GRC Order_NIM Summary 09GRC" xfId="3368"/>
    <cellStyle name="_DEM-WP (C) Power Cost 2006GRC Order_NIM Summary 09GRC 2" xfId="3369"/>
    <cellStyle name="_DEM-WP (C) Power Cost 2006GRC Order_NIM Summary 09GRC 2 2" xfId="18778"/>
    <cellStyle name="_DEM-WP (C) Power Cost 2006GRC Order_NIM Summary 09GRC 3" xfId="18779"/>
    <cellStyle name="_DEM-WP (C) Power Cost 2006GRC Order_NIM Summary 09GRC_DEM-WP(C) ENERG10C--ctn Mid-C_042010 2010GRC" xfId="3370"/>
    <cellStyle name="_DEM-WP (C) Power Cost 2006GRC Order_NIM Summary 10" xfId="18780"/>
    <cellStyle name="_DEM-WP (C) Power Cost 2006GRC Order_NIM Summary 11" xfId="18781"/>
    <cellStyle name="_DEM-WP (C) Power Cost 2006GRC Order_NIM Summary 12" xfId="18782"/>
    <cellStyle name="_DEM-WP (C) Power Cost 2006GRC Order_NIM Summary 13" xfId="18783"/>
    <cellStyle name="_DEM-WP (C) Power Cost 2006GRC Order_NIM Summary 14" xfId="18784"/>
    <cellStyle name="_DEM-WP (C) Power Cost 2006GRC Order_NIM Summary 15" xfId="18785"/>
    <cellStyle name="_DEM-WP (C) Power Cost 2006GRC Order_NIM Summary 16" xfId="18786"/>
    <cellStyle name="_DEM-WP (C) Power Cost 2006GRC Order_NIM Summary 17" xfId="18787"/>
    <cellStyle name="_DEM-WP (C) Power Cost 2006GRC Order_NIM Summary 18" xfId="18788"/>
    <cellStyle name="_DEM-WP (C) Power Cost 2006GRC Order_NIM Summary 19" xfId="18789"/>
    <cellStyle name="_DEM-WP (C) Power Cost 2006GRC Order_NIM Summary 2" xfId="3371"/>
    <cellStyle name="_DEM-WP (C) Power Cost 2006GRC Order_NIM Summary 2 2" xfId="18790"/>
    <cellStyle name="_DEM-WP (C) Power Cost 2006GRC Order_NIM Summary 20" xfId="18791"/>
    <cellStyle name="_DEM-WP (C) Power Cost 2006GRC Order_NIM Summary 21" xfId="18792"/>
    <cellStyle name="_DEM-WP (C) Power Cost 2006GRC Order_NIM Summary 22" xfId="18793"/>
    <cellStyle name="_DEM-WP (C) Power Cost 2006GRC Order_NIM Summary 23" xfId="18794"/>
    <cellStyle name="_DEM-WP (C) Power Cost 2006GRC Order_NIM Summary 24" xfId="18795"/>
    <cellStyle name="_DEM-WP (C) Power Cost 2006GRC Order_NIM Summary 25" xfId="18796"/>
    <cellStyle name="_DEM-WP (C) Power Cost 2006GRC Order_NIM Summary 26" xfId="18797"/>
    <cellStyle name="_DEM-WP (C) Power Cost 2006GRC Order_NIM Summary 27" xfId="18798"/>
    <cellStyle name="_DEM-WP (C) Power Cost 2006GRC Order_NIM Summary 28" xfId="18799"/>
    <cellStyle name="_DEM-WP (C) Power Cost 2006GRC Order_NIM Summary 29" xfId="18800"/>
    <cellStyle name="_DEM-WP (C) Power Cost 2006GRC Order_NIM Summary 3" xfId="3372"/>
    <cellStyle name="_DEM-WP (C) Power Cost 2006GRC Order_NIM Summary 3 2" xfId="18801"/>
    <cellStyle name="_DEM-WP (C) Power Cost 2006GRC Order_NIM Summary 30" xfId="18802"/>
    <cellStyle name="_DEM-WP (C) Power Cost 2006GRC Order_NIM Summary 31" xfId="18803"/>
    <cellStyle name="_DEM-WP (C) Power Cost 2006GRC Order_NIM Summary 32" xfId="18804"/>
    <cellStyle name="_DEM-WP (C) Power Cost 2006GRC Order_NIM Summary 33" xfId="18805"/>
    <cellStyle name="_DEM-WP (C) Power Cost 2006GRC Order_NIM Summary 34" xfId="18806"/>
    <cellStyle name="_DEM-WP (C) Power Cost 2006GRC Order_NIM Summary 35" xfId="18807"/>
    <cellStyle name="_DEM-WP (C) Power Cost 2006GRC Order_NIM Summary 36" xfId="18808"/>
    <cellStyle name="_DEM-WP (C) Power Cost 2006GRC Order_NIM Summary 37" xfId="18809"/>
    <cellStyle name="_DEM-WP (C) Power Cost 2006GRC Order_NIM Summary 38" xfId="18810"/>
    <cellStyle name="_DEM-WP (C) Power Cost 2006GRC Order_NIM Summary 39" xfId="18811"/>
    <cellStyle name="_DEM-WP (C) Power Cost 2006GRC Order_NIM Summary 4" xfId="3373"/>
    <cellStyle name="_DEM-WP (C) Power Cost 2006GRC Order_NIM Summary 4 2" xfId="18812"/>
    <cellStyle name="_DEM-WP (C) Power Cost 2006GRC Order_NIM Summary 40" xfId="18813"/>
    <cellStyle name="_DEM-WP (C) Power Cost 2006GRC Order_NIM Summary 41" xfId="18814"/>
    <cellStyle name="_DEM-WP (C) Power Cost 2006GRC Order_NIM Summary 42" xfId="18815"/>
    <cellStyle name="_DEM-WP (C) Power Cost 2006GRC Order_NIM Summary 43" xfId="18816"/>
    <cellStyle name="_DEM-WP (C) Power Cost 2006GRC Order_NIM Summary 44" xfId="18817"/>
    <cellStyle name="_DEM-WP (C) Power Cost 2006GRC Order_NIM Summary 45" xfId="18818"/>
    <cellStyle name="_DEM-WP (C) Power Cost 2006GRC Order_NIM Summary 46" xfId="18819"/>
    <cellStyle name="_DEM-WP (C) Power Cost 2006GRC Order_NIM Summary 47" xfId="18820"/>
    <cellStyle name="_DEM-WP (C) Power Cost 2006GRC Order_NIM Summary 48" xfId="18821"/>
    <cellStyle name="_DEM-WP (C) Power Cost 2006GRC Order_NIM Summary 49" xfId="18822"/>
    <cellStyle name="_DEM-WP (C) Power Cost 2006GRC Order_NIM Summary 5" xfId="3374"/>
    <cellStyle name="_DEM-WP (C) Power Cost 2006GRC Order_NIM Summary 5 2" xfId="18823"/>
    <cellStyle name="_DEM-WP (C) Power Cost 2006GRC Order_NIM Summary 50" xfId="18824"/>
    <cellStyle name="_DEM-WP (C) Power Cost 2006GRC Order_NIM Summary 51" xfId="18825"/>
    <cellStyle name="_DEM-WP (C) Power Cost 2006GRC Order_NIM Summary 6" xfId="3375"/>
    <cellStyle name="_DEM-WP (C) Power Cost 2006GRC Order_NIM Summary 6 2" xfId="18826"/>
    <cellStyle name="_DEM-WP (C) Power Cost 2006GRC Order_NIM Summary 7" xfId="3376"/>
    <cellStyle name="_DEM-WP (C) Power Cost 2006GRC Order_NIM Summary 7 2" xfId="18827"/>
    <cellStyle name="_DEM-WP (C) Power Cost 2006GRC Order_NIM Summary 8" xfId="3377"/>
    <cellStyle name="_DEM-WP (C) Power Cost 2006GRC Order_NIM Summary 8 2" xfId="18828"/>
    <cellStyle name="_DEM-WP (C) Power Cost 2006GRC Order_NIM Summary 9" xfId="3378"/>
    <cellStyle name="_DEM-WP (C) Power Cost 2006GRC Order_NIM Summary 9 2" xfId="18829"/>
    <cellStyle name="_DEM-WP (C) Power Cost 2006GRC Order_NIM Summary_DEM-WP(C) ENERG10C--ctn Mid-C_042010 2010GRC" xfId="3379"/>
    <cellStyle name="_DEM-WP (C) Power Cost 2006GRC Order_NIM+O&amp;M" xfId="3380"/>
    <cellStyle name="_DEM-WP (C) Power Cost 2006GRC Order_NIM+O&amp;M 2" xfId="3381"/>
    <cellStyle name="_DEM-WP (C) Power Cost 2006GRC Order_NIM+O&amp;M 2 2" xfId="18830"/>
    <cellStyle name="_DEM-WP (C) Power Cost 2006GRC Order_NIM+O&amp;M 3" xfId="18831"/>
    <cellStyle name="_DEM-WP (C) Power Cost 2006GRC Order_NIM+O&amp;M Monthly" xfId="3382"/>
    <cellStyle name="_DEM-WP (C) Power Cost 2006GRC Order_NIM+O&amp;M Monthly 2" xfId="3383"/>
    <cellStyle name="_DEM-WP (C) Power Cost 2006GRC Order_NIM+O&amp;M Monthly 2 2" xfId="18832"/>
    <cellStyle name="_DEM-WP (C) Power Cost 2006GRC Order_NIM+O&amp;M Monthly 3" xfId="18833"/>
    <cellStyle name="_DEM-WP (C) Power Cost 2006GRC Order_PCA 10 -  Exhibit D Dec 2011" xfId="18834"/>
    <cellStyle name="_DEM-WP (C) Power Cost 2006GRC Order_PCA 10 -  Exhibit D from A Kellogg Jan 2011" xfId="3384"/>
    <cellStyle name="_DEM-WP (C) Power Cost 2006GRC Order_PCA 10 -  Exhibit D from A Kellogg July 2011" xfId="3385"/>
    <cellStyle name="_DEM-WP (C) Power Cost 2006GRC Order_PCA 10 -  Exhibit D from S Free Rcv'd 12-11" xfId="3386"/>
    <cellStyle name="_DEM-WP (C) Power Cost 2006GRC Order_PCA 11 -  Exhibit D Jan 2012 fr A Kellogg" xfId="18835"/>
    <cellStyle name="_DEM-WP (C) Power Cost 2006GRC Order_PCA 11 -  Exhibit D Jan 2012 WF" xfId="18836"/>
    <cellStyle name="_DEM-WP (C) Power Cost 2006GRC Order_PCA 9 -  Exhibit D April 2010" xfId="3387"/>
    <cellStyle name="_DEM-WP (C) Power Cost 2006GRC Order_PCA 9 -  Exhibit D April 2010 (3)" xfId="3388"/>
    <cellStyle name="_DEM-WP (C) Power Cost 2006GRC Order_PCA 9 -  Exhibit D April 2010 (3) 2" xfId="3389"/>
    <cellStyle name="_DEM-WP (C) Power Cost 2006GRC Order_PCA 9 -  Exhibit D April 2010 (3) 2 2" xfId="18837"/>
    <cellStyle name="_DEM-WP (C) Power Cost 2006GRC Order_PCA 9 -  Exhibit D April 2010 (3) 3" xfId="18838"/>
    <cellStyle name="_DEM-WP (C) Power Cost 2006GRC Order_PCA 9 -  Exhibit D April 2010 (3)_DEM-WP(C) ENERG10C--ctn Mid-C_042010 2010GRC" xfId="3390"/>
    <cellStyle name="_DEM-WP (C) Power Cost 2006GRC Order_PCA 9 -  Exhibit D April 2010 2" xfId="18839"/>
    <cellStyle name="_DEM-WP (C) Power Cost 2006GRC Order_PCA 9 -  Exhibit D April 2010 3" xfId="18840"/>
    <cellStyle name="_DEM-WP (C) Power Cost 2006GRC Order_PCA 9 -  Exhibit D April 2010 4" xfId="18841"/>
    <cellStyle name="_DEM-WP (C) Power Cost 2006GRC Order_PCA 9 -  Exhibit D April 2010 5" xfId="18842"/>
    <cellStyle name="_DEM-WP (C) Power Cost 2006GRC Order_PCA 9 -  Exhibit D April 2010 6" xfId="18843"/>
    <cellStyle name="_DEM-WP (C) Power Cost 2006GRC Order_PCA 9 -  Exhibit D Nov 2010" xfId="3391"/>
    <cellStyle name="_DEM-WP (C) Power Cost 2006GRC Order_PCA 9 -  Exhibit D Nov 2010 2" xfId="18844"/>
    <cellStyle name="_DEM-WP (C) Power Cost 2006GRC Order_PCA 9 - Exhibit D at August 2010" xfId="3392"/>
    <cellStyle name="_DEM-WP (C) Power Cost 2006GRC Order_PCA 9 - Exhibit D at August 2010 2" xfId="18845"/>
    <cellStyle name="_DEM-WP (C) Power Cost 2006GRC Order_PCA 9 - Exhibit D June 2010 GRC" xfId="3393"/>
    <cellStyle name="_DEM-WP (C) Power Cost 2006GRC Order_PCA 9 - Exhibit D June 2010 GRC 2" xfId="18846"/>
    <cellStyle name="_DEM-WP (C) Power Cost 2006GRC Order_Power Costs - Comparison bx Rbtl-Staff-Jt-PC" xfId="3394"/>
    <cellStyle name="_DEM-WP (C) Power Cost 2006GRC Order_Power Costs - Comparison bx Rbtl-Staff-Jt-PC 2" xfId="3395"/>
    <cellStyle name="_DEM-WP (C) Power Cost 2006GRC Order_Power Costs - Comparison bx Rbtl-Staff-Jt-PC 2 2" xfId="3396"/>
    <cellStyle name="_DEM-WP (C) Power Cost 2006GRC Order_Power Costs - Comparison bx Rbtl-Staff-Jt-PC 2 2 2" xfId="18847"/>
    <cellStyle name="_DEM-WP (C) Power Cost 2006GRC Order_Power Costs - Comparison bx Rbtl-Staff-Jt-PC 2 3" xfId="18848"/>
    <cellStyle name="_DEM-WP (C) Power Cost 2006GRC Order_Power Costs - Comparison bx Rbtl-Staff-Jt-PC 3" xfId="3397"/>
    <cellStyle name="_DEM-WP (C) Power Cost 2006GRC Order_Power Costs - Comparison bx Rbtl-Staff-Jt-PC 3 2" xfId="18849"/>
    <cellStyle name="_DEM-WP (C) Power Cost 2006GRC Order_Power Costs - Comparison bx Rbtl-Staff-Jt-PC 4" xfId="18850"/>
    <cellStyle name="_DEM-WP (C) Power Cost 2006GRC Order_Power Costs - Comparison bx Rbtl-Staff-Jt-PC_Adj Bench DR 3 for Initial Briefs (Electric)" xfId="3398"/>
    <cellStyle name="_DEM-WP (C) Power Cost 2006GRC Order_Power Costs - Comparison bx Rbtl-Staff-Jt-PC_Adj Bench DR 3 for Initial Briefs (Electric) 2" xfId="3399"/>
    <cellStyle name="_DEM-WP (C) Power Cost 2006GRC Order_Power Costs - Comparison bx Rbtl-Staff-Jt-PC_Adj Bench DR 3 for Initial Briefs (Electric) 2 2" xfId="3400"/>
    <cellStyle name="_DEM-WP (C) Power Cost 2006GRC Order_Power Costs - Comparison bx Rbtl-Staff-Jt-PC_Adj Bench DR 3 for Initial Briefs (Electric) 2 2 2" xfId="18851"/>
    <cellStyle name="_DEM-WP (C) Power Cost 2006GRC Order_Power Costs - Comparison bx Rbtl-Staff-Jt-PC_Adj Bench DR 3 for Initial Briefs (Electric) 2 3" xfId="18852"/>
    <cellStyle name="_DEM-WP (C) Power Cost 2006GRC Order_Power Costs - Comparison bx Rbtl-Staff-Jt-PC_Adj Bench DR 3 for Initial Briefs (Electric) 3" xfId="3401"/>
    <cellStyle name="_DEM-WP (C) Power Cost 2006GRC Order_Power Costs - Comparison bx Rbtl-Staff-Jt-PC_Adj Bench DR 3 for Initial Briefs (Electric) 3 2" xfId="18853"/>
    <cellStyle name="_DEM-WP (C) Power Cost 2006GRC Order_Power Costs - Comparison bx Rbtl-Staff-Jt-PC_Adj Bench DR 3 for Initial Briefs (Electric) 4" xfId="18854"/>
    <cellStyle name="_DEM-WP (C) Power Cost 2006GRC Order_Power Costs - Comparison bx Rbtl-Staff-Jt-PC_Adj Bench DR 3 for Initial Briefs (Electric)_DEM-WP(C) ENERG10C--ctn Mid-C_042010 2010GRC" xfId="3402"/>
    <cellStyle name="_DEM-WP (C) Power Cost 2006GRC Order_Power Costs - Comparison bx Rbtl-Staff-Jt-PC_DEM-WP(C) ENERG10C--ctn Mid-C_042010 2010GRC" xfId="3403"/>
    <cellStyle name="_DEM-WP (C) Power Cost 2006GRC Order_Power Costs - Comparison bx Rbtl-Staff-Jt-PC_Electric Rev Req Model (2009 GRC) Rebuttal" xfId="3404"/>
    <cellStyle name="_DEM-WP (C) Power Cost 2006GRC Order_Power Costs - Comparison bx Rbtl-Staff-Jt-PC_Electric Rev Req Model (2009 GRC) Rebuttal 2" xfId="3405"/>
    <cellStyle name="_DEM-WP (C) Power Cost 2006GRC Order_Power Costs - Comparison bx Rbtl-Staff-Jt-PC_Electric Rev Req Model (2009 GRC) Rebuttal 2 2" xfId="3406"/>
    <cellStyle name="_DEM-WP (C) Power Cost 2006GRC Order_Power Costs - Comparison bx Rbtl-Staff-Jt-PC_Electric Rev Req Model (2009 GRC) Rebuttal 2 2 2" xfId="18855"/>
    <cellStyle name="_DEM-WP (C) Power Cost 2006GRC Order_Power Costs - Comparison bx Rbtl-Staff-Jt-PC_Electric Rev Req Model (2009 GRC) Rebuttal 2 3" xfId="18856"/>
    <cellStyle name="_DEM-WP (C) Power Cost 2006GRC Order_Power Costs - Comparison bx Rbtl-Staff-Jt-PC_Electric Rev Req Model (2009 GRC) Rebuttal 3" xfId="3407"/>
    <cellStyle name="_DEM-WP (C) Power Cost 2006GRC Order_Power Costs - Comparison bx Rbtl-Staff-Jt-PC_Electric Rev Req Model (2009 GRC) Rebuttal 3 2" xfId="18857"/>
    <cellStyle name="_DEM-WP (C) Power Cost 2006GRC Order_Power Costs - Comparison bx Rbtl-Staff-Jt-PC_Electric Rev Req Model (2009 GRC) Rebuttal 4" xfId="18858"/>
    <cellStyle name="_DEM-WP (C) Power Cost 2006GRC Order_Power Costs - Comparison bx Rbtl-Staff-Jt-PC_Electric Rev Req Model (2009 GRC) Rebuttal REmoval of New  WH Solar AdjustMI" xfId="3408"/>
    <cellStyle name="_DEM-WP (C) Power Cost 2006GRC Order_Power Costs - Comparison bx Rbtl-Staff-Jt-PC_Electric Rev Req Model (2009 GRC) Rebuttal REmoval of New  WH Solar AdjustMI 2" xfId="3409"/>
    <cellStyle name="_DEM-WP (C) Power Cost 2006GRC Order_Power Costs - Comparison bx Rbtl-Staff-Jt-PC_Electric Rev Req Model (2009 GRC) Rebuttal REmoval of New  WH Solar AdjustMI 2 2" xfId="3410"/>
    <cellStyle name="_DEM-WP (C) Power Cost 2006GRC Order_Power Costs - Comparison bx Rbtl-Staff-Jt-PC_Electric Rev Req Model (2009 GRC) Rebuttal REmoval of New  WH Solar AdjustMI 2 2 2" xfId="18859"/>
    <cellStyle name="_DEM-WP (C) Power Cost 2006GRC Order_Power Costs - Comparison bx Rbtl-Staff-Jt-PC_Electric Rev Req Model (2009 GRC) Rebuttal REmoval of New  WH Solar AdjustMI 2 3" xfId="18860"/>
    <cellStyle name="_DEM-WP (C) Power Cost 2006GRC Order_Power Costs - Comparison bx Rbtl-Staff-Jt-PC_Electric Rev Req Model (2009 GRC) Rebuttal REmoval of New  WH Solar AdjustMI 3" xfId="3411"/>
    <cellStyle name="_DEM-WP (C) Power Cost 2006GRC Order_Power Costs - Comparison bx Rbtl-Staff-Jt-PC_Electric Rev Req Model (2009 GRC) Rebuttal REmoval of New  WH Solar AdjustMI 3 2" xfId="18861"/>
    <cellStyle name="_DEM-WP (C) Power Cost 2006GRC Order_Power Costs - Comparison bx Rbtl-Staff-Jt-PC_Electric Rev Req Model (2009 GRC) Rebuttal REmoval of New  WH Solar AdjustMI 4" xfId="18862"/>
    <cellStyle name="_DEM-WP (C) Power Cost 2006GRC Order_Power Costs - Comparison bx Rbtl-Staff-Jt-PC_Electric Rev Req Model (2009 GRC) Rebuttal REmoval of New  WH Solar AdjustMI_DEM-WP(C) ENERG10C--ctn Mid-C_042010 2010GRC" xfId="3412"/>
    <cellStyle name="_DEM-WP (C) Power Cost 2006GRC Order_Power Costs - Comparison bx Rbtl-Staff-Jt-PC_Electric Rev Req Model (2009 GRC) Revised 01-18-2010" xfId="3413"/>
    <cellStyle name="_DEM-WP (C) Power Cost 2006GRC Order_Power Costs - Comparison bx Rbtl-Staff-Jt-PC_Electric Rev Req Model (2009 GRC) Revised 01-18-2010 2" xfId="3414"/>
    <cellStyle name="_DEM-WP (C) Power Cost 2006GRC Order_Power Costs - Comparison bx Rbtl-Staff-Jt-PC_Electric Rev Req Model (2009 GRC) Revised 01-18-2010 2 2" xfId="3415"/>
    <cellStyle name="_DEM-WP (C) Power Cost 2006GRC Order_Power Costs - Comparison bx Rbtl-Staff-Jt-PC_Electric Rev Req Model (2009 GRC) Revised 01-18-2010 2 2 2" xfId="18863"/>
    <cellStyle name="_DEM-WP (C) Power Cost 2006GRC Order_Power Costs - Comparison bx Rbtl-Staff-Jt-PC_Electric Rev Req Model (2009 GRC) Revised 01-18-2010 2 3" xfId="18864"/>
    <cellStyle name="_DEM-WP (C) Power Cost 2006GRC Order_Power Costs - Comparison bx Rbtl-Staff-Jt-PC_Electric Rev Req Model (2009 GRC) Revised 01-18-2010 3" xfId="3416"/>
    <cellStyle name="_DEM-WP (C) Power Cost 2006GRC Order_Power Costs - Comparison bx Rbtl-Staff-Jt-PC_Electric Rev Req Model (2009 GRC) Revised 01-18-2010 3 2" xfId="18865"/>
    <cellStyle name="_DEM-WP (C) Power Cost 2006GRC Order_Power Costs - Comparison bx Rbtl-Staff-Jt-PC_Electric Rev Req Model (2009 GRC) Revised 01-18-2010 4" xfId="18866"/>
    <cellStyle name="_DEM-WP (C) Power Cost 2006GRC Order_Power Costs - Comparison bx Rbtl-Staff-Jt-PC_Electric Rev Req Model (2009 GRC) Revised 01-18-2010_DEM-WP(C) ENERG10C--ctn Mid-C_042010 2010GRC" xfId="3417"/>
    <cellStyle name="_DEM-WP (C) Power Cost 2006GRC Order_Power Costs - Comparison bx Rbtl-Staff-Jt-PC_Final Order Electric EXHIBIT A-1" xfId="3418"/>
    <cellStyle name="_DEM-WP (C) Power Cost 2006GRC Order_Power Costs - Comparison bx Rbtl-Staff-Jt-PC_Final Order Electric EXHIBIT A-1 2" xfId="3419"/>
    <cellStyle name="_DEM-WP (C) Power Cost 2006GRC Order_Power Costs - Comparison bx Rbtl-Staff-Jt-PC_Final Order Electric EXHIBIT A-1 2 2" xfId="3420"/>
    <cellStyle name="_DEM-WP (C) Power Cost 2006GRC Order_Power Costs - Comparison bx Rbtl-Staff-Jt-PC_Final Order Electric EXHIBIT A-1 2 2 2" xfId="18867"/>
    <cellStyle name="_DEM-WP (C) Power Cost 2006GRC Order_Power Costs - Comparison bx Rbtl-Staff-Jt-PC_Final Order Electric EXHIBIT A-1 2 3" xfId="18868"/>
    <cellStyle name="_DEM-WP (C) Power Cost 2006GRC Order_Power Costs - Comparison bx Rbtl-Staff-Jt-PC_Final Order Electric EXHIBIT A-1 3" xfId="3421"/>
    <cellStyle name="_DEM-WP (C) Power Cost 2006GRC Order_Power Costs - Comparison bx Rbtl-Staff-Jt-PC_Final Order Electric EXHIBIT A-1 3 2" xfId="18869"/>
    <cellStyle name="_DEM-WP (C) Power Cost 2006GRC Order_Power Costs - Comparison bx Rbtl-Staff-Jt-PC_Final Order Electric EXHIBIT A-1 4" xfId="18870"/>
    <cellStyle name="_DEM-WP (C) Power Cost 2006GRC Order_Production Adj 4.37" xfId="3422"/>
    <cellStyle name="_DEM-WP (C) Power Cost 2006GRC Order_Production Adj 4.37 2" xfId="3423"/>
    <cellStyle name="_DEM-WP (C) Power Cost 2006GRC Order_Production Adj 4.37 2 2" xfId="3424"/>
    <cellStyle name="_DEM-WP (C) Power Cost 2006GRC Order_Production Adj 4.37 2 2 2" xfId="18871"/>
    <cellStyle name="_DEM-WP (C) Power Cost 2006GRC Order_Production Adj 4.37 2 3" xfId="18872"/>
    <cellStyle name="_DEM-WP (C) Power Cost 2006GRC Order_Production Adj 4.37 3" xfId="3425"/>
    <cellStyle name="_DEM-WP (C) Power Cost 2006GRC Order_Production Adj 4.37 3 2" xfId="18873"/>
    <cellStyle name="_DEM-WP (C) Power Cost 2006GRC Order_Production Adj 4.37 4" xfId="18874"/>
    <cellStyle name="_DEM-WP (C) Power Cost 2006GRC Order_Purchased Power Adj 4.03" xfId="3426"/>
    <cellStyle name="_DEM-WP (C) Power Cost 2006GRC Order_Purchased Power Adj 4.03 2" xfId="3427"/>
    <cellStyle name="_DEM-WP (C) Power Cost 2006GRC Order_Purchased Power Adj 4.03 2 2" xfId="3428"/>
    <cellStyle name="_DEM-WP (C) Power Cost 2006GRC Order_Purchased Power Adj 4.03 2 2 2" xfId="18875"/>
    <cellStyle name="_DEM-WP (C) Power Cost 2006GRC Order_Purchased Power Adj 4.03 2 3" xfId="18876"/>
    <cellStyle name="_DEM-WP (C) Power Cost 2006GRC Order_Purchased Power Adj 4.03 3" xfId="3429"/>
    <cellStyle name="_DEM-WP (C) Power Cost 2006GRC Order_Purchased Power Adj 4.03 3 2" xfId="18877"/>
    <cellStyle name="_DEM-WP (C) Power Cost 2006GRC Order_Purchased Power Adj 4.03 4" xfId="18878"/>
    <cellStyle name="_DEM-WP (C) Power Cost 2006GRC Order_Rebuttal Power Costs" xfId="3430"/>
    <cellStyle name="_DEM-WP (C) Power Cost 2006GRC Order_Rebuttal Power Costs 2" xfId="3431"/>
    <cellStyle name="_DEM-WP (C) Power Cost 2006GRC Order_Rebuttal Power Costs 2 2" xfId="3432"/>
    <cellStyle name="_DEM-WP (C) Power Cost 2006GRC Order_Rebuttal Power Costs 2 2 2" xfId="18879"/>
    <cellStyle name="_DEM-WP (C) Power Cost 2006GRC Order_Rebuttal Power Costs 2 3" xfId="18880"/>
    <cellStyle name="_DEM-WP (C) Power Cost 2006GRC Order_Rebuttal Power Costs 3" xfId="3433"/>
    <cellStyle name="_DEM-WP (C) Power Cost 2006GRC Order_Rebuttal Power Costs 3 2" xfId="18881"/>
    <cellStyle name="_DEM-WP (C) Power Cost 2006GRC Order_Rebuttal Power Costs 4" xfId="18882"/>
    <cellStyle name="_DEM-WP (C) Power Cost 2006GRC Order_Rebuttal Power Costs_Adj Bench DR 3 for Initial Briefs (Electric)" xfId="3434"/>
    <cellStyle name="_DEM-WP (C) Power Cost 2006GRC Order_Rebuttal Power Costs_Adj Bench DR 3 for Initial Briefs (Electric) 2" xfId="3435"/>
    <cellStyle name="_DEM-WP (C) Power Cost 2006GRC Order_Rebuttal Power Costs_Adj Bench DR 3 for Initial Briefs (Electric) 2 2" xfId="3436"/>
    <cellStyle name="_DEM-WP (C) Power Cost 2006GRC Order_Rebuttal Power Costs_Adj Bench DR 3 for Initial Briefs (Electric) 2 2 2" xfId="18883"/>
    <cellStyle name="_DEM-WP (C) Power Cost 2006GRC Order_Rebuttal Power Costs_Adj Bench DR 3 for Initial Briefs (Electric) 2 3" xfId="18884"/>
    <cellStyle name="_DEM-WP (C) Power Cost 2006GRC Order_Rebuttal Power Costs_Adj Bench DR 3 for Initial Briefs (Electric) 3" xfId="3437"/>
    <cellStyle name="_DEM-WP (C) Power Cost 2006GRC Order_Rebuttal Power Costs_Adj Bench DR 3 for Initial Briefs (Electric) 3 2" xfId="18885"/>
    <cellStyle name="_DEM-WP (C) Power Cost 2006GRC Order_Rebuttal Power Costs_Adj Bench DR 3 for Initial Briefs (Electric) 4" xfId="18886"/>
    <cellStyle name="_DEM-WP (C) Power Cost 2006GRC Order_Rebuttal Power Costs_Adj Bench DR 3 for Initial Briefs (Electric)_DEM-WP(C) ENERG10C--ctn Mid-C_042010 2010GRC" xfId="3438"/>
    <cellStyle name="_DEM-WP (C) Power Cost 2006GRC Order_Rebuttal Power Costs_DEM-WP(C) ENERG10C--ctn Mid-C_042010 2010GRC" xfId="3439"/>
    <cellStyle name="_DEM-WP (C) Power Cost 2006GRC Order_Rebuttal Power Costs_Electric Rev Req Model (2009 GRC) Rebuttal" xfId="3440"/>
    <cellStyle name="_DEM-WP (C) Power Cost 2006GRC Order_Rebuttal Power Costs_Electric Rev Req Model (2009 GRC) Rebuttal 2" xfId="3441"/>
    <cellStyle name="_DEM-WP (C) Power Cost 2006GRC Order_Rebuttal Power Costs_Electric Rev Req Model (2009 GRC) Rebuttal 2 2" xfId="3442"/>
    <cellStyle name="_DEM-WP (C) Power Cost 2006GRC Order_Rebuttal Power Costs_Electric Rev Req Model (2009 GRC) Rebuttal 2 2 2" xfId="18887"/>
    <cellStyle name="_DEM-WP (C) Power Cost 2006GRC Order_Rebuttal Power Costs_Electric Rev Req Model (2009 GRC) Rebuttal 2 3" xfId="18888"/>
    <cellStyle name="_DEM-WP (C) Power Cost 2006GRC Order_Rebuttal Power Costs_Electric Rev Req Model (2009 GRC) Rebuttal 3" xfId="3443"/>
    <cellStyle name="_DEM-WP (C) Power Cost 2006GRC Order_Rebuttal Power Costs_Electric Rev Req Model (2009 GRC) Rebuttal 3 2" xfId="18889"/>
    <cellStyle name="_DEM-WP (C) Power Cost 2006GRC Order_Rebuttal Power Costs_Electric Rev Req Model (2009 GRC) Rebuttal 4" xfId="18890"/>
    <cellStyle name="_DEM-WP (C) Power Cost 2006GRC Order_Rebuttal Power Costs_Electric Rev Req Model (2009 GRC) Rebuttal REmoval of New  WH Solar AdjustMI" xfId="3444"/>
    <cellStyle name="_DEM-WP (C) Power Cost 2006GRC Order_Rebuttal Power Costs_Electric Rev Req Model (2009 GRC) Rebuttal REmoval of New  WH Solar AdjustMI 2" xfId="3445"/>
    <cellStyle name="_DEM-WP (C) Power Cost 2006GRC Order_Rebuttal Power Costs_Electric Rev Req Model (2009 GRC) Rebuttal REmoval of New  WH Solar AdjustMI 2 2" xfId="3446"/>
    <cellStyle name="_DEM-WP (C) Power Cost 2006GRC Order_Rebuttal Power Costs_Electric Rev Req Model (2009 GRC) Rebuttal REmoval of New  WH Solar AdjustMI 2 2 2" xfId="18891"/>
    <cellStyle name="_DEM-WP (C) Power Cost 2006GRC Order_Rebuttal Power Costs_Electric Rev Req Model (2009 GRC) Rebuttal REmoval of New  WH Solar AdjustMI 2 3" xfId="18892"/>
    <cellStyle name="_DEM-WP (C) Power Cost 2006GRC Order_Rebuttal Power Costs_Electric Rev Req Model (2009 GRC) Rebuttal REmoval of New  WH Solar AdjustMI 3" xfId="3447"/>
    <cellStyle name="_DEM-WP (C) Power Cost 2006GRC Order_Rebuttal Power Costs_Electric Rev Req Model (2009 GRC) Rebuttal REmoval of New  WH Solar AdjustMI 3 2" xfId="18893"/>
    <cellStyle name="_DEM-WP (C) Power Cost 2006GRC Order_Rebuttal Power Costs_Electric Rev Req Model (2009 GRC) Rebuttal REmoval of New  WH Solar AdjustMI 4" xfId="18894"/>
    <cellStyle name="_DEM-WP (C) Power Cost 2006GRC Order_Rebuttal Power Costs_Electric Rev Req Model (2009 GRC) Rebuttal REmoval of New  WH Solar AdjustMI_DEM-WP(C) ENERG10C--ctn Mid-C_042010 2010GRC" xfId="3448"/>
    <cellStyle name="_DEM-WP (C) Power Cost 2006GRC Order_Rebuttal Power Costs_Electric Rev Req Model (2009 GRC) Revised 01-18-2010" xfId="3449"/>
    <cellStyle name="_DEM-WP (C) Power Cost 2006GRC Order_Rebuttal Power Costs_Electric Rev Req Model (2009 GRC) Revised 01-18-2010 2" xfId="3450"/>
    <cellStyle name="_DEM-WP (C) Power Cost 2006GRC Order_Rebuttal Power Costs_Electric Rev Req Model (2009 GRC) Revised 01-18-2010 2 2" xfId="3451"/>
    <cellStyle name="_DEM-WP (C) Power Cost 2006GRC Order_Rebuttal Power Costs_Electric Rev Req Model (2009 GRC) Revised 01-18-2010 2 2 2" xfId="18895"/>
    <cellStyle name="_DEM-WP (C) Power Cost 2006GRC Order_Rebuttal Power Costs_Electric Rev Req Model (2009 GRC) Revised 01-18-2010 2 3" xfId="18896"/>
    <cellStyle name="_DEM-WP (C) Power Cost 2006GRC Order_Rebuttal Power Costs_Electric Rev Req Model (2009 GRC) Revised 01-18-2010 3" xfId="3452"/>
    <cellStyle name="_DEM-WP (C) Power Cost 2006GRC Order_Rebuttal Power Costs_Electric Rev Req Model (2009 GRC) Revised 01-18-2010 3 2" xfId="18897"/>
    <cellStyle name="_DEM-WP (C) Power Cost 2006GRC Order_Rebuttal Power Costs_Electric Rev Req Model (2009 GRC) Revised 01-18-2010 4" xfId="18898"/>
    <cellStyle name="_DEM-WP (C) Power Cost 2006GRC Order_Rebuttal Power Costs_Electric Rev Req Model (2009 GRC) Revised 01-18-2010_DEM-WP(C) ENERG10C--ctn Mid-C_042010 2010GRC" xfId="3453"/>
    <cellStyle name="_DEM-WP (C) Power Cost 2006GRC Order_Rebuttal Power Costs_Final Order Electric EXHIBIT A-1" xfId="3454"/>
    <cellStyle name="_DEM-WP (C) Power Cost 2006GRC Order_Rebuttal Power Costs_Final Order Electric EXHIBIT A-1 2" xfId="3455"/>
    <cellStyle name="_DEM-WP (C) Power Cost 2006GRC Order_Rebuttal Power Costs_Final Order Electric EXHIBIT A-1 2 2" xfId="3456"/>
    <cellStyle name="_DEM-WP (C) Power Cost 2006GRC Order_Rebuttal Power Costs_Final Order Electric EXHIBIT A-1 2 2 2" xfId="18899"/>
    <cellStyle name="_DEM-WP (C) Power Cost 2006GRC Order_Rebuttal Power Costs_Final Order Electric EXHIBIT A-1 2 3" xfId="18900"/>
    <cellStyle name="_DEM-WP (C) Power Cost 2006GRC Order_Rebuttal Power Costs_Final Order Electric EXHIBIT A-1 3" xfId="3457"/>
    <cellStyle name="_DEM-WP (C) Power Cost 2006GRC Order_Rebuttal Power Costs_Final Order Electric EXHIBIT A-1 3 2" xfId="18901"/>
    <cellStyle name="_DEM-WP (C) Power Cost 2006GRC Order_Rebuttal Power Costs_Final Order Electric EXHIBIT A-1 4" xfId="18902"/>
    <cellStyle name="_DEM-WP (C) Power Cost 2006GRC Order_ROR 5.02" xfId="3458"/>
    <cellStyle name="_DEM-WP (C) Power Cost 2006GRC Order_ROR 5.02 2" xfId="3459"/>
    <cellStyle name="_DEM-WP (C) Power Cost 2006GRC Order_ROR 5.02 2 2" xfId="3460"/>
    <cellStyle name="_DEM-WP (C) Power Cost 2006GRC Order_ROR 5.02 2 2 2" xfId="18903"/>
    <cellStyle name="_DEM-WP (C) Power Cost 2006GRC Order_ROR 5.02 2 3" xfId="18904"/>
    <cellStyle name="_DEM-WP (C) Power Cost 2006GRC Order_ROR 5.02 3" xfId="3461"/>
    <cellStyle name="_DEM-WP (C) Power Cost 2006GRC Order_ROR 5.02 3 2" xfId="18905"/>
    <cellStyle name="_DEM-WP (C) Power Cost 2006GRC Order_ROR 5.02 4" xfId="18906"/>
    <cellStyle name="_DEM-WP (C) Power Cost 2006GRC Order_Scenario 1 REC vs PTC Offset" xfId="3462"/>
    <cellStyle name="_DEM-WP (C) Power Cost 2006GRC Order_Scenario 3" xfId="3463"/>
    <cellStyle name="_DEM-WP (C) Power Cost 2006GRC Order_Wind Integration 10GRC" xfId="3464"/>
    <cellStyle name="_DEM-WP (C) Power Cost 2006GRC Order_Wind Integration 10GRC 2" xfId="3465"/>
    <cellStyle name="_DEM-WP (C) Power Cost 2006GRC Order_Wind Integration 10GRC 2 2" xfId="18907"/>
    <cellStyle name="_DEM-WP (C) Power Cost 2006GRC Order_Wind Integration 10GRC 3" xfId="18908"/>
    <cellStyle name="_DEM-WP (C) Power Cost 2006GRC Order_Wind Integration 10GRC_DEM-WP(C) ENERG10C--ctn Mid-C_042010 2010GRC" xfId="3466"/>
    <cellStyle name="_DEM-WP Revised (HC) Wild Horse 2006GRC" xfId="3467"/>
    <cellStyle name="_DEM-WP Revised (HC) Wild Horse 2006GRC 2" xfId="3468"/>
    <cellStyle name="_DEM-WP Revised (HC) Wild Horse 2006GRC 2 2" xfId="3469"/>
    <cellStyle name="_DEM-WP Revised (HC) Wild Horse 2006GRC 2 2 2" xfId="18909"/>
    <cellStyle name="_DEM-WP Revised (HC) Wild Horse 2006GRC 2 3" xfId="18910"/>
    <cellStyle name="_DEM-WP Revised (HC) Wild Horse 2006GRC 3" xfId="3470"/>
    <cellStyle name="_DEM-WP Revised (HC) Wild Horse 2006GRC 3 2" xfId="18911"/>
    <cellStyle name="_DEM-WP Revised (HC) Wild Horse 2006GRC 4" xfId="18912"/>
    <cellStyle name="_DEM-WP Revised (HC) Wild Horse 2006GRC_16.37E Wild Horse Expansion DeferralRevwrkingfile SF" xfId="3471"/>
    <cellStyle name="_DEM-WP Revised (HC) Wild Horse 2006GRC_16.37E Wild Horse Expansion DeferralRevwrkingfile SF 2" xfId="3472"/>
    <cellStyle name="_DEM-WP Revised (HC) Wild Horse 2006GRC_16.37E Wild Horse Expansion DeferralRevwrkingfile SF 2 2" xfId="3473"/>
    <cellStyle name="_DEM-WP Revised (HC) Wild Horse 2006GRC_16.37E Wild Horse Expansion DeferralRevwrkingfile SF 2 2 2" xfId="18913"/>
    <cellStyle name="_DEM-WP Revised (HC) Wild Horse 2006GRC_16.37E Wild Horse Expansion DeferralRevwrkingfile SF 2 3" xfId="18914"/>
    <cellStyle name="_DEM-WP Revised (HC) Wild Horse 2006GRC_16.37E Wild Horse Expansion DeferralRevwrkingfile SF 3" xfId="3474"/>
    <cellStyle name="_DEM-WP Revised (HC) Wild Horse 2006GRC_16.37E Wild Horse Expansion DeferralRevwrkingfile SF 3 2" xfId="18915"/>
    <cellStyle name="_DEM-WP Revised (HC) Wild Horse 2006GRC_16.37E Wild Horse Expansion DeferralRevwrkingfile SF 4" xfId="18916"/>
    <cellStyle name="_DEM-WP Revised (HC) Wild Horse 2006GRC_16.37E Wild Horse Expansion DeferralRevwrkingfile SF_DEM-WP(C) ENERG10C--ctn Mid-C_042010 2010GRC" xfId="3475"/>
    <cellStyle name="_DEM-WP Revised (HC) Wild Horse 2006GRC_2009 GRC Compl Filing - Exhibit D" xfId="3476"/>
    <cellStyle name="_DEM-WP Revised (HC) Wild Horse 2006GRC_2009 GRC Compl Filing - Exhibit D 2" xfId="3477"/>
    <cellStyle name="_DEM-WP Revised (HC) Wild Horse 2006GRC_2009 GRC Compl Filing - Exhibit D 2 2" xfId="18917"/>
    <cellStyle name="_DEM-WP Revised (HC) Wild Horse 2006GRC_2009 GRC Compl Filing - Exhibit D 3" xfId="18918"/>
    <cellStyle name="_DEM-WP Revised (HC) Wild Horse 2006GRC_2009 GRC Compl Filing - Exhibit D_DEM-WP(C) ENERG10C--ctn Mid-C_042010 2010GRC" xfId="3478"/>
    <cellStyle name="_DEM-WP Revised (HC) Wild Horse 2006GRC_Adj Bench DR 3 for Initial Briefs (Electric)" xfId="3479"/>
    <cellStyle name="_DEM-WP Revised (HC) Wild Horse 2006GRC_Adj Bench DR 3 for Initial Briefs (Electric) 2" xfId="3480"/>
    <cellStyle name="_DEM-WP Revised (HC) Wild Horse 2006GRC_Adj Bench DR 3 for Initial Briefs (Electric) 2 2" xfId="3481"/>
    <cellStyle name="_DEM-WP Revised (HC) Wild Horse 2006GRC_Adj Bench DR 3 for Initial Briefs (Electric) 2 2 2" xfId="18919"/>
    <cellStyle name="_DEM-WP Revised (HC) Wild Horse 2006GRC_Adj Bench DR 3 for Initial Briefs (Electric) 2 3" xfId="18920"/>
    <cellStyle name="_DEM-WP Revised (HC) Wild Horse 2006GRC_Adj Bench DR 3 for Initial Briefs (Electric) 3" xfId="3482"/>
    <cellStyle name="_DEM-WP Revised (HC) Wild Horse 2006GRC_Adj Bench DR 3 for Initial Briefs (Electric) 3 2" xfId="18921"/>
    <cellStyle name="_DEM-WP Revised (HC) Wild Horse 2006GRC_Adj Bench DR 3 for Initial Briefs (Electric) 4" xfId="18922"/>
    <cellStyle name="_DEM-WP Revised (HC) Wild Horse 2006GRC_Adj Bench DR 3 for Initial Briefs (Electric)_DEM-WP(C) ENERG10C--ctn Mid-C_042010 2010GRC" xfId="3483"/>
    <cellStyle name="_DEM-WP Revised (HC) Wild Horse 2006GRC_Book1" xfId="3484"/>
    <cellStyle name="_DEM-WP Revised (HC) Wild Horse 2006GRC_Book2" xfId="3485"/>
    <cellStyle name="_DEM-WP Revised (HC) Wild Horse 2006GRC_Book2 2" xfId="3486"/>
    <cellStyle name="_DEM-WP Revised (HC) Wild Horse 2006GRC_Book2 2 2" xfId="3487"/>
    <cellStyle name="_DEM-WP Revised (HC) Wild Horse 2006GRC_Book2 2 2 2" xfId="18923"/>
    <cellStyle name="_DEM-WP Revised (HC) Wild Horse 2006GRC_Book2 2 3" xfId="18924"/>
    <cellStyle name="_DEM-WP Revised (HC) Wild Horse 2006GRC_Book2 3" xfId="3488"/>
    <cellStyle name="_DEM-WP Revised (HC) Wild Horse 2006GRC_Book2 3 2" xfId="18925"/>
    <cellStyle name="_DEM-WP Revised (HC) Wild Horse 2006GRC_Book2 4" xfId="18926"/>
    <cellStyle name="_DEM-WP Revised (HC) Wild Horse 2006GRC_Book2_DEM-WP(C) ENERG10C--ctn Mid-C_042010 2010GRC" xfId="3489"/>
    <cellStyle name="_DEM-WP Revised (HC) Wild Horse 2006GRC_Book4" xfId="3490"/>
    <cellStyle name="_DEM-WP Revised (HC) Wild Horse 2006GRC_Book4 2" xfId="3491"/>
    <cellStyle name="_DEM-WP Revised (HC) Wild Horse 2006GRC_Book4 2 2" xfId="3492"/>
    <cellStyle name="_DEM-WP Revised (HC) Wild Horse 2006GRC_Book4 2 2 2" xfId="18927"/>
    <cellStyle name="_DEM-WP Revised (HC) Wild Horse 2006GRC_Book4 2 3" xfId="18928"/>
    <cellStyle name="_DEM-WP Revised (HC) Wild Horse 2006GRC_Book4 3" xfId="3493"/>
    <cellStyle name="_DEM-WP Revised (HC) Wild Horse 2006GRC_Book4 3 2" xfId="18929"/>
    <cellStyle name="_DEM-WP Revised (HC) Wild Horse 2006GRC_Book4 4" xfId="18930"/>
    <cellStyle name="_DEM-WP Revised (HC) Wild Horse 2006GRC_Book4_DEM-WP(C) ENERG10C--ctn Mid-C_042010 2010GRC" xfId="3494"/>
    <cellStyle name="_DEM-WP Revised (HC) Wild Horse 2006GRC_DEM-WP(C) ENERG10C--ctn Mid-C_042010 2010GRC" xfId="3495"/>
    <cellStyle name="_DEM-WP Revised (HC) Wild Horse 2006GRC_Electric Rev Req Model (2009 GRC) " xfId="3496"/>
    <cellStyle name="_DEM-WP Revised (HC) Wild Horse 2006GRC_Electric Rev Req Model (2009 GRC)  2" xfId="3497"/>
    <cellStyle name="_DEM-WP Revised (HC) Wild Horse 2006GRC_Electric Rev Req Model (2009 GRC)  2 2" xfId="3498"/>
    <cellStyle name="_DEM-WP Revised (HC) Wild Horse 2006GRC_Electric Rev Req Model (2009 GRC)  2 2 2" xfId="18931"/>
    <cellStyle name="_DEM-WP Revised (HC) Wild Horse 2006GRC_Electric Rev Req Model (2009 GRC)  2 3" xfId="18932"/>
    <cellStyle name="_DEM-WP Revised (HC) Wild Horse 2006GRC_Electric Rev Req Model (2009 GRC)  3" xfId="3499"/>
    <cellStyle name="_DEM-WP Revised (HC) Wild Horse 2006GRC_Electric Rev Req Model (2009 GRC)  3 2" xfId="18933"/>
    <cellStyle name="_DEM-WP Revised (HC) Wild Horse 2006GRC_Electric Rev Req Model (2009 GRC)  4" xfId="18934"/>
    <cellStyle name="_DEM-WP Revised (HC) Wild Horse 2006GRC_Electric Rev Req Model (2009 GRC) _DEM-WP(C) ENERG10C--ctn Mid-C_042010 2010GRC" xfId="3500"/>
    <cellStyle name="_DEM-WP Revised (HC) Wild Horse 2006GRC_Electric Rev Req Model (2009 GRC) Rebuttal" xfId="3501"/>
    <cellStyle name="_DEM-WP Revised (HC) Wild Horse 2006GRC_Electric Rev Req Model (2009 GRC) Rebuttal 2" xfId="3502"/>
    <cellStyle name="_DEM-WP Revised (HC) Wild Horse 2006GRC_Electric Rev Req Model (2009 GRC) Rebuttal 2 2" xfId="3503"/>
    <cellStyle name="_DEM-WP Revised (HC) Wild Horse 2006GRC_Electric Rev Req Model (2009 GRC) Rebuttal 2 2 2" xfId="18935"/>
    <cellStyle name="_DEM-WP Revised (HC) Wild Horse 2006GRC_Electric Rev Req Model (2009 GRC) Rebuttal 2 3" xfId="18936"/>
    <cellStyle name="_DEM-WP Revised (HC) Wild Horse 2006GRC_Electric Rev Req Model (2009 GRC) Rebuttal 3" xfId="3504"/>
    <cellStyle name="_DEM-WP Revised (HC) Wild Horse 2006GRC_Electric Rev Req Model (2009 GRC) Rebuttal 3 2" xfId="18937"/>
    <cellStyle name="_DEM-WP Revised (HC) Wild Horse 2006GRC_Electric Rev Req Model (2009 GRC) Rebuttal 4" xfId="18938"/>
    <cellStyle name="_DEM-WP Revised (HC) Wild Horse 2006GRC_Electric Rev Req Model (2009 GRC) Rebuttal REmoval of New  WH Solar AdjustMI" xfId="3505"/>
    <cellStyle name="_DEM-WP Revised (HC) Wild Horse 2006GRC_Electric Rev Req Model (2009 GRC) Rebuttal REmoval of New  WH Solar AdjustMI 2" xfId="3506"/>
    <cellStyle name="_DEM-WP Revised (HC) Wild Horse 2006GRC_Electric Rev Req Model (2009 GRC) Rebuttal REmoval of New  WH Solar AdjustMI 2 2" xfId="3507"/>
    <cellStyle name="_DEM-WP Revised (HC) Wild Horse 2006GRC_Electric Rev Req Model (2009 GRC) Rebuttal REmoval of New  WH Solar AdjustMI 2 2 2" xfId="18939"/>
    <cellStyle name="_DEM-WP Revised (HC) Wild Horse 2006GRC_Electric Rev Req Model (2009 GRC) Rebuttal REmoval of New  WH Solar AdjustMI 2 3" xfId="18940"/>
    <cellStyle name="_DEM-WP Revised (HC) Wild Horse 2006GRC_Electric Rev Req Model (2009 GRC) Rebuttal REmoval of New  WH Solar AdjustMI 3" xfId="3508"/>
    <cellStyle name="_DEM-WP Revised (HC) Wild Horse 2006GRC_Electric Rev Req Model (2009 GRC) Rebuttal REmoval of New  WH Solar AdjustMI 3 2" xfId="18941"/>
    <cellStyle name="_DEM-WP Revised (HC) Wild Horse 2006GRC_Electric Rev Req Model (2009 GRC) Rebuttal REmoval of New  WH Solar AdjustMI 4" xfId="18942"/>
    <cellStyle name="_DEM-WP Revised (HC) Wild Horse 2006GRC_Electric Rev Req Model (2009 GRC) Rebuttal REmoval of New  WH Solar AdjustMI_DEM-WP(C) ENERG10C--ctn Mid-C_042010 2010GRC" xfId="3509"/>
    <cellStyle name="_DEM-WP Revised (HC) Wild Horse 2006GRC_Electric Rev Req Model (2009 GRC) Revised 01-18-2010" xfId="3510"/>
    <cellStyle name="_DEM-WP Revised (HC) Wild Horse 2006GRC_Electric Rev Req Model (2009 GRC) Revised 01-18-2010 2" xfId="3511"/>
    <cellStyle name="_DEM-WP Revised (HC) Wild Horse 2006GRC_Electric Rev Req Model (2009 GRC) Revised 01-18-2010 2 2" xfId="3512"/>
    <cellStyle name="_DEM-WP Revised (HC) Wild Horse 2006GRC_Electric Rev Req Model (2009 GRC) Revised 01-18-2010 2 2 2" xfId="18943"/>
    <cellStyle name="_DEM-WP Revised (HC) Wild Horse 2006GRC_Electric Rev Req Model (2009 GRC) Revised 01-18-2010 2 3" xfId="18944"/>
    <cellStyle name="_DEM-WP Revised (HC) Wild Horse 2006GRC_Electric Rev Req Model (2009 GRC) Revised 01-18-2010 3" xfId="3513"/>
    <cellStyle name="_DEM-WP Revised (HC) Wild Horse 2006GRC_Electric Rev Req Model (2009 GRC) Revised 01-18-2010 3 2" xfId="18945"/>
    <cellStyle name="_DEM-WP Revised (HC) Wild Horse 2006GRC_Electric Rev Req Model (2009 GRC) Revised 01-18-2010 4" xfId="18946"/>
    <cellStyle name="_DEM-WP Revised (HC) Wild Horse 2006GRC_Electric Rev Req Model (2009 GRC) Revised 01-18-2010_DEM-WP(C) ENERG10C--ctn Mid-C_042010 2010GRC" xfId="3514"/>
    <cellStyle name="_DEM-WP Revised (HC) Wild Horse 2006GRC_Electric Rev Req Model (2010 GRC)" xfId="3515"/>
    <cellStyle name="_DEM-WP Revised (HC) Wild Horse 2006GRC_Electric Rev Req Model (2010 GRC) SF" xfId="3516"/>
    <cellStyle name="_DEM-WP Revised (HC) Wild Horse 2006GRC_Final Order Electric" xfId="3517"/>
    <cellStyle name="_DEM-WP Revised (HC) Wild Horse 2006GRC_Final Order Electric EXHIBIT A-1" xfId="3518"/>
    <cellStyle name="_DEM-WP Revised (HC) Wild Horse 2006GRC_Final Order Electric EXHIBIT A-1 2" xfId="3519"/>
    <cellStyle name="_DEM-WP Revised (HC) Wild Horse 2006GRC_Final Order Electric EXHIBIT A-1 2 2" xfId="3520"/>
    <cellStyle name="_DEM-WP Revised (HC) Wild Horse 2006GRC_Final Order Electric EXHIBIT A-1 2 2 2" xfId="18947"/>
    <cellStyle name="_DEM-WP Revised (HC) Wild Horse 2006GRC_Final Order Electric EXHIBIT A-1 2 3" xfId="18948"/>
    <cellStyle name="_DEM-WP Revised (HC) Wild Horse 2006GRC_Final Order Electric EXHIBIT A-1 3" xfId="3521"/>
    <cellStyle name="_DEM-WP Revised (HC) Wild Horse 2006GRC_Final Order Electric EXHIBIT A-1 3 2" xfId="18949"/>
    <cellStyle name="_DEM-WP Revised (HC) Wild Horse 2006GRC_Final Order Electric EXHIBIT A-1 4" xfId="18950"/>
    <cellStyle name="_DEM-WP Revised (HC) Wild Horse 2006GRC_NIM Summary" xfId="3522"/>
    <cellStyle name="_DEM-WP Revised (HC) Wild Horse 2006GRC_NIM Summary 2" xfId="3523"/>
    <cellStyle name="_DEM-WP Revised (HC) Wild Horse 2006GRC_NIM Summary 2 2" xfId="18951"/>
    <cellStyle name="_DEM-WP Revised (HC) Wild Horse 2006GRC_NIM Summary 3" xfId="18952"/>
    <cellStyle name="_DEM-WP Revised (HC) Wild Horse 2006GRC_NIM Summary_DEM-WP(C) ENERG10C--ctn Mid-C_042010 2010GRC" xfId="3524"/>
    <cellStyle name="_DEM-WP Revised (HC) Wild Horse 2006GRC_Power Costs - Comparison bx Rbtl-Staff-Jt-PC" xfId="3525"/>
    <cellStyle name="_DEM-WP Revised (HC) Wild Horse 2006GRC_Power Costs - Comparison bx Rbtl-Staff-Jt-PC 2" xfId="3526"/>
    <cellStyle name="_DEM-WP Revised (HC) Wild Horse 2006GRC_Power Costs - Comparison bx Rbtl-Staff-Jt-PC 2 2" xfId="3527"/>
    <cellStyle name="_DEM-WP Revised (HC) Wild Horse 2006GRC_Power Costs - Comparison bx Rbtl-Staff-Jt-PC 2 2 2" xfId="18953"/>
    <cellStyle name="_DEM-WP Revised (HC) Wild Horse 2006GRC_Power Costs - Comparison bx Rbtl-Staff-Jt-PC 2 3" xfId="18954"/>
    <cellStyle name="_DEM-WP Revised (HC) Wild Horse 2006GRC_Power Costs - Comparison bx Rbtl-Staff-Jt-PC 3" xfId="3528"/>
    <cellStyle name="_DEM-WP Revised (HC) Wild Horse 2006GRC_Power Costs - Comparison bx Rbtl-Staff-Jt-PC 3 2" xfId="18955"/>
    <cellStyle name="_DEM-WP Revised (HC) Wild Horse 2006GRC_Power Costs - Comparison bx Rbtl-Staff-Jt-PC 4" xfId="18956"/>
    <cellStyle name="_DEM-WP Revised (HC) Wild Horse 2006GRC_Power Costs - Comparison bx Rbtl-Staff-Jt-PC_DEM-WP(C) ENERG10C--ctn Mid-C_042010 2010GRC" xfId="3529"/>
    <cellStyle name="_DEM-WP Revised (HC) Wild Horse 2006GRC_Rebuttal Power Costs" xfId="3530"/>
    <cellStyle name="_DEM-WP Revised (HC) Wild Horse 2006GRC_Rebuttal Power Costs 2" xfId="3531"/>
    <cellStyle name="_DEM-WP Revised (HC) Wild Horse 2006GRC_Rebuttal Power Costs 2 2" xfId="3532"/>
    <cellStyle name="_DEM-WP Revised (HC) Wild Horse 2006GRC_Rebuttal Power Costs 2 2 2" xfId="18957"/>
    <cellStyle name="_DEM-WP Revised (HC) Wild Horse 2006GRC_Rebuttal Power Costs 2 3" xfId="18958"/>
    <cellStyle name="_DEM-WP Revised (HC) Wild Horse 2006GRC_Rebuttal Power Costs 3" xfId="3533"/>
    <cellStyle name="_DEM-WP Revised (HC) Wild Horse 2006GRC_Rebuttal Power Costs 3 2" xfId="18959"/>
    <cellStyle name="_DEM-WP Revised (HC) Wild Horse 2006GRC_Rebuttal Power Costs 4" xfId="18960"/>
    <cellStyle name="_DEM-WP Revised (HC) Wild Horse 2006GRC_Rebuttal Power Costs_DEM-WP(C) ENERG10C--ctn Mid-C_042010 2010GRC" xfId="3534"/>
    <cellStyle name="_DEM-WP Revised (HC) Wild Horse 2006GRC_TENASKA REGULATORY ASSET" xfId="3535"/>
    <cellStyle name="_DEM-WP Revised (HC) Wild Horse 2006GRC_TENASKA REGULATORY ASSET 2" xfId="3536"/>
    <cellStyle name="_DEM-WP Revised (HC) Wild Horse 2006GRC_TENASKA REGULATORY ASSET 2 2" xfId="3537"/>
    <cellStyle name="_DEM-WP Revised (HC) Wild Horse 2006GRC_TENASKA REGULATORY ASSET 2 2 2" xfId="18961"/>
    <cellStyle name="_DEM-WP Revised (HC) Wild Horse 2006GRC_TENASKA REGULATORY ASSET 2 3" xfId="18962"/>
    <cellStyle name="_DEM-WP Revised (HC) Wild Horse 2006GRC_TENASKA REGULATORY ASSET 3" xfId="3538"/>
    <cellStyle name="_DEM-WP Revised (HC) Wild Horse 2006GRC_TENASKA REGULATORY ASSET 3 2" xfId="18963"/>
    <cellStyle name="_DEM-WP Revised (HC) Wild Horse 2006GRC_TENASKA REGULATORY ASSET 4" xfId="18964"/>
    <cellStyle name="_x0013__DEM-WP(C) Colstrip 12 Coal Cost Forecast 2010GRC" xfId="3539"/>
    <cellStyle name="_x0013__DEM-WP(C) Colstrip 12 Coal Cost Forecast 2010GRC 2" xfId="18965"/>
    <cellStyle name="_DEM-WP(C) Colstrip FOR" xfId="3540"/>
    <cellStyle name="_DEM-WP(C) Colstrip FOR 2" xfId="3541"/>
    <cellStyle name="_DEM-WP(C) Colstrip FOR 2 2" xfId="3542"/>
    <cellStyle name="_DEM-WP(C) Colstrip FOR 2 2 2" xfId="18966"/>
    <cellStyle name="_DEM-WP(C) Colstrip FOR 2 3" xfId="18967"/>
    <cellStyle name="_DEM-WP(C) Colstrip FOR 3" xfId="3543"/>
    <cellStyle name="_DEM-WP(C) Colstrip FOR 3 2" xfId="18968"/>
    <cellStyle name="_DEM-WP(C) Colstrip FOR 4" xfId="18969"/>
    <cellStyle name="_DEM-WP(C) Colstrip FOR 4 2" xfId="18970"/>
    <cellStyle name="_DEM-WP(C) Colstrip FOR 5" xfId="18971"/>
    <cellStyle name="_DEM-WP(C) Colstrip FOR 5 2" xfId="18972"/>
    <cellStyle name="_DEM-WP(C) Colstrip FOR 6" xfId="18973"/>
    <cellStyle name="_DEM-WP(C) Colstrip FOR 6 2" xfId="18974"/>
    <cellStyle name="_DEM-WP(C) Colstrip FOR Apr08 update" xfId="3544"/>
    <cellStyle name="_DEM-WP(C) Colstrip FOR_(C) WHE Proforma with ITC cash grant 10 Yr Amort_for rebuttal_120709" xfId="3545"/>
    <cellStyle name="_DEM-WP(C) Colstrip FOR_(C) WHE Proforma with ITC cash grant 10 Yr Amort_for rebuttal_120709 2" xfId="3546"/>
    <cellStyle name="_DEM-WP(C) Colstrip FOR_(C) WHE Proforma with ITC cash grant 10 Yr Amort_for rebuttal_120709 2 2" xfId="3547"/>
    <cellStyle name="_DEM-WP(C) Colstrip FOR_(C) WHE Proforma with ITC cash grant 10 Yr Amort_for rebuttal_120709 2 2 2" xfId="18975"/>
    <cellStyle name="_DEM-WP(C) Colstrip FOR_(C) WHE Proforma with ITC cash grant 10 Yr Amort_for rebuttal_120709 2 3" xfId="18976"/>
    <cellStyle name="_DEM-WP(C) Colstrip FOR_(C) WHE Proforma with ITC cash grant 10 Yr Amort_for rebuttal_120709 3" xfId="3548"/>
    <cellStyle name="_DEM-WP(C) Colstrip FOR_(C) WHE Proforma with ITC cash grant 10 Yr Amort_for rebuttal_120709 3 2" xfId="18977"/>
    <cellStyle name="_DEM-WP(C) Colstrip FOR_(C) WHE Proforma with ITC cash grant 10 Yr Amort_for rebuttal_120709 4" xfId="18978"/>
    <cellStyle name="_DEM-WP(C) Colstrip FOR_(C) WHE Proforma with ITC cash grant 10 Yr Amort_for rebuttal_120709_DEM-WP(C) ENERG10C--ctn Mid-C_042010 2010GRC" xfId="3549"/>
    <cellStyle name="_DEM-WP(C) Colstrip FOR_16.07E Wild Horse Wind Expansionwrkingfile" xfId="3550"/>
    <cellStyle name="_DEM-WP(C) Colstrip FOR_16.07E Wild Horse Wind Expansionwrkingfile 2" xfId="3551"/>
    <cellStyle name="_DEM-WP(C) Colstrip FOR_16.07E Wild Horse Wind Expansionwrkingfile 2 2" xfId="3552"/>
    <cellStyle name="_DEM-WP(C) Colstrip FOR_16.07E Wild Horse Wind Expansionwrkingfile 2 2 2" xfId="18979"/>
    <cellStyle name="_DEM-WP(C) Colstrip FOR_16.07E Wild Horse Wind Expansionwrkingfile 2 3" xfId="18980"/>
    <cellStyle name="_DEM-WP(C) Colstrip FOR_16.07E Wild Horse Wind Expansionwrkingfile 3" xfId="3553"/>
    <cellStyle name="_DEM-WP(C) Colstrip FOR_16.07E Wild Horse Wind Expansionwrkingfile 3 2" xfId="18981"/>
    <cellStyle name="_DEM-WP(C) Colstrip FOR_16.07E Wild Horse Wind Expansionwrkingfile 4" xfId="18982"/>
    <cellStyle name="_DEM-WP(C) Colstrip FOR_16.07E Wild Horse Wind Expansionwrkingfile SF" xfId="3554"/>
    <cellStyle name="_DEM-WP(C) Colstrip FOR_16.07E Wild Horse Wind Expansionwrkingfile SF 2" xfId="3555"/>
    <cellStyle name="_DEM-WP(C) Colstrip FOR_16.07E Wild Horse Wind Expansionwrkingfile SF 2 2" xfId="3556"/>
    <cellStyle name="_DEM-WP(C) Colstrip FOR_16.07E Wild Horse Wind Expansionwrkingfile SF 2 2 2" xfId="18983"/>
    <cellStyle name="_DEM-WP(C) Colstrip FOR_16.07E Wild Horse Wind Expansionwrkingfile SF 2 3" xfId="18984"/>
    <cellStyle name="_DEM-WP(C) Colstrip FOR_16.07E Wild Horse Wind Expansionwrkingfile SF 3" xfId="3557"/>
    <cellStyle name="_DEM-WP(C) Colstrip FOR_16.07E Wild Horse Wind Expansionwrkingfile SF 3 2" xfId="18985"/>
    <cellStyle name="_DEM-WP(C) Colstrip FOR_16.07E Wild Horse Wind Expansionwrkingfile SF 4" xfId="18986"/>
    <cellStyle name="_DEM-WP(C) Colstrip FOR_16.07E Wild Horse Wind Expansionwrkingfile SF_DEM-WP(C) ENERG10C--ctn Mid-C_042010 2010GRC" xfId="3558"/>
    <cellStyle name="_DEM-WP(C) Colstrip FOR_16.07E Wild Horse Wind Expansionwrkingfile_DEM-WP(C) ENERG10C--ctn Mid-C_042010 2010GRC" xfId="3559"/>
    <cellStyle name="_DEM-WP(C) Colstrip FOR_16.37E Wild Horse Expansion DeferralRevwrkingfile SF" xfId="3560"/>
    <cellStyle name="_DEM-WP(C) Colstrip FOR_16.37E Wild Horse Expansion DeferralRevwrkingfile SF 2" xfId="3561"/>
    <cellStyle name="_DEM-WP(C) Colstrip FOR_16.37E Wild Horse Expansion DeferralRevwrkingfile SF 2 2" xfId="3562"/>
    <cellStyle name="_DEM-WP(C) Colstrip FOR_16.37E Wild Horse Expansion DeferralRevwrkingfile SF 2 2 2" xfId="18987"/>
    <cellStyle name="_DEM-WP(C) Colstrip FOR_16.37E Wild Horse Expansion DeferralRevwrkingfile SF 2 3" xfId="18988"/>
    <cellStyle name="_DEM-WP(C) Colstrip FOR_16.37E Wild Horse Expansion DeferralRevwrkingfile SF 3" xfId="3563"/>
    <cellStyle name="_DEM-WP(C) Colstrip FOR_16.37E Wild Horse Expansion DeferralRevwrkingfile SF 3 2" xfId="18989"/>
    <cellStyle name="_DEM-WP(C) Colstrip FOR_16.37E Wild Horse Expansion DeferralRevwrkingfile SF 4" xfId="18990"/>
    <cellStyle name="_DEM-WP(C) Colstrip FOR_16.37E Wild Horse Expansion DeferralRevwrkingfile SF_DEM-WP(C) ENERG10C--ctn Mid-C_042010 2010GRC" xfId="3564"/>
    <cellStyle name="_DEM-WP(C) Colstrip FOR_Adj Bench DR 3 for Initial Briefs (Electric)" xfId="3565"/>
    <cellStyle name="_DEM-WP(C) Colstrip FOR_Adj Bench DR 3 for Initial Briefs (Electric) 2" xfId="3566"/>
    <cellStyle name="_DEM-WP(C) Colstrip FOR_Adj Bench DR 3 for Initial Briefs (Electric) 2 2" xfId="3567"/>
    <cellStyle name="_DEM-WP(C) Colstrip FOR_Adj Bench DR 3 for Initial Briefs (Electric) 2 2 2" xfId="18991"/>
    <cellStyle name="_DEM-WP(C) Colstrip FOR_Adj Bench DR 3 for Initial Briefs (Electric) 2 3" xfId="18992"/>
    <cellStyle name="_DEM-WP(C) Colstrip FOR_Adj Bench DR 3 for Initial Briefs (Electric) 3" xfId="3568"/>
    <cellStyle name="_DEM-WP(C) Colstrip FOR_Adj Bench DR 3 for Initial Briefs (Electric) 3 2" xfId="18993"/>
    <cellStyle name="_DEM-WP(C) Colstrip FOR_Adj Bench DR 3 for Initial Briefs (Electric) 4" xfId="18994"/>
    <cellStyle name="_DEM-WP(C) Colstrip FOR_Adj Bench DR 3 for Initial Briefs (Electric)_DEM-WP(C) ENERG10C--ctn Mid-C_042010 2010GRC" xfId="3569"/>
    <cellStyle name="_DEM-WP(C) Colstrip FOR_Book2" xfId="3570"/>
    <cellStyle name="_DEM-WP(C) Colstrip FOR_Book2 2" xfId="3571"/>
    <cellStyle name="_DEM-WP(C) Colstrip FOR_Book2 2 2" xfId="3572"/>
    <cellStyle name="_DEM-WP(C) Colstrip FOR_Book2 2 2 2" xfId="18995"/>
    <cellStyle name="_DEM-WP(C) Colstrip FOR_Book2 2 3" xfId="18996"/>
    <cellStyle name="_DEM-WP(C) Colstrip FOR_Book2 3" xfId="3573"/>
    <cellStyle name="_DEM-WP(C) Colstrip FOR_Book2 3 2" xfId="18997"/>
    <cellStyle name="_DEM-WP(C) Colstrip FOR_Book2 4" xfId="18998"/>
    <cellStyle name="_DEM-WP(C) Colstrip FOR_Book2_Adj Bench DR 3 for Initial Briefs (Electric)" xfId="3574"/>
    <cellStyle name="_DEM-WP(C) Colstrip FOR_Book2_Adj Bench DR 3 for Initial Briefs (Electric) 2" xfId="3575"/>
    <cellStyle name="_DEM-WP(C) Colstrip FOR_Book2_Adj Bench DR 3 for Initial Briefs (Electric) 2 2" xfId="3576"/>
    <cellStyle name="_DEM-WP(C) Colstrip FOR_Book2_Adj Bench DR 3 for Initial Briefs (Electric) 2 2 2" xfId="18999"/>
    <cellStyle name="_DEM-WP(C) Colstrip FOR_Book2_Adj Bench DR 3 for Initial Briefs (Electric) 2 3" xfId="19000"/>
    <cellStyle name="_DEM-WP(C) Colstrip FOR_Book2_Adj Bench DR 3 for Initial Briefs (Electric) 3" xfId="3577"/>
    <cellStyle name="_DEM-WP(C) Colstrip FOR_Book2_Adj Bench DR 3 for Initial Briefs (Electric) 3 2" xfId="19001"/>
    <cellStyle name="_DEM-WP(C) Colstrip FOR_Book2_Adj Bench DR 3 for Initial Briefs (Electric) 4" xfId="19002"/>
    <cellStyle name="_DEM-WP(C) Colstrip FOR_Book2_Adj Bench DR 3 for Initial Briefs (Electric)_DEM-WP(C) ENERG10C--ctn Mid-C_042010 2010GRC" xfId="3578"/>
    <cellStyle name="_DEM-WP(C) Colstrip FOR_Book2_DEM-WP(C) ENERG10C--ctn Mid-C_042010 2010GRC" xfId="3579"/>
    <cellStyle name="_DEM-WP(C) Colstrip FOR_Book2_Electric Rev Req Model (2009 GRC) Rebuttal" xfId="3580"/>
    <cellStyle name="_DEM-WP(C) Colstrip FOR_Book2_Electric Rev Req Model (2009 GRC) Rebuttal 2" xfId="3581"/>
    <cellStyle name="_DEM-WP(C) Colstrip FOR_Book2_Electric Rev Req Model (2009 GRC) Rebuttal 2 2" xfId="3582"/>
    <cellStyle name="_DEM-WP(C) Colstrip FOR_Book2_Electric Rev Req Model (2009 GRC) Rebuttal 2 2 2" xfId="19003"/>
    <cellStyle name="_DEM-WP(C) Colstrip FOR_Book2_Electric Rev Req Model (2009 GRC) Rebuttal 2 3" xfId="19004"/>
    <cellStyle name="_DEM-WP(C) Colstrip FOR_Book2_Electric Rev Req Model (2009 GRC) Rebuttal 3" xfId="3583"/>
    <cellStyle name="_DEM-WP(C) Colstrip FOR_Book2_Electric Rev Req Model (2009 GRC) Rebuttal 3 2" xfId="19005"/>
    <cellStyle name="_DEM-WP(C) Colstrip FOR_Book2_Electric Rev Req Model (2009 GRC) Rebuttal 4" xfId="19006"/>
    <cellStyle name="_DEM-WP(C) Colstrip FOR_Book2_Electric Rev Req Model (2009 GRC) Rebuttal REmoval of New  WH Solar AdjustMI" xfId="3584"/>
    <cellStyle name="_DEM-WP(C) Colstrip FOR_Book2_Electric Rev Req Model (2009 GRC) Rebuttal REmoval of New  WH Solar AdjustMI 2" xfId="3585"/>
    <cellStyle name="_DEM-WP(C) Colstrip FOR_Book2_Electric Rev Req Model (2009 GRC) Rebuttal REmoval of New  WH Solar AdjustMI 2 2" xfId="3586"/>
    <cellStyle name="_DEM-WP(C) Colstrip FOR_Book2_Electric Rev Req Model (2009 GRC) Rebuttal REmoval of New  WH Solar AdjustMI 2 2 2" xfId="19007"/>
    <cellStyle name="_DEM-WP(C) Colstrip FOR_Book2_Electric Rev Req Model (2009 GRC) Rebuttal REmoval of New  WH Solar AdjustMI 2 3" xfId="19008"/>
    <cellStyle name="_DEM-WP(C) Colstrip FOR_Book2_Electric Rev Req Model (2009 GRC) Rebuttal REmoval of New  WH Solar AdjustMI 3" xfId="3587"/>
    <cellStyle name="_DEM-WP(C) Colstrip FOR_Book2_Electric Rev Req Model (2009 GRC) Rebuttal REmoval of New  WH Solar AdjustMI 3 2" xfId="19009"/>
    <cellStyle name="_DEM-WP(C) Colstrip FOR_Book2_Electric Rev Req Model (2009 GRC) Rebuttal REmoval of New  WH Solar AdjustMI 4" xfId="19010"/>
    <cellStyle name="_DEM-WP(C) Colstrip FOR_Book2_Electric Rev Req Model (2009 GRC) Rebuttal REmoval of New  WH Solar AdjustMI_DEM-WP(C) ENERG10C--ctn Mid-C_042010 2010GRC" xfId="3588"/>
    <cellStyle name="_DEM-WP(C) Colstrip FOR_Book2_Electric Rev Req Model (2009 GRC) Revised 01-18-2010" xfId="3589"/>
    <cellStyle name="_DEM-WP(C) Colstrip FOR_Book2_Electric Rev Req Model (2009 GRC) Revised 01-18-2010 2" xfId="3590"/>
    <cellStyle name="_DEM-WP(C) Colstrip FOR_Book2_Electric Rev Req Model (2009 GRC) Revised 01-18-2010 2 2" xfId="3591"/>
    <cellStyle name="_DEM-WP(C) Colstrip FOR_Book2_Electric Rev Req Model (2009 GRC) Revised 01-18-2010 2 2 2" xfId="19011"/>
    <cellStyle name="_DEM-WP(C) Colstrip FOR_Book2_Electric Rev Req Model (2009 GRC) Revised 01-18-2010 2 3" xfId="19012"/>
    <cellStyle name="_DEM-WP(C) Colstrip FOR_Book2_Electric Rev Req Model (2009 GRC) Revised 01-18-2010 3" xfId="3592"/>
    <cellStyle name="_DEM-WP(C) Colstrip FOR_Book2_Electric Rev Req Model (2009 GRC) Revised 01-18-2010 3 2" xfId="19013"/>
    <cellStyle name="_DEM-WP(C) Colstrip FOR_Book2_Electric Rev Req Model (2009 GRC) Revised 01-18-2010 4" xfId="19014"/>
    <cellStyle name="_DEM-WP(C) Colstrip FOR_Book2_Electric Rev Req Model (2009 GRC) Revised 01-18-2010_DEM-WP(C) ENERG10C--ctn Mid-C_042010 2010GRC" xfId="3593"/>
    <cellStyle name="_DEM-WP(C) Colstrip FOR_Book2_Final Order Electric EXHIBIT A-1" xfId="3594"/>
    <cellStyle name="_DEM-WP(C) Colstrip FOR_Book2_Final Order Electric EXHIBIT A-1 2" xfId="3595"/>
    <cellStyle name="_DEM-WP(C) Colstrip FOR_Book2_Final Order Electric EXHIBIT A-1 2 2" xfId="3596"/>
    <cellStyle name="_DEM-WP(C) Colstrip FOR_Book2_Final Order Electric EXHIBIT A-1 2 2 2" xfId="19015"/>
    <cellStyle name="_DEM-WP(C) Colstrip FOR_Book2_Final Order Electric EXHIBIT A-1 2 3" xfId="19016"/>
    <cellStyle name="_DEM-WP(C) Colstrip FOR_Book2_Final Order Electric EXHIBIT A-1 3" xfId="3597"/>
    <cellStyle name="_DEM-WP(C) Colstrip FOR_Book2_Final Order Electric EXHIBIT A-1 3 2" xfId="19017"/>
    <cellStyle name="_DEM-WP(C) Colstrip FOR_Book2_Final Order Electric EXHIBIT A-1 4" xfId="19018"/>
    <cellStyle name="_DEM-WP(C) Colstrip FOR_Colstrip 1&amp;2 Annual O&amp;M Budgets" xfId="19019"/>
    <cellStyle name="_DEM-WP(C) Colstrip FOR_Confidential Material" xfId="3598"/>
    <cellStyle name="_DEM-WP(C) Colstrip FOR_Confidential Material 2" xfId="19020"/>
    <cellStyle name="_DEM-WP(C) Colstrip FOR_DEM-WP(C) Colstrip 12 Coal Cost Forecast 2010GRC" xfId="3599"/>
    <cellStyle name="_DEM-WP(C) Colstrip FOR_DEM-WP(C) Colstrip 12 Coal Cost Forecast 2010GRC 2" xfId="19021"/>
    <cellStyle name="_DEM-WP(C) Colstrip FOR_DEM-WP(C) ENERG10C--ctn Mid-C_042010 2010GRC" xfId="3600"/>
    <cellStyle name="_DEM-WP(C) Colstrip FOR_DEM-WP(C) Production O&amp;M 2010GRC As-Filed" xfId="3601"/>
    <cellStyle name="_DEM-WP(C) Colstrip FOR_DEM-WP(C) Production O&amp;M 2010GRC As-Filed 2" xfId="3602"/>
    <cellStyle name="_DEM-WP(C) Colstrip FOR_DEM-WP(C) Production O&amp;M 2010GRC As-Filed 2 2" xfId="19022"/>
    <cellStyle name="_DEM-WP(C) Colstrip FOR_DEM-WP(C) Production O&amp;M 2010GRC As-Filed 3" xfId="3603"/>
    <cellStyle name="_DEM-WP(C) Colstrip FOR_DEM-WP(C) Production O&amp;M 2010GRC As-Filed 3 2" xfId="19023"/>
    <cellStyle name="_DEM-WP(C) Colstrip FOR_DEM-WP(C) Production O&amp;M 2010GRC As-Filed 4" xfId="19024"/>
    <cellStyle name="_DEM-WP(C) Colstrip FOR_DEM-WP(C) Production O&amp;M 2010GRC As-Filed 4 2" xfId="19025"/>
    <cellStyle name="_DEM-WP(C) Colstrip FOR_DEM-WP(C) Production O&amp;M 2010GRC As-Filed 5" xfId="19026"/>
    <cellStyle name="_DEM-WP(C) Colstrip FOR_DEM-WP(C) Production O&amp;M 2010GRC As-Filed 5 2" xfId="19027"/>
    <cellStyle name="_DEM-WP(C) Colstrip FOR_DEM-WP(C) Production O&amp;M 2010GRC As-Filed 6" xfId="19028"/>
    <cellStyle name="_DEM-WP(C) Colstrip FOR_DEM-WP(C) Production O&amp;M 2010GRC As-Filed 6 2" xfId="19029"/>
    <cellStyle name="_DEM-WP(C) Colstrip FOR_Electric Rev Req Model (2009 GRC) Rebuttal" xfId="3604"/>
    <cellStyle name="_DEM-WP(C) Colstrip FOR_Electric Rev Req Model (2009 GRC) Rebuttal 2" xfId="3605"/>
    <cellStyle name="_DEM-WP(C) Colstrip FOR_Electric Rev Req Model (2009 GRC) Rebuttal 2 2" xfId="3606"/>
    <cellStyle name="_DEM-WP(C) Colstrip FOR_Electric Rev Req Model (2009 GRC) Rebuttal 2 2 2" xfId="19030"/>
    <cellStyle name="_DEM-WP(C) Colstrip FOR_Electric Rev Req Model (2009 GRC) Rebuttal 2 3" xfId="19031"/>
    <cellStyle name="_DEM-WP(C) Colstrip FOR_Electric Rev Req Model (2009 GRC) Rebuttal 3" xfId="3607"/>
    <cellStyle name="_DEM-WP(C) Colstrip FOR_Electric Rev Req Model (2009 GRC) Rebuttal 3 2" xfId="19032"/>
    <cellStyle name="_DEM-WP(C) Colstrip FOR_Electric Rev Req Model (2009 GRC) Rebuttal 4" xfId="19033"/>
    <cellStyle name="_DEM-WP(C) Colstrip FOR_Electric Rev Req Model (2009 GRC) Rebuttal REmoval of New  WH Solar AdjustMI" xfId="3608"/>
    <cellStyle name="_DEM-WP(C) Colstrip FOR_Electric Rev Req Model (2009 GRC) Rebuttal REmoval of New  WH Solar AdjustMI 2" xfId="3609"/>
    <cellStyle name="_DEM-WP(C) Colstrip FOR_Electric Rev Req Model (2009 GRC) Rebuttal REmoval of New  WH Solar AdjustMI 2 2" xfId="3610"/>
    <cellStyle name="_DEM-WP(C) Colstrip FOR_Electric Rev Req Model (2009 GRC) Rebuttal REmoval of New  WH Solar AdjustMI 2 2 2" xfId="19034"/>
    <cellStyle name="_DEM-WP(C) Colstrip FOR_Electric Rev Req Model (2009 GRC) Rebuttal REmoval of New  WH Solar AdjustMI 2 3" xfId="19035"/>
    <cellStyle name="_DEM-WP(C) Colstrip FOR_Electric Rev Req Model (2009 GRC) Rebuttal REmoval of New  WH Solar AdjustMI 3" xfId="3611"/>
    <cellStyle name="_DEM-WP(C) Colstrip FOR_Electric Rev Req Model (2009 GRC) Rebuttal REmoval of New  WH Solar AdjustMI 3 2" xfId="19036"/>
    <cellStyle name="_DEM-WP(C) Colstrip FOR_Electric Rev Req Model (2009 GRC) Rebuttal REmoval of New  WH Solar AdjustMI 4" xfId="19037"/>
    <cellStyle name="_DEM-WP(C) Colstrip FOR_Electric Rev Req Model (2009 GRC) Rebuttal REmoval of New  WH Solar AdjustMI_DEM-WP(C) ENERG10C--ctn Mid-C_042010 2010GRC" xfId="3612"/>
    <cellStyle name="_DEM-WP(C) Colstrip FOR_Electric Rev Req Model (2009 GRC) Revised 01-18-2010" xfId="3613"/>
    <cellStyle name="_DEM-WP(C) Colstrip FOR_Electric Rev Req Model (2009 GRC) Revised 01-18-2010 2" xfId="3614"/>
    <cellStyle name="_DEM-WP(C) Colstrip FOR_Electric Rev Req Model (2009 GRC) Revised 01-18-2010 2 2" xfId="3615"/>
    <cellStyle name="_DEM-WP(C) Colstrip FOR_Electric Rev Req Model (2009 GRC) Revised 01-18-2010 2 2 2" xfId="19038"/>
    <cellStyle name="_DEM-WP(C) Colstrip FOR_Electric Rev Req Model (2009 GRC) Revised 01-18-2010 2 3" xfId="19039"/>
    <cellStyle name="_DEM-WP(C) Colstrip FOR_Electric Rev Req Model (2009 GRC) Revised 01-18-2010 3" xfId="3616"/>
    <cellStyle name="_DEM-WP(C) Colstrip FOR_Electric Rev Req Model (2009 GRC) Revised 01-18-2010 3 2" xfId="19040"/>
    <cellStyle name="_DEM-WP(C) Colstrip FOR_Electric Rev Req Model (2009 GRC) Revised 01-18-2010 4" xfId="19041"/>
    <cellStyle name="_DEM-WP(C) Colstrip FOR_Electric Rev Req Model (2009 GRC) Revised 01-18-2010_DEM-WP(C) ENERG10C--ctn Mid-C_042010 2010GRC" xfId="3617"/>
    <cellStyle name="_DEM-WP(C) Colstrip FOR_Final Order Electric EXHIBIT A-1" xfId="3618"/>
    <cellStyle name="_DEM-WP(C) Colstrip FOR_Final Order Electric EXHIBIT A-1 2" xfId="3619"/>
    <cellStyle name="_DEM-WP(C) Colstrip FOR_Final Order Electric EXHIBIT A-1 2 2" xfId="3620"/>
    <cellStyle name="_DEM-WP(C) Colstrip FOR_Final Order Electric EXHIBIT A-1 2 2 2" xfId="19042"/>
    <cellStyle name="_DEM-WP(C) Colstrip FOR_Final Order Electric EXHIBIT A-1 2 3" xfId="19043"/>
    <cellStyle name="_DEM-WP(C) Colstrip FOR_Final Order Electric EXHIBIT A-1 3" xfId="3621"/>
    <cellStyle name="_DEM-WP(C) Colstrip FOR_Final Order Electric EXHIBIT A-1 3 2" xfId="19044"/>
    <cellStyle name="_DEM-WP(C) Colstrip FOR_Final Order Electric EXHIBIT A-1 4" xfId="19045"/>
    <cellStyle name="_DEM-WP(C) Colstrip FOR_Rebuttal Power Costs" xfId="3622"/>
    <cellStyle name="_DEM-WP(C) Colstrip FOR_Rebuttal Power Costs 2" xfId="3623"/>
    <cellStyle name="_DEM-WP(C) Colstrip FOR_Rebuttal Power Costs 2 2" xfId="3624"/>
    <cellStyle name="_DEM-WP(C) Colstrip FOR_Rebuttal Power Costs 2 2 2" xfId="19046"/>
    <cellStyle name="_DEM-WP(C) Colstrip FOR_Rebuttal Power Costs 2 3" xfId="19047"/>
    <cellStyle name="_DEM-WP(C) Colstrip FOR_Rebuttal Power Costs 3" xfId="3625"/>
    <cellStyle name="_DEM-WP(C) Colstrip FOR_Rebuttal Power Costs 3 2" xfId="19048"/>
    <cellStyle name="_DEM-WP(C) Colstrip FOR_Rebuttal Power Costs 4" xfId="19049"/>
    <cellStyle name="_DEM-WP(C) Colstrip FOR_Rebuttal Power Costs_Adj Bench DR 3 for Initial Briefs (Electric)" xfId="3626"/>
    <cellStyle name="_DEM-WP(C) Colstrip FOR_Rebuttal Power Costs_Adj Bench DR 3 for Initial Briefs (Electric) 2" xfId="3627"/>
    <cellStyle name="_DEM-WP(C) Colstrip FOR_Rebuttal Power Costs_Adj Bench DR 3 for Initial Briefs (Electric) 2 2" xfId="3628"/>
    <cellStyle name="_DEM-WP(C) Colstrip FOR_Rebuttal Power Costs_Adj Bench DR 3 for Initial Briefs (Electric) 2 2 2" xfId="19050"/>
    <cellStyle name="_DEM-WP(C) Colstrip FOR_Rebuttal Power Costs_Adj Bench DR 3 for Initial Briefs (Electric) 2 3" xfId="19051"/>
    <cellStyle name="_DEM-WP(C) Colstrip FOR_Rebuttal Power Costs_Adj Bench DR 3 for Initial Briefs (Electric) 3" xfId="3629"/>
    <cellStyle name="_DEM-WP(C) Colstrip FOR_Rebuttal Power Costs_Adj Bench DR 3 for Initial Briefs (Electric) 3 2" xfId="19052"/>
    <cellStyle name="_DEM-WP(C) Colstrip FOR_Rebuttal Power Costs_Adj Bench DR 3 for Initial Briefs (Electric) 4" xfId="19053"/>
    <cellStyle name="_DEM-WP(C) Colstrip FOR_Rebuttal Power Costs_Adj Bench DR 3 for Initial Briefs (Electric)_DEM-WP(C) ENERG10C--ctn Mid-C_042010 2010GRC" xfId="3630"/>
    <cellStyle name="_DEM-WP(C) Colstrip FOR_Rebuttal Power Costs_DEM-WP(C) ENERG10C--ctn Mid-C_042010 2010GRC" xfId="3631"/>
    <cellStyle name="_DEM-WP(C) Colstrip FOR_Rebuttal Power Costs_Electric Rev Req Model (2009 GRC) Rebuttal" xfId="3632"/>
    <cellStyle name="_DEM-WP(C) Colstrip FOR_Rebuttal Power Costs_Electric Rev Req Model (2009 GRC) Rebuttal 2" xfId="3633"/>
    <cellStyle name="_DEM-WP(C) Colstrip FOR_Rebuttal Power Costs_Electric Rev Req Model (2009 GRC) Rebuttal 2 2" xfId="3634"/>
    <cellStyle name="_DEM-WP(C) Colstrip FOR_Rebuttal Power Costs_Electric Rev Req Model (2009 GRC) Rebuttal 2 2 2" xfId="19054"/>
    <cellStyle name="_DEM-WP(C) Colstrip FOR_Rebuttal Power Costs_Electric Rev Req Model (2009 GRC) Rebuttal 2 3" xfId="19055"/>
    <cellStyle name="_DEM-WP(C) Colstrip FOR_Rebuttal Power Costs_Electric Rev Req Model (2009 GRC) Rebuttal 3" xfId="3635"/>
    <cellStyle name="_DEM-WP(C) Colstrip FOR_Rebuttal Power Costs_Electric Rev Req Model (2009 GRC) Rebuttal 3 2" xfId="19056"/>
    <cellStyle name="_DEM-WP(C) Colstrip FOR_Rebuttal Power Costs_Electric Rev Req Model (2009 GRC) Rebuttal 4" xfId="19057"/>
    <cellStyle name="_DEM-WP(C) Colstrip FOR_Rebuttal Power Costs_Electric Rev Req Model (2009 GRC) Rebuttal REmoval of New  WH Solar AdjustMI" xfId="3636"/>
    <cellStyle name="_DEM-WP(C) Colstrip FOR_Rebuttal Power Costs_Electric Rev Req Model (2009 GRC) Rebuttal REmoval of New  WH Solar AdjustMI 2" xfId="3637"/>
    <cellStyle name="_DEM-WP(C) Colstrip FOR_Rebuttal Power Costs_Electric Rev Req Model (2009 GRC) Rebuttal REmoval of New  WH Solar AdjustMI 2 2" xfId="3638"/>
    <cellStyle name="_DEM-WP(C) Colstrip FOR_Rebuttal Power Costs_Electric Rev Req Model (2009 GRC) Rebuttal REmoval of New  WH Solar AdjustMI 2 2 2" xfId="19058"/>
    <cellStyle name="_DEM-WP(C) Colstrip FOR_Rebuttal Power Costs_Electric Rev Req Model (2009 GRC) Rebuttal REmoval of New  WH Solar AdjustMI 2 3" xfId="19059"/>
    <cellStyle name="_DEM-WP(C) Colstrip FOR_Rebuttal Power Costs_Electric Rev Req Model (2009 GRC) Rebuttal REmoval of New  WH Solar AdjustMI 3" xfId="3639"/>
    <cellStyle name="_DEM-WP(C) Colstrip FOR_Rebuttal Power Costs_Electric Rev Req Model (2009 GRC) Rebuttal REmoval of New  WH Solar AdjustMI 3 2" xfId="19060"/>
    <cellStyle name="_DEM-WP(C) Colstrip FOR_Rebuttal Power Costs_Electric Rev Req Model (2009 GRC) Rebuttal REmoval of New  WH Solar AdjustMI 4" xfId="19061"/>
    <cellStyle name="_DEM-WP(C) Colstrip FOR_Rebuttal Power Costs_Electric Rev Req Model (2009 GRC) Rebuttal REmoval of New  WH Solar AdjustMI_DEM-WP(C) ENERG10C--ctn Mid-C_042010 2010GRC" xfId="3640"/>
    <cellStyle name="_DEM-WP(C) Colstrip FOR_Rebuttal Power Costs_Electric Rev Req Model (2009 GRC) Revised 01-18-2010" xfId="3641"/>
    <cellStyle name="_DEM-WP(C) Colstrip FOR_Rebuttal Power Costs_Electric Rev Req Model (2009 GRC) Revised 01-18-2010 2" xfId="3642"/>
    <cellStyle name="_DEM-WP(C) Colstrip FOR_Rebuttal Power Costs_Electric Rev Req Model (2009 GRC) Revised 01-18-2010 2 2" xfId="3643"/>
    <cellStyle name="_DEM-WP(C) Colstrip FOR_Rebuttal Power Costs_Electric Rev Req Model (2009 GRC) Revised 01-18-2010 2 2 2" xfId="19062"/>
    <cellStyle name="_DEM-WP(C) Colstrip FOR_Rebuttal Power Costs_Electric Rev Req Model (2009 GRC) Revised 01-18-2010 2 3" xfId="19063"/>
    <cellStyle name="_DEM-WP(C) Colstrip FOR_Rebuttal Power Costs_Electric Rev Req Model (2009 GRC) Revised 01-18-2010 3" xfId="3644"/>
    <cellStyle name="_DEM-WP(C) Colstrip FOR_Rebuttal Power Costs_Electric Rev Req Model (2009 GRC) Revised 01-18-2010 3 2" xfId="19064"/>
    <cellStyle name="_DEM-WP(C) Colstrip FOR_Rebuttal Power Costs_Electric Rev Req Model (2009 GRC) Revised 01-18-2010 4" xfId="19065"/>
    <cellStyle name="_DEM-WP(C) Colstrip FOR_Rebuttal Power Costs_Electric Rev Req Model (2009 GRC) Revised 01-18-2010_DEM-WP(C) ENERG10C--ctn Mid-C_042010 2010GRC" xfId="3645"/>
    <cellStyle name="_DEM-WP(C) Colstrip FOR_Rebuttal Power Costs_Final Order Electric EXHIBIT A-1" xfId="3646"/>
    <cellStyle name="_DEM-WP(C) Colstrip FOR_Rebuttal Power Costs_Final Order Electric EXHIBIT A-1 2" xfId="3647"/>
    <cellStyle name="_DEM-WP(C) Colstrip FOR_Rebuttal Power Costs_Final Order Electric EXHIBIT A-1 2 2" xfId="3648"/>
    <cellStyle name="_DEM-WP(C) Colstrip FOR_Rebuttal Power Costs_Final Order Electric EXHIBIT A-1 2 2 2" xfId="19066"/>
    <cellStyle name="_DEM-WP(C) Colstrip FOR_Rebuttal Power Costs_Final Order Electric EXHIBIT A-1 2 3" xfId="19067"/>
    <cellStyle name="_DEM-WP(C) Colstrip FOR_Rebuttal Power Costs_Final Order Electric EXHIBIT A-1 3" xfId="3649"/>
    <cellStyle name="_DEM-WP(C) Colstrip FOR_Rebuttal Power Costs_Final Order Electric EXHIBIT A-1 3 2" xfId="19068"/>
    <cellStyle name="_DEM-WP(C) Colstrip FOR_Rebuttal Power Costs_Final Order Electric EXHIBIT A-1 4" xfId="19069"/>
    <cellStyle name="_DEM-WP(C) Colstrip FOR_TENASKA REGULATORY ASSET" xfId="3650"/>
    <cellStyle name="_DEM-WP(C) Colstrip FOR_TENASKA REGULATORY ASSET 2" xfId="3651"/>
    <cellStyle name="_DEM-WP(C) Colstrip FOR_TENASKA REGULATORY ASSET 2 2" xfId="3652"/>
    <cellStyle name="_DEM-WP(C) Colstrip FOR_TENASKA REGULATORY ASSET 2 2 2" xfId="19070"/>
    <cellStyle name="_DEM-WP(C) Colstrip FOR_TENASKA REGULATORY ASSET 2 3" xfId="19071"/>
    <cellStyle name="_DEM-WP(C) Colstrip FOR_TENASKA REGULATORY ASSET 3" xfId="3653"/>
    <cellStyle name="_DEM-WP(C) Colstrip FOR_TENASKA REGULATORY ASSET 3 2" xfId="19072"/>
    <cellStyle name="_DEM-WP(C) Colstrip FOR_TENASKA REGULATORY ASSET 4" xfId="19073"/>
    <cellStyle name="_DEM-WP(C) Costs not in AURORA 2006GRC" xfId="3654"/>
    <cellStyle name="_DEM-WP(C) Costs not in AURORA 2006GRC 2" xfId="3655"/>
    <cellStyle name="_DEM-WP(C) Costs not in AURORA 2006GRC 2 2" xfId="3656"/>
    <cellStyle name="_DEM-WP(C) Costs not in AURORA 2006GRC 2 2 2" xfId="3657"/>
    <cellStyle name="_DEM-WP(C) Costs not in AURORA 2006GRC 2 2 2 2" xfId="19074"/>
    <cellStyle name="_DEM-WP(C) Costs not in AURORA 2006GRC 2 2 3" xfId="19075"/>
    <cellStyle name="_DEM-WP(C) Costs not in AURORA 2006GRC 2 3" xfId="3658"/>
    <cellStyle name="_DEM-WP(C) Costs not in AURORA 2006GRC 2 3 2" xfId="19076"/>
    <cellStyle name="_DEM-WP(C) Costs not in AURORA 2006GRC 2 4" xfId="19077"/>
    <cellStyle name="_DEM-WP(C) Costs not in AURORA 2006GRC 3" xfId="3659"/>
    <cellStyle name="_DEM-WP(C) Costs not in AURORA 2006GRC 3 2" xfId="3660"/>
    <cellStyle name="_DEM-WP(C) Costs not in AURORA 2006GRC 3 2 2" xfId="19078"/>
    <cellStyle name="_DEM-WP(C) Costs not in AURORA 2006GRC 3 3" xfId="19079"/>
    <cellStyle name="_DEM-WP(C) Costs not in AURORA 2006GRC 4" xfId="3661"/>
    <cellStyle name="_DEM-WP(C) Costs not in AURORA 2006GRC 4 2" xfId="3662"/>
    <cellStyle name="_DEM-WP(C) Costs not in AURORA 2006GRC 4 2 2" xfId="19080"/>
    <cellStyle name="_DEM-WP(C) Costs not in AURORA 2006GRC 4 3" xfId="19081"/>
    <cellStyle name="_DEM-WP(C) Costs not in AURORA 2006GRC 5" xfId="3663"/>
    <cellStyle name="_DEM-WP(C) Costs not in AURORA 2006GRC 5 2" xfId="19082"/>
    <cellStyle name="_DEM-WP(C) Costs not in AURORA 2006GRC 5 2 2" xfId="19083"/>
    <cellStyle name="_DEM-WP(C) Costs not in AURORA 2006GRC 5 3" xfId="19084"/>
    <cellStyle name="_DEM-WP(C) Costs not in AURORA 2006GRC 6" xfId="3664"/>
    <cellStyle name="_DEM-WP(C) Costs not in AURORA 2006GRC 6 2" xfId="3665"/>
    <cellStyle name="_DEM-WP(C) Costs not in AURORA 2006GRC 7" xfId="3666"/>
    <cellStyle name="_DEM-WP(C) Costs not in AURORA 2006GRC 7 2" xfId="3667"/>
    <cellStyle name="_DEM-WP(C) Costs not in AURORA 2006GRC 8" xfId="19085"/>
    <cellStyle name="_DEM-WP(C) Costs not in AURORA 2006GRC 8 2" xfId="19086"/>
    <cellStyle name="_DEM-WP(C) Costs not in AURORA 2006GRC 9" xfId="19087"/>
    <cellStyle name="_DEM-WP(C) Costs not in AURORA 2006GRC 9 2" xfId="19088"/>
    <cellStyle name="_DEM-WP(C) Costs not in AURORA 2006GRC_(C) WHE Proforma with ITC cash grant 10 Yr Amort_for deferral_102809" xfId="3668"/>
    <cellStyle name="_DEM-WP(C) Costs not in AURORA 2006GRC_(C) WHE Proforma with ITC cash grant 10 Yr Amort_for deferral_102809 2" xfId="3669"/>
    <cellStyle name="_DEM-WP(C) Costs not in AURORA 2006GRC_(C) WHE Proforma with ITC cash grant 10 Yr Amort_for deferral_102809 2 2" xfId="3670"/>
    <cellStyle name="_DEM-WP(C) Costs not in AURORA 2006GRC_(C) WHE Proforma with ITC cash grant 10 Yr Amort_for deferral_102809 2 2 2" xfId="19089"/>
    <cellStyle name="_DEM-WP(C) Costs not in AURORA 2006GRC_(C) WHE Proforma with ITC cash grant 10 Yr Amort_for deferral_102809 2 3" xfId="19090"/>
    <cellStyle name="_DEM-WP(C) Costs not in AURORA 2006GRC_(C) WHE Proforma with ITC cash grant 10 Yr Amort_for deferral_102809 3" xfId="3671"/>
    <cellStyle name="_DEM-WP(C) Costs not in AURORA 2006GRC_(C) WHE Proforma with ITC cash grant 10 Yr Amort_for deferral_102809 3 2" xfId="19091"/>
    <cellStyle name="_DEM-WP(C) Costs not in AURORA 2006GRC_(C) WHE Proforma with ITC cash grant 10 Yr Amort_for deferral_102809 4" xfId="19092"/>
    <cellStyle name="_DEM-WP(C) Costs not in AURORA 2006GRC_(C) WHE Proforma with ITC cash grant 10 Yr Amort_for deferral_102809_16.07E Wild Horse Wind Expansionwrkingfile" xfId="3672"/>
    <cellStyle name="_DEM-WP(C) Costs not in AURORA 2006GRC_(C) WHE Proforma with ITC cash grant 10 Yr Amort_for deferral_102809_16.07E Wild Horse Wind Expansionwrkingfile 2" xfId="3673"/>
    <cellStyle name="_DEM-WP(C) Costs not in AURORA 2006GRC_(C) WHE Proforma with ITC cash grant 10 Yr Amort_for deferral_102809_16.07E Wild Horse Wind Expansionwrkingfile 2 2" xfId="3674"/>
    <cellStyle name="_DEM-WP(C) Costs not in AURORA 2006GRC_(C) WHE Proforma with ITC cash grant 10 Yr Amort_for deferral_102809_16.07E Wild Horse Wind Expansionwrkingfile 2 2 2" xfId="19093"/>
    <cellStyle name="_DEM-WP(C) Costs not in AURORA 2006GRC_(C) WHE Proforma with ITC cash grant 10 Yr Amort_for deferral_102809_16.07E Wild Horse Wind Expansionwrkingfile 2 3" xfId="19094"/>
    <cellStyle name="_DEM-WP(C) Costs not in AURORA 2006GRC_(C) WHE Proforma with ITC cash grant 10 Yr Amort_for deferral_102809_16.07E Wild Horse Wind Expansionwrkingfile 3" xfId="3675"/>
    <cellStyle name="_DEM-WP(C) Costs not in AURORA 2006GRC_(C) WHE Proforma with ITC cash grant 10 Yr Amort_for deferral_102809_16.07E Wild Horse Wind Expansionwrkingfile 3 2" xfId="19095"/>
    <cellStyle name="_DEM-WP(C) Costs not in AURORA 2006GRC_(C) WHE Proforma with ITC cash grant 10 Yr Amort_for deferral_102809_16.07E Wild Horse Wind Expansionwrkingfile 4" xfId="19096"/>
    <cellStyle name="_DEM-WP(C) Costs not in AURORA 2006GRC_(C) WHE Proforma with ITC cash grant 10 Yr Amort_for deferral_102809_16.07E Wild Horse Wind Expansionwrkingfile SF" xfId="3676"/>
    <cellStyle name="_DEM-WP(C) Costs not in AURORA 2006GRC_(C) WHE Proforma with ITC cash grant 10 Yr Amort_for deferral_102809_16.07E Wild Horse Wind Expansionwrkingfile SF 2" xfId="3677"/>
    <cellStyle name="_DEM-WP(C) Costs not in AURORA 2006GRC_(C) WHE Proforma with ITC cash grant 10 Yr Amort_for deferral_102809_16.07E Wild Horse Wind Expansionwrkingfile SF 2 2" xfId="3678"/>
    <cellStyle name="_DEM-WP(C) Costs not in AURORA 2006GRC_(C) WHE Proforma with ITC cash grant 10 Yr Amort_for deferral_102809_16.07E Wild Horse Wind Expansionwrkingfile SF 2 2 2" xfId="19097"/>
    <cellStyle name="_DEM-WP(C) Costs not in AURORA 2006GRC_(C) WHE Proforma with ITC cash grant 10 Yr Amort_for deferral_102809_16.07E Wild Horse Wind Expansionwrkingfile SF 2 3" xfId="19098"/>
    <cellStyle name="_DEM-WP(C) Costs not in AURORA 2006GRC_(C) WHE Proforma with ITC cash grant 10 Yr Amort_for deferral_102809_16.07E Wild Horse Wind Expansionwrkingfile SF 3" xfId="3679"/>
    <cellStyle name="_DEM-WP(C) Costs not in AURORA 2006GRC_(C) WHE Proforma with ITC cash grant 10 Yr Amort_for deferral_102809_16.07E Wild Horse Wind Expansionwrkingfile SF 3 2" xfId="19099"/>
    <cellStyle name="_DEM-WP(C) Costs not in AURORA 2006GRC_(C) WHE Proforma with ITC cash grant 10 Yr Amort_for deferral_102809_16.07E Wild Horse Wind Expansionwrkingfile SF 4" xfId="19100"/>
    <cellStyle name="_DEM-WP(C) Costs not in AURORA 2006GRC_(C) WHE Proforma with ITC cash grant 10 Yr Amort_for deferral_102809_16.07E Wild Horse Wind Expansionwrkingfile SF_DEM-WP(C) ENERG10C--ctn Mid-C_042010 2010GRC" xfId="3680"/>
    <cellStyle name="_DEM-WP(C) Costs not in AURORA 2006GRC_(C) WHE Proforma with ITC cash grant 10 Yr Amort_for deferral_102809_16.07E Wild Horse Wind Expansionwrkingfile_DEM-WP(C) ENERG10C--ctn Mid-C_042010 2010GRC" xfId="3681"/>
    <cellStyle name="_DEM-WP(C) Costs not in AURORA 2006GRC_(C) WHE Proforma with ITC cash grant 10 Yr Amort_for deferral_102809_16.37E Wild Horse Expansion DeferralRevwrkingfile SF" xfId="3682"/>
    <cellStyle name="_DEM-WP(C) Costs not in AURORA 2006GRC_(C) WHE Proforma with ITC cash grant 10 Yr Amort_for deferral_102809_16.37E Wild Horse Expansion DeferralRevwrkingfile SF 2" xfId="3683"/>
    <cellStyle name="_DEM-WP(C) Costs not in AURORA 2006GRC_(C) WHE Proforma with ITC cash grant 10 Yr Amort_for deferral_102809_16.37E Wild Horse Expansion DeferralRevwrkingfile SF 2 2" xfId="3684"/>
    <cellStyle name="_DEM-WP(C) Costs not in AURORA 2006GRC_(C) WHE Proforma with ITC cash grant 10 Yr Amort_for deferral_102809_16.37E Wild Horse Expansion DeferralRevwrkingfile SF 2 2 2" xfId="19101"/>
    <cellStyle name="_DEM-WP(C) Costs not in AURORA 2006GRC_(C) WHE Proforma with ITC cash grant 10 Yr Amort_for deferral_102809_16.37E Wild Horse Expansion DeferralRevwrkingfile SF 2 3" xfId="19102"/>
    <cellStyle name="_DEM-WP(C) Costs not in AURORA 2006GRC_(C) WHE Proforma with ITC cash grant 10 Yr Amort_for deferral_102809_16.37E Wild Horse Expansion DeferralRevwrkingfile SF 3" xfId="3685"/>
    <cellStyle name="_DEM-WP(C) Costs not in AURORA 2006GRC_(C) WHE Proforma with ITC cash grant 10 Yr Amort_for deferral_102809_16.37E Wild Horse Expansion DeferralRevwrkingfile SF 3 2" xfId="19103"/>
    <cellStyle name="_DEM-WP(C) Costs not in AURORA 2006GRC_(C) WHE Proforma with ITC cash grant 10 Yr Amort_for deferral_102809_16.37E Wild Horse Expansion DeferralRevwrkingfile SF 4" xfId="19104"/>
    <cellStyle name="_DEM-WP(C) Costs not in AURORA 2006GRC_(C) WHE Proforma with ITC cash grant 10 Yr Amort_for deferral_102809_16.37E Wild Horse Expansion DeferralRevwrkingfile SF_DEM-WP(C) ENERG10C--ctn Mid-C_042010 2010GRC" xfId="3686"/>
    <cellStyle name="_DEM-WP(C) Costs not in AURORA 2006GRC_(C) WHE Proforma with ITC cash grant 10 Yr Amort_for deferral_102809_DEM-WP(C) ENERG10C--ctn Mid-C_042010 2010GRC" xfId="3687"/>
    <cellStyle name="_DEM-WP(C) Costs not in AURORA 2006GRC_(C) WHE Proforma with ITC cash grant 10 Yr Amort_for rebuttal_120709" xfId="3688"/>
    <cellStyle name="_DEM-WP(C) Costs not in AURORA 2006GRC_(C) WHE Proforma with ITC cash grant 10 Yr Amort_for rebuttal_120709 2" xfId="3689"/>
    <cellStyle name="_DEM-WP(C) Costs not in AURORA 2006GRC_(C) WHE Proforma with ITC cash grant 10 Yr Amort_for rebuttal_120709 2 2" xfId="3690"/>
    <cellStyle name="_DEM-WP(C) Costs not in AURORA 2006GRC_(C) WHE Proforma with ITC cash grant 10 Yr Amort_for rebuttal_120709 2 2 2" xfId="19105"/>
    <cellStyle name="_DEM-WP(C) Costs not in AURORA 2006GRC_(C) WHE Proforma with ITC cash grant 10 Yr Amort_for rebuttal_120709 2 3" xfId="19106"/>
    <cellStyle name="_DEM-WP(C) Costs not in AURORA 2006GRC_(C) WHE Proforma with ITC cash grant 10 Yr Amort_for rebuttal_120709 3" xfId="3691"/>
    <cellStyle name="_DEM-WP(C) Costs not in AURORA 2006GRC_(C) WHE Proforma with ITC cash grant 10 Yr Amort_for rebuttal_120709 3 2" xfId="19107"/>
    <cellStyle name="_DEM-WP(C) Costs not in AURORA 2006GRC_(C) WHE Proforma with ITC cash grant 10 Yr Amort_for rebuttal_120709 4" xfId="19108"/>
    <cellStyle name="_DEM-WP(C) Costs not in AURORA 2006GRC_(C) WHE Proforma with ITC cash grant 10 Yr Amort_for rebuttal_120709_DEM-WP(C) ENERG10C--ctn Mid-C_042010 2010GRC" xfId="3692"/>
    <cellStyle name="_DEM-WP(C) Costs not in AURORA 2006GRC_04.07E Wild Horse Wind Expansion" xfId="3693"/>
    <cellStyle name="_DEM-WP(C) Costs not in AURORA 2006GRC_04.07E Wild Horse Wind Expansion 2" xfId="3694"/>
    <cellStyle name="_DEM-WP(C) Costs not in AURORA 2006GRC_04.07E Wild Horse Wind Expansion 2 2" xfId="3695"/>
    <cellStyle name="_DEM-WP(C) Costs not in AURORA 2006GRC_04.07E Wild Horse Wind Expansion 2 2 2" xfId="19109"/>
    <cellStyle name="_DEM-WP(C) Costs not in AURORA 2006GRC_04.07E Wild Horse Wind Expansion 2 3" xfId="19110"/>
    <cellStyle name="_DEM-WP(C) Costs not in AURORA 2006GRC_04.07E Wild Horse Wind Expansion 3" xfId="3696"/>
    <cellStyle name="_DEM-WP(C) Costs not in AURORA 2006GRC_04.07E Wild Horse Wind Expansion 3 2" xfId="19111"/>
    <cellStyle name="_DEM-WP(C) Costs not in AURORA 2006GRC_04.07E Wild Horse Wind Expansion 4" xfId="19112"/>
    <cellStyle name="_DEM-WP(C) Costs not in AURORA 2006GRC_04.07E Wild Horse Wind Expansion_16.07E Wild Horse Wind Expansionwrkingfile" xfId="3697"/>
    <cellStyle name="_DEM-WP(C) Costs not in AURORA 2006GRC_04.07E Wild Horse Wind Expansion_16.07E Wild Horse Wind Expansionwrkingfile 2" xfId="3698"/>
    <cellStyle name="_DEM-WP(C) Costs not in AURORA 2006GRC_04.07E Wild Horse Wind Expansion_16.07E Wild Horse Wind Expansionwrkingfile 2 2" xfId="3699"/>
    <cellStyle name="_DEM-WP(C) Costs not in AURORA 2006GRC_04.07E Wild Horse Wind Expansion_16.07E Wild Horse Wind Expansionwrkingfile 2 2 2" xfId="19113"/>
    <cellStyle name="_DEM-WP(C) Costs not in AURORA 2006GRC_04.07E Wild Horse Wind Expansion_16.07E Wild Horse Wind Expansionwrkingfile 2 3" xfId="19114"/>
    <cellStyle name="_DEM-WP(C) Costs not in AURORA 2006GRC_04.07E Wild Horse Wind Expansion_16.07E Wild Horse Wind Expansionwrkingfile 3" xfId="3700"/>
    <cellStyle name="_DEM-WP(C) Costs not in AURORA 2006GRC_04.07E Wild Horse Wind Expansion_16.07E Wild Horse Wind Expansionwrkingfile 3 2" xfId="19115"/>
    <cellStyle name="_DEM-WP(C) Costs not in AURORA 2006GRC_04.07E Wild Horse Wind Expansion_16.07E Wild Horse Wind Expansionwrkingfile 4" xfId="19116"/>
    <cellStyle name="_DEM-WP(C) Costs not in AURORA 2006GRC_04.07E Wild Horse Wind Expansion_16.07E Wild Horse Wind Expansionwrkingfile SF" xfId="3701"/>
    <cellStyle name="_DEM-WP(C) Costs not in AURORA 2006GRC_04.07E Wild Horse Wind Expansion_16.07E Wild Horse Wind Expansionwrkingfile SF 2" xfId="3702"/>
    <cellStyle name="_DEM-WP(C) Costs not in AURORA 2006GRC_04.07E Wild Horse Wind Expansion_16.07E Wild Horse Wind Expansionwrkingfile SF 2 2" xfId="3703"/>
    <cellStyle name="_DEM-WP(C) Costs not in AURORA 2006GRC_04.07E Wild Horse Wind Expansion_16.07E Wild Horse Wind Expansionwrkingfile SF 2 2 2" xfId="19117"/>
    <cellStyle name="_DEM-WP(C) Costs not in AURORA 2006GRC_04.07E Wild Horse Wind Expansion_16.07E Wild Horse Wind Expansionwrkingfile SF 2 3" xfId="19118"/>
    <cellStyle name="_DEM-WP(C) Costs not in AURORA 2006GRC_04.07E Wild Horse Wind Expansion_16.07E Wild Horse Wind Expansionwrkingfile SF 3" xfId="3704"/>
    <cellStyle name="_DEM-WP(C) Costs not in AURORA 2006GRC_04.07E Wild Horse Wind Expansion_16.07E Wild Horse Wind Expansionwrkingfile SF 3 2" xfId="19119"/>
    <cellStyle name="_DEM-WP(C) Costs not in AURORA 2006GRC_04.07E Wild Horse Wind Expansion_16.07E Wild Horse Wind Expansionwrkingfile SF 4" xfId="19120"/>
    <cellStyle name="_DEM-WP(C) Costs not in AURORA 2006GRC_04.07E Wild Horse Wind Expansion_16.07E Wild Horse Wind Expansionwrkingfile SF_DEM-WP(C) ENERG10C--ctn Mid-C_042010 2010GRC" xfId="3705"/>
    <cellStyle name="_DEM-WP(C) Costs not in AURORA 2006GRC_04.07E Wild Horse Wind Expansion_16.07E Wild Horse Wind Expansionwrkingfile_DEM-WP(C) ENERG10C--ctn Mid-C_042010 2010GRC" xfId="3706"/>
    <cellStyle name="_DEM-WP(C) Costs not in AURORA 2006GRC_04.07E Wild Horse Wind Expansion_16.37E Wild Horse Expansion DeferralRevwrkingfile SF" xfId="3707"/>
    <cellStyle name="_DEM-WP(C) Costs not in AURORA 2006GRC_04.07E Wild Horse Wind Expansion_16.37E Wild Horse Expansion DeferralRevwrkingfile SF 2" xfId="3708"/>
    <cellStyle name="_DEM-WP(C) Costs not in AURORA 2006GRC_04.07E Wild Horse Wind Expansion_16.37E Wild Horse Expansion DeferralRevwrkingfile SF 2 2" xfId="3709"/>
    <cellStyle name="_DEM-WP(C) Costs not in AURORA 2006GRC_04.07E Wild Horse Wind Expansion_16.37E Wild Horse Expansion DeferralRevwrkingfile SF 2 2 2" xfId="19121"/>
    <cellStyle name="_DEM-WP(C) Costs not in AURORA 2006GRC_04.07E Wild Horse Wind Expansion_16.37E Wild Horse Expansion DeferralRevwrkingfile SF 2 3" xfId="19122"/>
    <cellStyle name="_DEM-WP(C) Costs not in AURORA 2006GRC_04.07E Wild Horse Wind Expansion_16.37E Wild Horse Expansion DeferralRevwrkingfile SF 3" xfId="3710"/>
    <cellStyle name="_DEM-WP(C) Costs not in AURORA 2006GRC_04.07E Wild Horse Wind Expansion_16.37E Wild Horse Expansion DeferralRevwrkingfile SF 3 2" xfId="19123"/>
    <cellStyle name="_DEM-WP(C) Costs not in AURORA 2006GRC_04.07E Wild Horse Wind Expansion_16.37E Wild Horse Expansion DeferralRevwrkingfile SF 4" xfId="19124"/>
    <cellStyle name="_DEM-WP(C) Costs not in AURORA 2006GRC_04.07E Wild Horse Wind Expansion_16.37E Wild Horse Expansion DeferralRevwrkingfile SF_DEM-WP(C) ENERG10C--ctn Mid-C_042010 2010GRC" xfId="3711"/>
    <cellStyle name="_DEM-WP(C) Costs not in AURORA 2006GRC_04.07E Wild Horse Wind Expansion_DEM-WP(C) ENERG10C--ctn Mid-C_042010 2010GRC" xfId="3712"/>
    <cellStyle name="_DEM-WP(C) Costs not in AURORA 2006GRC_16.07E Wild Horse Wind Expansionwrkingfile" xfId="3713"/>
    <cellStyle name="_DEM-WP(C) Costs not in AURORA 2006GRC_16.07E Wild Horse Wind Expansionwrkingfile 2" xfId="3714"/>
    <cellStyle name="_DEM-WP(C) Costs not in AURORA 2006GRC_16.07E Wild Horse Wind Expansionwrkingfile 2 2" xfId="3715"/>
    <cellStyle name="_DEM-WP(C) Costs not in AURORA 2006GRC_16.07E Wild Horse Wind Expansionwrkingfile 2 2 2" xfId="19125"/>
    <cellStyle name="_DEM-WP(C) Costs not in AURORA 2006GRC_16.07E Wild Horse Wind Expansionwrkingfile 2 3" xfId="19126"/>
    <cellStyle name="_DEM-WP(C) Costs not in AURORA 2006GRC_16.07E Wild Horse Wind Expansionwrkingfile 3" xfId="3716"/>
    <cellStyle name="_DEM-WP(C) Costs not in AURORA 2006GRC_16.07E Wild Horse Wind Expansionwrkingfile 3 2" xfId="19127"/>
    <cellStyle name="_DEM-WP(C) Costs not in AURORA 2006GRC_16.07E Wild Horse Wind Expansionwrkingfile 4" xfId="19128"/>
    <cellStyle name="_DEM-WP(C) Costs not in AURORA 2006GRC_16.07E Wild Horse Wind Expansionwrkingfile SF" xfId="3717"/>
    <cellStyle name="_DEM-WP(C) Costs not in AURORA 2006GRC_16.07E Wild Horse Wind Expansionwrkingfile SF 2" xfId="3718"/>
    <cellStyle name="_DEM-WP(C) Costs not in AURORA 2006GRC_16.07E Wild Horse Wind Expansionwrkingfile SF 2 2" xfId="3719"/>
    <cellStyle name="_DEM-WP(C) Costs not in AURORA 2006GRC_16.07E Wild Horse Wind Expansionwrkingfile SF 2 2 2" xfId="19129"/>
    <cellStyle name="_DEM-WP(C) Costs not in AURORA 2006GRC_16.07E Wild Horse Wind Expansionwrkingfile SF 2 3" xfId="19130"/>
    <cellStyle name="_DEM-WP(C) Costs not in AURORA 2006GRC_16.07E Wild Horse Wind Expansionwrkingfile SF 3" xfId="3720"/>
    <cellStyle name="_DEM-WP(C) Costs not in AURORA 2006GRC_16.07E Wild Horse Wind Expansionwrkingfile SF 3 2" xfId="19131"/>
    <cellStyle name="_DEM-WP(C) Costs not in AURORA 2006GRC_16.07E Wild Horse Wind Expansionwrkingfile SF 4" xfId="19132"/>
    <cellStyle name="_DEM-WP(C) Costs not in AURORA 2006GRC_16.07E Wild Horse Wind Expansionwrkingfile SF_DEM-WP(C) ENERG10C--ctn Mid-C_042010 2010GRC" xfId="3721"/>
    <cellStyle name="_DEM-WP(C) Costs not in AURORA 2006GRC_16.07E Wild Horse Wind Expansionwrkingfile_DEM-WP(C) ENERG10C--ctn Mid-C_042010 2010GRC" xfId="3722"/>
    <cellStyle name="_DEM-WP(C) Costs not in AURORA 2006GRC_16.37E Wild Horse Expansion DeferralRevwrkingfile SF" xfId="3723"/>
    <cellStyle name="_DEM-WP(C) Costs not in AURORA 2006GRC_16.37E Wild Horse Expansion DeferralRevwrkingfile SF 2" xfId="3724"/>
    <cellStyle name="_DEM-WP(C) Costs not in AURORA 2006GRC_16.37E Wild Horse Expansion DeferralRevwrkingfile SF 2 2" xfId="3725"/>
    <cellStyle name="_DEM-WP(C) Costs not in AURORA 2006GRC_16.37E Wild Horse Expansion DeferralRevwrkingfile SF 2 2 2" xfId="19133"/>
    <cellStyle name="_DEM-WP(C) Costs not in AURORA 2006GRC_16.37E Wild Horse Expansion DeferralRevwrkingfile SF 2 3" xfId="19134"/>
    <cellStyle name="_DEM-WP(C) Costs not in AURORA 2006GRC_16.37E Wild Horse Expansion DeferralRevwrkingfile SF 3" xfId="3726"/>
    <cellStyle name="_DEM-WP(C) Costs not in AURORA 2006GRC_16.37E Wild Horse Expansion DeferralRevwrkingfile SF 3 2" xfId="19135"/>
    <cellStyle name="_DEM-WP(C) Costs not in AURORA 2006GRC_16.37E Wild Horse Expansion DeferralRevwrkingfile SF 4" xfId="19136"/>
    <cellStyle name="_DEM-WP(C) Costs not in AURORA 2006GRC_16.37E Wild Horse Expansion DeferralRevwrkingfile SF_DEM-WP(C) ENERG10C--ctn Mid-C_042010 2010GRC" xfId="3727"/>
    <cellStyle name="_DEM-WP(C) Costs not in AURORA 2006GRC_2009 Compliance Filing PCA Exhibits for GRC" xfId="3728"/>
    <cellStyle name="_DEM-WP(C) Costs not in AURORA 2006GRC_2009 Compliance Filing PCA Exhibits for GRC 2" xfId="19137"/>
    <cellStyle name="_DEM-WP(C) Costs not in AURORA 2006GRC_2009 GRC Compl Filing - Exhibit D" xfId="3729"/>
    <cellStyle name="_DEM-WP(C) Costs not in AURORA 2006GRC_2009 GRC Compl Filing - Exhibit D 2" xfId="3730"/>
    <cellStyle name="_DEM-WP(C) Costs not in AURORA 2006GRC_2009 GRC Compl Filing - Exhibit D 2 2" xfId="19138"/>
    <cellStyle name="_DEM-WP(C) Costs not in AURORA 2006GRC_2009 GRC Compl Filing - Exhibit D 3" xfId="19139"/>
    <cellStyle name="_DEM-WP(C) Costs not in AURORA 2006GRC_2009 GRC Compl Filing - Exhibit D_DEM-WP(C) ENERG10C--ctn Mid-C_042010 2010GRC" xfId="3731"/>
    <cellStyle name="_DEM-WP(C) Costs not in AURORA 2006GRC_3.01 Income Statement" xfId="3732"/>
    <cellStyle name="_DEM-WP(C) Costs not in AURORA 2006GRC_4 31 Regulatory Assets and Liabilities  7 06- Exhibit D" xfId="3733"/>
    <cellStyle name="_DEM-WP(C) Costs not in AURORA 2006GRC_4 31 Regulatory Assets and Liabilities  7 06- Exhibit D 2" xfId="3734"/>
    <cellStyle name="_DEM-WP(C) Costs not in AURORA 2006GRC_4 31 Regulatory Assets and Liabilities  7 06- Exhibit D 2 2" xfId="3735"/>
    <cellStyle name="_DEM-WP(C) Costs not in AURORA 2006GRC_4 31 Regulatory Assets and Liabilities  7 06- Exhibit D 2 2 2" xfId="19140"/>
    <cellStyle name="_DEM-WP(C) Costs not in AURORA 2006GRC_4 31 Regulatory Assets and Liabilities  7 06- Exhibit D 2 3" xfId="19141"/>
    <cellStyle name="_DEM-WP(C) Costs not in AURORA 2006GRC_4 31 Regulatory Assets and Liabilities  7 06- Exhibit D 3" xfId="3736"/>
    <cellStyle name="_DEM-WP(C) Costs not in AURORA 2006GRC_4 31 Regulatory Assets and Liabilities  7 06- Exhibit D 3 2" xfId="19142"/>
    <cellStyle name="_DEM-WP(C) Costs not in AURORA 2006GRC_4 31 Regulatory Assets and Liabilities  7 06- Exhibit D 4" xfId="19143"/>
    <cellStyle name="_DEM-WP(C) Costs not in AURORA 2006GRC_4 31 Regulatory Assets and Liabilities  7 06- Exhibit D_DEM-WP(C) ENERG10C--ctn Mid-C_042010 2010GRC" xfId="3737"/>
    <cellStyle name="_DEM-WP(C) Costs not in AURORA 2006GRC_4 31 Regulatory Assets and Liabilities  7 06- Exhibit D_NIM Summary" xfId="3738"/>
    <cellStyle name="_DEM-WP(C) Costs not in AURORA 2006GRC_4 31 Regulatory Assets and Liabilities  7 06- Exhibit D_NIM Summary 2" xfId="3739"/>
    <cellStyle name="_DEM-WP(C) Costs not in AURORA 2006GRC_4 31 Regulatory Assets and Liabilities  7 06- Exhibit D_NIM Summary 2 2" xfId="19144"/>
    <cellStyle name="_DEM-WP(C) Costs not in AURORA 2006GRC_4 31 Regulatory Assets and Liabilities  7 06- Exhibit D_NIM Summary 3" xfId="19145"/>
    <cellStyle name="_DEM-WP(C) Costs not in AURORA 2006GRC_4 31 Regulatory Assets and Liabilities  7 06- Exhibit D_NIM Summary_DEM-WP(C) ENERG10C--ctn Mid-C_042010 2010GRC" xfId="3740"/>
    <cellStyle name="_DEM-WP(C) Costs not in AURORA 2006GRC_4 31E Reg Asset  Liab and EXH D" xfId="3741"/>
    <cellStyle name="_DEM-WP(C) Costs not in AURORA 2006GRC_4 31E Reg Asset  Liab and EXH D _ Aug 10 Filing (2)" xfId="3742"/>
    <cellStyle name="_DEM-WP(C) Costs not in AURORA 2006GRC_4 31E Reg Asset  Liab and EXH D _ Aug 10 Filing (2) 2" xfId="19146"/>
    <cellStyle name="_DEM-WP(C) Costs not in AURORA 2006GRC_4 31E Reg Asset  Liab and EXH D 10" xfId="19147"/>
    <cellStyle name="_DEM-WP(C) Costs not in AURORA 2006GRC_4 31E Reg Asset  Liab and EXH D 11" xfId="19148"/>
    <cellStyle name="_DEM-WP(C) Costs not in AURORA 2006GRC_4 31E Reg Asset  Liab and EXH D 12" xfId="19149"/>
    <cellStyle name="_DEM-WP(C) Costs not in AURORA 2006GRC_4 31E Reg Asset  Liab and EXH D 13" xfId="19150"/>
    <cellStyle name="_DEM-WP(C) Costs not in AURORA 2006GRC_4 31E Reg Asset  Liab and EXH D 14" xfId="19151"/>
    <cellStyle name="_DEM-WP(C) Costs not in AURORA 2006GRC_4 31E Reg Asset  Liab and EXH D 15" xfId="19152"/>
    <cellStyle name="_DEM-WP(C) Costs not in AURORA 2006GRC_4 31E Reg Asset  Liab and EXH D 16" xfId="19153"/>
    <cellStyle name="_DEM-WP(C) Costs not in AURORA 2006GRC_4 31E Reg Asset  Liab and EXH D 17" xfId="19154"/>
    <cellStyle name="_DEM-WP(C) Costs not in AURORA 2006GRC_4 31E Reg Asset  Liab and EXH D 18" xfId="19155"/>
    <cellStyle name="_DEM-WP(C) Costs not in AURORA 2006GRC_4 31E Reg Asset  Liab and EXH D 19" xfId="19156"/>
    <cellStyle name="_DEM-WP(C) Costs not in AURORA 2006GRC_4 31E Reg Asset  Liab and EXH D 2" xfId="19157"/>
    <cellStyle name="_DEM-WP(C) Costs not in AURORA 2006GRC_4 31E Reg Asset  Liab and EXH D 20" xfId="19158"/>
    <cellStyle name="_DEM-WP(C) Costs not in AURORA 2006GRC_4 31E Reg Asset  Liab and EXH D 21" xfId="19159"/>
    <cellStyle name="_DEM-WP(C) Costs not in AURORA 2006GRC_4 31E Reg Asset  Liab and EXH D 22" xfId="19160"/>
    <cellStyle name="_DEM-WP(C) Costs not in AURORA 2006GRC_4 31E Reg Asset  Liab and EXH D 23" xfId="19161"/>
    <cellStyle name="_DEM-WP(C) Costs not in AURORA 2006GRC_4 31E Reg Asset  Liab and EXH D 24" xfId="19162"/>
    <cellStyle name="_DEM-WP(C) Costs not in AURORA 2006GRC_4 31E Reg Asset  Liab and EXH D 25" xfId="19163"/>
    <cellStyle name="_DEM-WP(C) Costs not in AURORA 2006GRC_4 31E Reg Asset  Liab and EXH D 26" xfId="19164"/>
    <cellStyle name="_DEM-WP(C) Costs not in AURORA 2006GRC_4 31E Reg Asset  Liab and EXH D 27" xfId="19165"/>
    <cellStyle name="_DEM-WP(C) Costs not in AURORA 2006GRC_4 31E Reg Asset  Liab and EXH D 28" xfId="19166"/>
    <cellStyle name="_DEM-WP(C) Costs not in AURORA 2006GRC_4 31E Reg Asset  Liab and EXH D 29" xfId="19167"/>
    <cellStyle name="_DEM-WP(C) Costs not in AURORA 2006GRC_4 31E Reg Asset  Liab and EXH D 3" xfId="19168"/>
    <cellStyle name="_DEM-WP(C) Costs not in AURORA 2006GRC_4 31E Reg Asset  Liab and EXH D 30" xfId="19169"/>
    <cellStyle name="_DEM-WP(C) Costs not in AURORA 2006GRC_4 31E Reg Asset  Liab and EXH D 31" xfId="19170"/>
    <cellStyle name="_DEM-WP(C) Costs not in AURORA 2006GRC_4 31E Reg Asset  Liab and EXH D 32" xfId="19171"/>
    <cellStyle name="_DEM-WP(C) Costs not in AURORA 2006GRC_4 31E Reg Asset  Liab and EXH D 33" xfId="19172"/>
    <cellStyle name="_DEM-WP(C) Costs not in AURORA 2006GRC_4 31E Reg Asset  Liab and EXH D 34" xfId="19173"/>
    <cellStyle name="_DEM-WP(C) Costs not in AURORA 2006GRC_4 31E Reg Asset  Liab and EXH D 35" xfId="19174"/>
    <cellStyle name="_DEM-WP(C) Costs not in AURORA 2006GRC_4 31E Reg Asset  Liab and EXH D 36" xfId="19175"/>
    <cellStyle name="_DEM-WP(C) Costs not in AURORA 2006GRC_4 31E Reg Asset  Liab and EXH D 4" xfId="19176"/>
    <cellStyle name="_DEM-WP(C) Costs not in AURORA 2006GRC_4 31E Reg Asset  Liab and EXH D 5" xfId="19177"/>
    <cellStyle name="_DEM-WP(C) Costs not in AURORA 2006GRC_4 31E Reg Asset  Liab and EXH D 6" xfId="19178"/>
    <cellStyle name="_DEM-WP(C) Costs not in AURORA 2006GRC_4 31E Reg Asset  Liab and EXH D 7" xfId="19179"/>
    <cellStyle name="_DEM-WP(C) Costs not in AURORA 2006GRC_4 31E Reg Asset  Liab and EXH D 8" xfId="19180"/>
    <cellStyle name="_DEM-WP(C) Costs not in AURORA 2006GRC_4 31E Reg Asset  Liab and EXH D 9" xfId="19181"/>
    <cellStyle name="_DEM-WP(C) Costs not in AURORA 2006GRC_4 32 Regulatory Assets and Liabilities  7 06- Exhibit D" xfId="3743"/>
    <cellStyle name="_DEM-WP(C) Costs not in AURORA 2006GRC_4 32 Regulatory Assets and Liabilities  7 06- Exhibit D 2" xfId="3744"/>
    <cellStyle name="_DEM-WP(C) Costs not in AURORA 2006GRC_4 32 Regulatory Assets and Liabilities  7 06- Exhibit D 2 2" xfId="3745"/>
    <cellStyle name="_DEM-WP(C) Costs not in AURORA 2006GRC_4 32 Regulatory Assets and Liabilities  7 06- Exhibit D 2 2 2" xfId="19182"/>
    <cellStyle name="_DEM-WP(C) Costs not in AURORA 2006GRC_4 32 Regulatory Assets and Liabilities  7 06- Exhibit D 2 3" xfId="19183"/>
    <cellStyle name="_DEM-WP(C) Costs not in AURORA 2006GRC_4 32 Regulatory Assets and Liabilities  7 06- Exhibit D 3" xfId="3746"/>
    <cellStyle name="_DEM-WP(C) Costs not in AURORA 2006GRC_4 32 Regulatory Assets and Liabilities  7 06- Exhibit D 3 2" xfId="19184"/>
    <cellStyle name="_DEM-WP(C) Costs not in AURORA 2006GRC_4 32 Regulatory Assets and Liabilities  7 06- Exhibit D 4" xfId="19185"/>
    <cellStyle name="_DEM-WP(C) Costs not in AURORA 2006GRC_4 32 Regulatory Assets and Liabilities  7 06- Exhibit D_DEM-WP(C) ENERG10C--ctn Mid-C_042010 2010GRC" xfId="3747"/>
    <cellStyle name="_DEM-WP(C) Costs not in AURORA 2006GRC_4 32 Regulatory Assets and Liabilities  7 06- Exhibit D_DEM-WP(C) ENERG10C--ctn Mid-C_042010 2010GRC 2" xfId="19186"/>
    <cellStyle name="_DEM-WP(C) Costs not in AURORA 2006GRC_4 32 Regulatory Assets and Liabilities  7 06- Exhibit D_NIM Summary" xfId="3748"/>
    <cellStyle name="_DEM-WP(C) Costs not in AURORA 2006GRC_4 32 Regulatory Assets and Liabilities  7 06- Exhibit D_NIM Summary 2" xfId="3749"/>
    <cellStyle name="_DEM-WP(C) Costs not in AURORA 2006GRC_4 32 Regulatory Assets and Liabilities  7 06- Exhibit D_NIM Summary 2 2" xfId="19187"/>
    <cellStyle name="_DEM-WP(C) Costs not in AURORA 2006GRC_4 32 Regulatory Assets and Liabilities  7 06- Exhibit D_NIM Summary 2 2 2" xfId="19188"/>
    <cellStyle name="_DEM-WP(C) Costs not in AURORA 2006GRC_4 32 Regulatory Assets and Liabilities  7 06- Exhibit D_NIM Summary 2 3" xfId="19189"/>
    <cellStyle name="_DEM-WP(C) Costs not in AURORA 2006GRC_4 32 Regulatory Assets and Liabilities  7 06- Exhibit D_NIM Summary 3" xfId="19190"/>
    <cellStyle name="_DEM-WP(C) Costs not in AURORA 2006GRC_4 32 Regulatory Assets and Liabilities  7 06- Exhibit D_NIM Summary 3 2" xfId="19191"/>
    <cellStyle name="_DEM-WP(C) Costs not in AURORA 2006GRC_4 32 Regulatory Assets and Liabilities  7 06- Exhibit D_NIM Summary 4" xfId="19192"/>
    <cellStyle name="_DEM-WP(C) Costs not in AURORA 2006GRC_4 32 Regulatory Assets and Liabilities  7 06- Exhibit D_NIM Summary_DEM-WP(C) ENERG10C--ctn Mid-C_042010 2010GRC" xfId="3750"/>
    <cellStyle name="_DEM-WP(C) Costs not in AURORA 2006GRC_4 32 Regulatory Assets and Liabilities  7 06- Exhibit D_NIM Summary_DEM-WP(C) ENERG10C--ctn Mid-C_042010 2010GRC 2" xfId="19193"/>
    <cellStyle name="_DEM-WP(C) Costs not in AURORA 2006GRC_AURORA Total New" xfId="3751"/>
    <cellStyle name="_DEM-WP(C) Costs not in AURORA 2006GRC_AURORA Total New 2" xfId="3752"/>
    <cellStyle name="_DEM-WP(C) Costs not in AURORA 2006GRC_AURORA Total New 2 2" xfId="19194"/>
    <cellStyle name="_DEM-WP(C) Costs not in AURORA 2006GRC_AURORA Total New 2 2 2" xfId="19195"/>
    <cellStyle name="_DEM-WP(C) Costs not in AURORA 2006GRC_AURORA Total New 2 3" xfId="19196"/>
    <cellStyle name="_DEM-WP(C) Costs not in AURORA 2006GRC_AURORA Total New 3" xfId="19197"/>
    <cellStyle name="_DEM-WP(C) Costs not in AURORA 2006GRC_AURORA Total New 3 2" xfId="19198"/>
    <cellStyle name="_DEM-WP(C) Costs not in AURORA 2006GRC_AURORA Total New 4" xfId="19199"/>
    <cellStyle name="_DEM-WP(C) Costs not in AURORA 2006GRC_Book1" xfId="19200"/>
    <cellStyle name="_DEM-WP(C) Costs not in AURORA 2006GRC_Book2" xfId="3753"/>
    <cellStyle name="_DEM-WP(C) Costs not in AURORA 2006GRC_Book2 2" xfId="3754"/>
    <cellStyle name="_DEM-WP(C) Costs not in AURORA 2006GRC_Book2 2 2" xfId="3755"/>
    <cellStyle name="_DEM-WP(C) Costs not in AURORA 2006GRC_Book2 2 2 2" xfId="19201"/>
    <cellStyle name="_DEM-WP(C) Costs not in AURORA 2006GRC_Book2 2 3" xfId="19202"/>
    <cellStyle name="_DEM-WP(C) Costs not in AURORA 2006GRC_Book2 3" xfId="3756"/>
    <cellStyle name="_DEM-WP(C) Costs not in AURORA 2006GRC_Book2 3 2" xfId="19203"/>
    <cellStyle name="_DEM-WP(C) Costs not in AURORA 2006GRC_Book2 4" xfId="19204"/>
    <cellStyle name="_DEM-WP(C) Costs not in AURORA 2006GRC_Book2_Adj Bench DR 3 for Initial Briefs (Electric)" xfId="3757"/>
    <cellStyle name="_DEM-WP(C) Costs not in AURORA 2006GRC_Book2_Adj Bench DR 3 for Initial Briefs (Electric) 2" xfId="3758"/>
    <cellStyle name="_DEM-WP(C) Costs not in AURORA 2006GRC_Book2_Adj Bench DR 3 for Initial Briefs (Electric) 2 2" xfId="3759"/>
    <cellStyle name="_DEM-WP(C) Costs not in AURORA 2006GRC_Book2_Adj Bench DR 3 for Initial Briefs (Electric) 2 2 2" xfId="19205"/>
    <cellStyle name="_DEM-WP(C) Costs not in AURORA 2006GRC_Book2_Adj Bench DR 3 for Initial Briefs (Electric) 2 3" xfId="19206"/>
    <cellStyle name="_DEM-WP(C) Costs not in AURORA 2006GRC_Book2_Adj Bench DR 3 for Initial Briefs (Electric) 3" xfId="3760"/>
    <cellStyle name="_DEM-WP(C) Costs not in AURORA 2006GRC_Book2_Adj Bench DR 3 for Initial Briefs (Electric) 3 2" xfId="19207"/>
    <cellStyle name="_DEM-WP(C) Costs not in AURORA 2006GRC_Book2_Adj Bench DR 3 for Initial Briefs (Electric) 4" xfId="19208"/>
    <cellStyle name="_DEM-WP(C) Costs not in AURORA 2006GRC_Book2_Adj Bench DR 3 for Initial Briefs (Electric)_DEM-WP(C) ENERG10C--ctn Mid-C_042010 2010GRC" xfId="3761"/>
    <cellStyle name="_DEM-WP(C) Costs not in AURORA 2006GRC_Book2_Adj Bench DR 3 for Initial Briefs (Electric)_DEM-WP(C) ENERG10C--ctn Mid-C_042010 2010GRC 2" xfId="19209"/>
    <cellStyle name="_DEM-WP(C) Costs not in AURORA 2006GRC_Book2_DEM-WP(C) ENERG10C--ctn Mid-C_042010 2010GRC" xfId="3762"/>
    <cellStyle name="_DEM-WP(C) Costs not in AURORA 2006GRC_Book2_DEM-WP(C) ENERG10C--ctn Mid-C_042010 2010GRC 2" xfId="19210"/>
    <cellStyle name="_DEM-WP(C) Costs not in AURORA 2006GRC_Book2_Electric Rev Req Model (2009 GRC) Rebuttal" xfId="3763"/>
    <cellStyle name="_DEM-WP(C) Costs not in AURORA 2006GRC_Book2_Electric Rev Req Model (2009 GRC) Rebuttal 2" xfId="3764"/>
    <cellStyle name="_DEM-WP(C) Costs not in AURORA 2006GRC_Book2_Electric Rev Req Model (2009 GRC) Rebuttal 2 2" xfId="3765"/>
    <cellStyle name="_DEM-WP(C) Costs not in AURORA 2006GRC_Book2_Electric Rev Req Model (2009 GRC) Rebuttal 2 2 2" xfId="19211"/>
    <cellStyle name="_DEM-WP(C) Costs not in AURORA 2006GRC_Book2_Electric Rev Req Model (2009 GRC) Rebuttal 2 3" xfId="19212"/>
    <cellStyle name="_DEM-WP(C) Costs not in AURORA 2006GRC_Book2_Electric Rev Req Model (2009 GRC) Rebuttal 3" xfId="3766"/>
    <cellStyle name="_DEM-WP(C) Costs not in AURORA 2006GRC_Book2_Electric Rev Req Model (2009 GRC) Rebuttal 3 2" xfId="19213"/>
    <cellStyle name="_DEM-WP(C) Costs not in AURORA 2006GRC_Book2_Electric Rev Req Model (2009 GRC) Rebuttal 4" xfId="19214"/>
    <cellStyle name="_DEM-WP(C) Costs not in AURORA 2006GRC_Book2_Electric Rev Req Model (2009 GRC) Rebuttal REmoval of New  WH Solar AdjustMI" xfId="3767"/>
    <cellStyle name="_DEM-WP(C) Costs not in AURORA 2006GRC_Book2_Electric Rev Req Model (2009 GRC) Rebuttal REmoval of New  WH Solar AdjustMI 2" xfId="3768"/>
    <cellStyle name="_DEM-WP(C) Costs not in AURORA 2006GRC_Book2_Electric Rev Req Model (2009 GRC) Rebuttal REmoval of New  WH Solar AdjustMI 2 2" xfId="3769"/>
    <cellStyle name="_DEM-WP(C) Costs not in AURORA 2006GRC_Book2_Electric Rev Req Model (2009 GRC) Rebuttal REmoval of New  WH Solar AdjustMI 2 2 2" xfId="19215"/>
    <cellStyle name="_DEM-WP(C) Costs not in AURORA 2006GRC_Book2_Electric Rev Req Model (2009 GRC) Rebuttal REmoval of New  WH Solar AdjustMI 2 3" xfId="19216"/>
    <cellStyle name="_DEM-WP(C) Costs not in AURORA 2006GRC_Book2_Electric Rev Req Model (2009 GRC) Rebuttal REmoval of New  WH Solar AdjustMI 3" xfId="3770"/>
    <cellStyle name="_DEM-WP(C) Costs not in AURORA 2006GRC_Book2_Electric Rev Req Model (2009 GRC) Rebuttal REmoval of New  WH Solar AdjustMI 3 2" xfId="19217"/>
    <cellStyle name="_DEM-WP(C) Costs not in AURORA 2006GRC_Book2_Electric Rev Req Model (2009 GRC) Rebuttal REmoval of New  WH Solar AdjustMI 4" xfId="19218"/>
    <cellStyle name="_DEM-WP(C) Costs not in AURORA 2006GRC_Book2_Electric Rev Req Model (2009 GRC) Rebuttal REmoval of New  WH Solar AdjustMI_DEM-WP(C) ENERG10C--ctn Mid-C_042010 2010GRC" xfId="3771"/>
    <cellStyle name="_DEM-WP(C) Costs not in AURORA 2006GRC_Book2_Electric Rev Req Model (2009 GRC) Rebuttal REmoval of New  WH Solar AdjustMI_DEM-WP(C) ENERG10C--ctn Mid-C_042010 2010GRC 2" xfId="19219"/>
    <cellStyle name="_DEM-WP(C) Costs not in AURORA 2006GRC_Book2_Electric Rev Req Model (2009 GRC) Revised 01-18-2010" xfId="3772"/>
    <cellStyle name="_DEM-WP(C) Costs not in AURORA 2006GRC_Book2_Electric Rev Req Model (2009 GRC) Revised 01-18-2010 2" xfId="3773"/>
    <cellStyle name="_DEM-WP(C) Costs not in AURORA 2006GRC_Book2_Electric Rev Req Model (2009 GRC) Revised 01-18-2010 2 2" xfId="3774"/>
    <cellStyle name="_DEM-WP(C) Costs not in AURORA 2006GRC_Book2_Electric Rev Req Model (2009 GRC) Revised 01-18-2010 2 2 2" xfId="19220"/>
    <cellStyle name="_DEM-WP(C) Costs not in AURORA 2006GRC_Book2_Electric Rev Req Model (2009 GRC) Revised 01-18-2010 2 3" xfId="19221"/>
    <cellStyle name="_DEM-WP(C) Costs not in AURORA 2006GRC_Book2_Electric Rev Req Model (2009 GRC) Revised 01-18-2010 3" xfId="3775"/>
    <cellStyle name="_DEM-WP(C) Costs not in AURORA 2006GRC_Book2_Electric Rev Req Model (2009 GRC) Revised 01-18-2010 3 2" xfId="19222"/>
    <cellStyle name="_DEM-WP(C) Costs not in AURORA 2006GRC_Book2_Electric Rev Req Model (2009 GRC) Revised 01-18-2010 4" xfId="19223"/>
    <cellStyle name="_DEM-WP(C) Costs not in AURORA 2006GRC_Book2_Electric Rev Req Model (2009 GRC) Revised 01-18-2010_DEM-WP(C) ENERG10C--ctn Mid-C_042010 2010GRC" xfId="3776"/>
    <cellStyle name="_DEM-WP(C) Costs not in AURORA 2006GRC_Book2_Electric Rev Req Model (2009 GRC) Revised 01-18-2010_DEM-WP(C) ENERG10C--ctn Mid-C_042010 2010GRC 2" xfId="19224"/>
    <cellStyle name="_DEM-WP(C) Costs not in AURORA 2006GRC_Book2_Final Order Electric EXHIBIT A-1" xfId="3777"/>
    <cellStyle name="_DEM-WP(C) Costs not in AURORA 2006GRC_Book2_Final Order Electric EXHIBIT A-1 2" xfId="3778"/>
    <cellStyle name="_DEM-WP(C) Costs not in AURORA 2006GRC_Book2_Final Order Electric EXHIBIT A-1 2 2" xfId="3779"/>
    <cellStyle name="_DEM-WP(C) Costs not in AURORA 2006GRC_Book2_Final Order Electric EXHIBIT A-1 2 2 2" xfId="19225"/>
    <cellStyle name="_DEM-WP(C) Costs not in AURORA 2006GRC_Book2_Final Order Electric EXHIBIT A-1 2 3" xfId="19226"/>
    <cellStyle name="_DEM-WP(C) Costs not in AURORA 2006GRC_Book2_Final Order Electric EXHIBIT A-1 3" xfId="3780"/>
    <cellStyle name="_DEM-WP(C) Costs not in AURORA 2006GRC_Book2_Final Order Electric EXHIBIT A-1 3 2" xfId="19227"/>
    <cellStyle name="_DEM-WP(C) Costs not in AURORA 2006GRC_Book2_Final Order Electric EXHIBIT A-1 4" xfId="19228"/>
    <cellStyle name="_DEM-WP(C) Costs not in AURORA 2006GRC_Book4" xfId="3781"/>
    <cellStyle name="_DEM-WP(C) Costs not in AURORA 2006GRC_Book4 2" xfId="3782"/>
    <cellStyle name="_DEM-WP(C) Costs not in AURORA 2006GRC_Book4 2 2" xfId="3783"/>
    <cellStyle name="_DEM-WP(C) Costs not in AURORA 2006GRC_Book4 2 2 2" xfId="19229"/>
    <cellStyle name="_DEM-WP(C) Costs not in AURORA 2006GRC_Book4 2 3" xfId="19230"/>
    <cellStyle name="_DEM-WP(C) Costs not in AURORA 2006GRC_Book4 3" xfId="3784"/>
    <cellStyle name="_DEM-WP(C) Costs not in AURORA 2006GRC_Book4 3 2" xfId="19231"/>
    <cellStyle name="_DEM-WP(C) Costs not in AURORA 2006GRC_Book4 4" xfId="19232"/>
    <cellStyle name="_DEM-WP(C) Costs not in AURORA 2006GRC_Book4_DEM-WP(C) ENERG10C--ctn Mid-C_042010 2010GRC" xfId="3785"/>
    <cellStyle name="_DEM-WP(C) Costs not in AURORA 2006GRC_Book4_DEM-WP(C) ENERG10C--ctn Mid-C_042010 2010GRC 2" xfId="19233"/>
    <cellStyle name="_DEM-WP(C) Costs not in AURORA 2006GRC_Book9" xfId="3786"/>
    <cellStyle name="_DEM-WP(C) Costs not in AURORA 2006GRC_Book9 2" xfId="3787"/>
    <cellStyle name="_DEM-WP(C) Costs not in AURORA 2006GRC_Book9 2 2" xfId="3788"/>
    <cellStyle name="_DEM-WP(C) Costs not in AURORA 2006GRC_Book9 2 2 2" xfId="19234"/>
    <cellStyle name="_DEM-WP(C) Costs not in AURORA 2006GRC_Book9 2 3" xfId="19235"/>
    <cellStyle name="_DEM-WP(C) Costs not in AURORA 2006GRC_Book9 3" xfId="3789"/>
    <cellStyle name="_DEM-WP(C) Costs not in AURORA 2006GRC_Book9 3 2" xfId="19236"/>
    <cellStyle name="_DEM-WP(C) Costs not in AURORA 2006GRC_Book9 4" xfId="19237"/>
    <cellStyle name="_DEM-WP(C) Costs not in AURORA 2006GRC_Book9_DEM-WP(C) ENERG10C--ctn Mid-C_042010 2010GRC" xfId="3790"/>
    <cellStyle name="_DEM-WP(C) Costs not in AURORA 2006GRC_Book9_DEM-WP(C) ENERG10C--ctn Mid-C_042010 2010GRC 2" xfId="19238"/>
    <cellStyle name="_DEM-WP(C) Costs not in AURORA 2006GRC_Chelan PUD Power Costs (8-10)" xfId="3791"/>
    <cellStyle name="_DEM-WP(C) Costs not in AURORA 2006GRC_Chelan PUD Power Costs (8-10) 2" xfId="19239"/>
    <cellStyle name="_DEM-WP(C) Costs not in AURORA 2006GRC_DEM-WP(C) Chelan Power Costs" xfId="3792"/>
    <cellStyle name="_DEM-WP(C) Costs not in AURORA 2006GRC_DEM-WP(C) Chelan Power Costs 2" xfId="19240"/>
    <cellStyle name="_DEM-WP(C) Costs not in AURORA 2006GRC_DEM-WP(C) ENERG10C--ctn Mid-C_042010 2010GRC" xfId="3793"/>
    <cellStyle name="_DEM-WP(C) Costs not in AURORA 2006GRC_DEM-WP(C) ENERG10C--ctn Mid-C_042010 2010GRC 2" xfId="19241"/>
    <cellStyle name="_DEM-WP(C) Costs not in AURORA 2006GRC_DEM-WP(C) Gas Transport 2010GRC" xfId="3794"/>
    <cellStyle name="_DEM-WP(C) Costs not in AURORA 2006GRC_DEM-WP(C) Gas Transport 2010GRC 2" xfId="19242"/>
    <cellStyle name="_DEM-WP(C) Costs not in AURORA 2006GRC_Electric COS Inputs" xfId="3795"/>
    <cellStyle name="_DEM-WP(C) Costs not in AURORA 2006GRC_Electric COS Inputs 2" xfId="3796"/>
    <cellStyle name="_DEM-WP(C) Costs not in AURORA 2006GRC_Electric COS Inputs 2 2" xfId="3797"/>
    <cellStyle name="_DEM-WP(C) Costs not in AURORA 2006GRC_Electric COS Inputs 2 2 2" xfId="3798"/>
    <cellStyle name="_DEM-WP(C) Costs not in AURORA 2006GRC_Electric COS Inputs 2 2 2 2" xfId="19243"/>
    <cellStyle name="_DEM-WP(C) Costs not in AURORA 2006GRC_Electric COS Inputs 2 2 3" xfId="19244"/>
    <cellStyle name="_DEM-WP(C) Costs not in AURORA 2006GRC_Electric COS Inputs 2 3" xfId="3799"/>
    <cellStyle name="_DEM-WP(C) Costs not in AURORA 2006GRC_Electric COS Inputs 2 3 2" xfId="3800"/>
    <cellStyle name="_DEM-WP(C) Costs not in AURORA 2006GRC_Electric COS Inputs 2 3 2 2" xfId="19245"/>
    <cellStyle name="_DEM-WP(C) Costs not in AURORA 2006GRC_Electric COS Inputs 2 3 3" xfId="19246"/>
    <cellStyle name="_DEM-WP(C) Costs not in AURORA 2006GRC_Electric COS Inputs 2 4" xfId="3801"/>
    <cellStyle name="_DEM-WP(C) Costs not in AURORA 2006GRC_Electric COS Inputs 2 4 2" xfId="3802"/>
    <cellStyle name="_DEM-WP(C) Costs not in AURORA 2006GRC_Electric COS Inputs 2 4 2 2" xfId="19247"/>
    <cellStyle name="_DEM-WP(C) Costs not in AURORA 2006GRC_Electric COS Inputs 2 4 3" xfId="19248"/>
    <cellStyle name="_DEM-WP(C) Costs not in AURORA 2006GRC_Electric COS Inputs 2 5" xfId="19249"/>
    <cellStyle name="_DEM-WP(C) Costs not in AURORA 2006GRC_Electric COS Inputs 3" xfId="3803"/>
    <cellStyle name="_DEM-WP(C) Costs not in AURORA 2006GRC_Electric COS Inputs 3 2" xfId="3804"/>
    <cellStyle name="_DEM-WP(C) Costs not in AURORA 2006GRC_Electric COS Inputs 3 2 2" xfId="19250"/>
    <cellStyle name="_DEM-WP(C) Costs not in AURORA 2006GRC_Electric COS Inputs 3 3" xfId="19251"/>
    <cellStyle name="_DEM-WP(C) Costs not in AURORA 2006GRC_Electric COS Inputs 4" xfId="3805"/>
    <cellStyle name="_DEM-WP(C) Costs not in AURORA 2006GRC_Electric COS Inputs 4 2" xfId="3806"/>
    <cellStyle name="_DEM-WP(C) Costs not in AURORA 2006GRC_Electric COS Inputs 4 2 2" xfId="19252"/>
    <cellStyle name="_DEM-WP(C) Costs not in AURORA 2006GRC_Electric COS Inputs 4 3" xfId="19253"/>
    <cellStyle name="_DEM-WP(C) Costs not in AURORA 2006GRC_Electric COS Inputs 5" xfId="3807"/>
    <cellStyle name="_DEM-WP(C) Costs not in AURORA 2006GRC_Electric COS Inputs 5 2" xfId="19254"/>
    <cellStyle name="_DEM-WP(C) Costs not in AURORA 2006GRC_Electric COS Inputs 6" xfId="3808"/>
    <cellStyle name="_DEM-WP(C) Costs not in AURORA 2006GRC_Exh A-1 resulting from UE-112050 effective Jan 1 2012" xfId="19255"/>
    <cellStyle name="_DEM-WP(C) Costs not in AURORA 2006GRC_Exh A-1 resulting from UE-112050 effective Jan 1 2012 2" xfId="19256"/>
    <cellStyle name="_DEM-WP(C) Costs not in AURORA 2006GRC_Exh G - Klamath Peaker PPA fr C Locke 2-12" xfId="19257"/>
    <cellStyle name="_DEM-WP(C) Costs not in AURORA 2006GRC_Exh G - Klamath Peaker PPA fr C Locke 2-12 2" xfId="19258"/>
    <cellStyle name="_DEM-WP(C) Costs not in AURORA 2006GRC_Exhibit A-1 effective 4-1-11 fr S Free 12-11" xfId="19259"/>
    <cellStyle name="_DEM-WP(C) Costs not in AURORA 2006GRC_Exhibit A-1 effective 4-1-11 fr S Free 12-11 2" xfId="19260"/>
    <cellStyle name="_DEM-WP(C) Costs not in AURORA 2006GRC_LSRWEP LGIA like Acctg Petition Aug 2010" xfId="3809"/>
    <cellStyle name="_DEM-WP(C) Costs not in AURORA 2006GRC_LSRWEP LGIA like Acctg Petition Aug 2010 2" xfId="19261"/>
    <cellStyle name="_DEM-WP(C) Costs not in AURORA 2006GRC_Mint Farm Generation BPA" xfId="19262"/>
    <cellStyle name="_DEM-WP(C) Costs not in AURORA 2006GRC_NIM Summary" xfId="3810"/>
    <cellStyle name="_DEM-WP(C) Costs not in AURORA 2006GRC_NIM Summary 09GRC" xfId="3811"/>
    <cellStyle name="_DEM-WP(C) Costs not in AURORA 2006GRC_NIM Summary 09GRC 2" xfId="3812"/>
    <cellStyle name="_DEM-WP(C) Costs not in AURORA 2006GRC_NIM Summary 09GRC 2 2" xfId="19263"/>
    <cellStyle name="_DEM-WP(C) Costs not in AURORA 2006GRC_NIM Summary 09GRC 2 2 2" xfId="19264"/>
    <cellStyle name="_DEM-WP(C) Costs not in AURORA 2006GRC_NIM Summary 09GRC 2 3" xfId="19265"/>
    <cellStyle name="_DEM-WP(C) Costs not in AURORA 2006GRC_NIM Summary 09GRC 3" xfId="19266"/>
    <cellStyle name="_DEM-WP(C) Costs not in AURORA 2006GRC_NIM Summary 09GRC 3 2" xfId="19267"/>
    <cellStyle name="_DEM-WP(C) Costs not in AURORA 2006GRC_NIM Summary 09GRC 4" xfId="19268"/>
    <cellStyle name="_DEM-WP(C) Costs not in AURORA 2006GRC_NIM Summary 09GRC_DEM-WP(C) ENERG10C--ctn Mid-C_042010 2010GRC" xfId="3813"/>
    <cellStyle name="_DEM-WP(C) Costs not in AURORA 2006GRC_NIM Summary 09GRC_DEM-WP(C) ENERG10C--ctn Mid-C_042010 2010GRC 2" xfId="19269"/>
    <cellStyle name="_DEM-WP(C) Costs not in AURORA 2006GRC_NIM Summary 10" xfId="19270"/>
    <cellStyle name="_DEM-WP(C) Costs not in AURORA 2006GRC_NIM Summary 10 2" xfId="19271"/>
    <cellStyle name="_DEM-WP(C) Costs not in AURORA 2006GRC_NIM Summary 11" xfId="19272"/>
    <cellStyle name="_DEM-WP(C) Costs not in AURORA 2006GRC_NIM Summary 11 2" xfId="19273"/>
    <cellStyle name="_DEM-WP(C) Costs not in AURORA 2006GRC_NIM Summary 12" xfId="19274"/>
    <cellStyle name="_DEM-WP(C) Costs not in AURORA 2006GRC_NIM Summary 12 2" xfId="19275"/>
    <cellStyle name="_DEM-WP(C) Costs not in AURORA 2006GRC_NIM Summary 13" xfId="19276"/>
    <cellStyle name="_DEM-WP(C) Costs not in AURORA 2006GRC_NIM Summary 13 2" xfId="19277"/>
    <cellStyle name="_DEM-WP(C) Costs not in AURORA 2006GRC_NIM Summary 14" xfId="19278"/>
    <cellStyle name="_DEM-WP(C) Costs not in AURORA 2006GRC_NIM Summary 14 2" xfId="19279"/>
    <cellStyle name="_DEM-WP(C) Costs not in AURORA 2006GRC_NIM Summary 15" xfId="19280"/>
    <cellStyle name="_DEM-WP(C) Costs not in AURORA 2006GRC_NIM Summary 15 2" xfId="19281"/>
    <cellStyle name="_DEM-WP(C) Costs not in AURORA 2006GRC_NIM Summary 16" xfId="19282"/>
    <cellStyle name="_DEM-WP(C) Costs not in AURORA 2006GRC_NIM Summary 16 2" xfId="19283"/>
    <cellStyle name="_DEM-WP(C) Costs not in AURORA 2006GRC_NIM Summary 17" xfId="19284"/>
    <cellStyle name="_DEM-WP(C) Costs not in AURORA 2006GRC_NIM Summary 17 2" xfId="19285"/>
    <cellStyle name="_DEM-WP(C) Costs not in AURORA 2006GRC_NIM Summary 18" xfId="19286"/>
    <cellStyle name="_DEM-WP(C) Costs not in AURORA 2006GRC_NIM Summary 18 2" xfId="19287"/>
    <cellStyle name="_DEM-WP(C) Costs not in AURORA 2006GRC_NIM Summary 19" xfId="19288"/>
    <cellStyle name="_DEM-WP(C) Costs not in AURORA 2006GRC_NIM Summary 19 2" xfId="19289"/>
    <cellStyle name="_DEM-WP(C) Costs not in AURORA 2006GRC_NIM Summary 2" xfId="3814"/>
    <cellStyle name="_DEM-WP(C) Costs not in AURORA 2006GRC_NIM Summary 2 2" xfId="19290"/>
    <cellStyle name="_DEM-WP(C) Costs not in AURORA 2006GRC_NIM Summary 2 2 2" xfId="19291"/>
    <cellStyle name="_DEM-WP(C) Costs not in AURORA 2006GRC_NIM Summary 2 3" xfId="19292"/>
    <cellStyle name="_DEM-WP(C) Costs not in AURORA 2006GRC_NIM Summary 20" xfId="19293"/>
    <cellStyle name="_DEM-WP(C) Costs not in AURORA 2006GRC_NIM Summary 20 2" xfId="19294"/>
    <cellStyle name="_DEM-WP(C) Costs not in AURORA 2006GRC_NIM Summary 21" xfId="19295"/>
    <cellStyle name="_DEM-WP(C) Costs not in AURORA 2006GRC_NIM Summary 21 2" xfId="19296"/>
    <cellStyle name="_DEM-WP(C) Costs not in AURORA 2006GRC_NIM Summary 22" xfId="19297"/>
    <cellStyle name="_DEM-WP(C) Costs not in AURORA 2006GRC_NIM Summary 22 2" xfId="19298"/>
    <cellStyle name="_DEM-WP(C) Costs not in AURORA 2006GRC_NIM Summary 23" xfId="19299"/>
    <cellStyle name="_DEM-WP(C) Costs not in AURORA 2006GRC_NIM Summary 23 2" xfId="19300"/>
    <cellStyle name="_DEM-WP(C) Costs not in AURORA 2006GRC_NIM Summary 24" xfId="19301"/>
    <cellStyle name="_DEM-WP(C) Costs not in AURORA 2006GRC_NIM Summary 24 2" xfId="19302"/>
    <cellStyle name="_DEM-WP(C) Costs not in AURORA 2006GRC_NIM Summary 25" xfId="19303"/>
    <cellStyle name="_DEM-WP(C) Costs not in AURORA 2006GRC_NIM Summary 25 2" xfId="19304"/>
    <cellStyle name="_DEM-WP(C) Costs not in AURORA 2006GRC_NIM Summary 26" xfId="19305"/>
    <cellStyle name="_DEM-WP(C) Costs not in AURORA 2006GRC_NIM Summary 26 2" xfId="19306"/>
    <cellStyle name="_DEM-WP(C) Costs not in AURORA 2006GRC_NIM Summary 27" xfId="19307"/>
    <cellStyle name="_DEM-WP(C) Costs not in AURORA 2006GRC_NIM Summary 27 2" xfId="19308"/>
    <cellStyle name="_DEM-WP(C) Costs not in AURORA 2006GRC_NIM Summary 28" xfId="19309"/>
    <cellStyle name="_DEM-WP(C) Costs not in AURORA 2006GRC_NIM Summary 28 2" xfId="19310"/>
    <cellStyle name="_DEM-WP(C) Costs not in AURORA 2006GRC_NIM Summary 29" xfId="19311"/>
    <cellStyle name="_DEM-WP(C) Costs not in AURORA 2006GRC_NIM Summary 29 2" xfId="19312"/>
    <cellStyle name="_DEM-WP(C) Costs not in AURORA 2006GRC_NIM Summary 3" xfId="3815"/>
    <cellStyle name="_DEM-WP(C) Costs not in AURORA 2006GRC_NIM Summary 3 2" xfId="19313"/>
    <cellStyle name="_DEM-WP(C) Costs not in AURORA 2006GRC_NIM Summary 30" xfId="19314"/>
    <cellStyle name="_DEM-WP(C) Costs not in AURORA 2006GRC_NIM Summary 30 2" xfId="19315"/>
    <cellStyle name="_DEM-WP(C) Costs not in AURORA 2006GRC_NIM Summary 31" xfId="19316"/>
    <cellStyle name="_DEM-WP(C) Costs not in AURORA 2006GRC_NIM Summary 31 2" xfId="19317"/>
    <cellStyle name="_DEM-WP(C) Costs not in AURORA 2006GRC_NIM Summary 32" xfId="19318"/>
    <cellStyle name="_DEM-WP(C) Costs not in AURORA 2006GRC_NIM Summary 32 2" xfId="19319"/>
    <cellStyle name="_DEM-WP(C) Costs not in AURORA 2006GRC_NIM Summary 33" xfId="19320"/>
    <cellStyle name="_DEM-WP(C) Costs not in AURORA 2006GRC_NIM Summary 33 2" xfId="19321"/>
    <cellStyle name="_DEM-WP(C) Costs not in AURORA 2006GRC_NIM Summary 34" xfId="19322"/>
    <cellStyle name="_DEM-WP(C) Costs not in AURORA 2006GRC_NIM Summary 34 2" xfId="19323"/>
    <cellStyle name="_DEM-WP(C) Costs not in AURORA 2006GRC_NIM Summary 35" xfId="19324"/>
    <cellStyle name="_DEM-WP(C) Costs not in AURORA 2006GRC_NIM Summary 35 2" xfId="19325"/>
    <cellStyle name="_DEM-WP(C) Costs not in AURORA 2006GRC_NIM Summary 36" xfId="19326"/>
    <cellStyle name="_DEM-WP(C) Costs not in AURORA 2006GRC_NIM Summary 36 2" xfId="19327"/>
    <cellStyle name="_DEM-WP(C) Costs not in AURORA 2006GRC_NIM Summary 37" xfId="19328"/>
    <cellStyle name="_DEM-WP(C) Costs not in AURORA 2006GRC_NIM Summary 37 2" xfId="19329"/>
    <cellStyle name="_DEM-WP(C) Costs not in AURORA 2006GRC_NIM Summary 38" xfId="19330"/>
    <cellStyle name="_DEM-WP(C) Costs not in AURORA 2006GRC_NIM Summary 38 2" xfId="19331"/>
    <cellStyle name="_DEM-WP(C) Costs not in AURORA 2006GRC_NIM Summary 39" xfId="19332"/>
    <cellStyle name="_DEM-WP(C) Costs not in AURORA 2006GRC_NIM Summary 39 2" xfId="19333"/>
    <cellStyle name="_DEM-WP(C) Costs not in AURORA 2006GRC_NIM Summary 4" xfId="3816"/>
    <cellStyle name="_DEM-WP(C) Costs not in AURORA 2006GRC_NIM Summary 4 2" xfId="19334"/>
    <cellStyle name="_DEM-WP(C) Costs not in AURORA 2006GRC_NIM Summary 40" xfId="19335"/>
    <cellStyle name="_DEM-WP(C) Costs not in AURORA 2006GRC_NIM Summary 40 2" xfId="19336"/>
    <cellStyle name="_DEM-WP(C) Costs not in AURORA 2006GRC_NIM Summary 41" xfId="19337"/>
    <cellStyle name="_DEM-WP(C) Costs not in AURORA 2006GRC_NIM Summary 41 2" xfId="19338"/>
    <cellStyle name="_DEM-WP(C) Costs not in AURORA 2006GRC_NIM Summary 42" xfId="19339"/>
    <cellStyle name="_DEM-WP(C) Costs not in AURORA 2006GRC_NIM Summary 42 2" xfId="19340"/>
    <cellStyle name="_DEM-WP(C) Costs not in AURORA 2006GRC_NIM Summary 43" xfId="19341"/>
    <cellStyle name="_DEM-WP(C) Costs not in AURORA 2006GRC_NIM Summary 43 2" xfId="19342"/>
    <cellStyle name="_DEM-WP(C) Costs not in AURORA 2006GRC_NIM Summary 44" xfId="19343"/>
    <cellStyle name="_DEM-WP(C) Costs not in AURORA 2006GRC_NIM Summary 44 2" xfId="19344"/>
    <cellStyle name="_DEM-WP(C) Costs not in AURORA 2006GRC_NIM Summary 45" xfId="19345"/>
    <cellStyle name="_DEM-WP(C) Costs not in AURORA 2006GRC_NIM Summary 45 2" xfId="19346"/>
    <cellStyle name="_DEM-WP(C) Costs not in AURORA 2006GRC_NIM Summary 46" xfId="19347"/>
    <cellStyle name="_DEM-WP(C) Costs not in AURORA 2006GRC_NIM Summary 46 2" xfId="19348"/>
    <cellStyle name="_DEM-WP(C) Costs not in AURORA 2006GRC_NIM Summary 47" xfId="19349"/>
    <cellStyle name="_DEM-WP(C) Costs not in AURORA 2006GRC_NIM Summary 47 2" xfId="19350"/>
    <cellStyle name="_DEM-WP(C) Costs not in AURORA 2006GRC_NIM Summary 48" xfId="19351"/>
    <cellStyle name="_DEM-WP(C) Costs not in AURORA 2006GRC_NIM Summary 49" xfId="19352"/>
    <cellStyle name="_DEM-WP(C) Costs not in AURORA 2006GRC_NIM Summary 5" xfId="3817"/>
    <cellStyle name="_DEM-WP(C) Costs not in AURORA 2006GRC_NIM Summary 5 2" xfId="19353"/>
    <cellStyle name="_DEM-WP(C) Costs not in AURORA 2006GRC_NIM Summary 50" xfId="19354"/>
    <cellStyle name="_DEM-WP(C) Costs not in AURORA 2006GRC_NIM Summary 51" xfId="19355"/>
    <cellStyle name="_DEM-WP(C) Costs not in AURORA 2006GRC_NIM Summary 6" xfId="3818"/>
    <cellStyle name="_DEM-WP(C) Costs not in AURORA 2006GRC_NIM Summary 6 2" xfId="19356"/>
    <cellStyle name="_DEM-WP(C) Costs not in AURORA 2006GRC_NIM Summary 7" xfId="3819"/>
    <cellStyle name="_DEM-WP(C) Costs not in AURORA 2006GRC_NIM Summary 7 2" xfId="19357"/>
    <cellStyle name="_DEM-WP(C) Costs not in AURORA 2006GRC_NIM Summary 8" xfId="3820"/>
    <cellStyle name="_DEM-WP(C) Costs not in AURORA 2006GRC_NIM Summary 8 2" xfId="19358"/>
    <cellStyle name="_DEM-WP(C) Costs not in AURORA 2006GRC_NIM Summary 9" xfId="3821"/>
    <cellStyle name="_DEM-WP(C) Costs not in AURORA 2006GRC_NIM Summary 9 2" xfId="19359"/>
    <cellStyle name="_DEM-WP(C) Costs not in AURORA 2006GRC_NIM Summary_DEM-WP(C) ENERG10C--ctn Mid-C_042010 2010GRC" xfId="3822"/>
    <cellStyle name="_DEM-WP(C) Costs not in AURORA 2006GRC_NIM Summary_DEM-WP(C) ENERG10C--ctn Mid-C_042010 2010GRC 2" xfId="19360"/>
    <cellStyle name="_DEM-WP(C) Costs not in AURORA 2006GRC_PCA 10 -  Exhibit D Dec 2011" xfId="19361"/>
    <cellStyle name="_DEM-WP(C) Costs not in AURORA 2006GRC_PCA 10 -  Exhibit D Dec 2011 2" xfId="19362"/>
    <cellStyle name="_DEM-WP(C) Costs not in AURORA 2006GRC_PCA 10 -  Exhibit D from A Kellogg Jan 2011" xfId="3823"/>
    <cellStyle name="_DEM-WP(C) Costs not in AURORA 2006GRC_PCA 10 -  Exhibit D from A Kellogg Jan 2011 2" xfId="19363"/>
    <cellStyle name="_DEM-WP(C) Costs not in AURORA 2006GRC_PCA 10 -  Exhibit D from A Kellogg July 2011" xfId="3824"/>
    <cellStyle name="_DEM-WP(C) Costs not in AURORA 2006GRC_PCA 10 -  Exhibit D from A Kellogg July 2011 2" xfId="19364"/>
    <cellStyle name="_DEM-WP(C) Costs not in AURORA 2006GRC_PCA 10 -  Exhibit D from S Free Rcv'd 12-11" xfId="3825"/>
    <cellStyle name="_DEM-WP(C) Costs not in AURORA 2006GRC_PCA 10 -  Exhibit D from S Free Rcv'd 12-11 2" xfId="19365"/>
    <cellStyle name="_DEM-WP(C) Costs not in AURORA 2006GRC_PCA 11 -  Exhibit D Jan 2012 fr A Kellogg" xfId="19366"/>
    <cellStyle name="_DEM-WP(C) Costs not in AURORA 2006GRC_PCA 11 -  Exhibit D Jan 2012 fr A Kellogg 2" xfId="19367"/>
    <cellStyle name="_DEM-WP(C) Costs not in AURORA 2006GRC_PCA 11 -  Exhibit D Jan 2012 WF" xfId="19368"/>
    <cellStyle name="_DEM-WP(C) Costs not in AURORA 2006GRC_PCA 11 -  Exhibit D Jan 2012 WF 2" xfId="19369"/>
    <cellStyle name="_DEM-WP(C) Costs not in AURORA 2006GRC_PCA 9 -  Exhibit D April 2010" xfId="3826"/>
    <cellStyle name="_DEM-WP(C) Costs not in AURORA 2006GRC_PCA 9 -  Exhibit D April 2010 (3)" xfId="3827"/>
    <cellStyle name="_DEM-WP(C) Costs not in AURORA 2006GRC_PCA 9 -  Exhibit D April 2010 (3) 2" xfId="3828"/>
    <cellStyle name="_DEM-WP(C) Costs not in AURORA 2006GRC_PCA 9 -  Exhibit D April 2010 (3) 2 2" xfId="19370"/>
    <cellStyle name="_DEM-WP(C) Costs not in AURORA 2006GRC_PCA 9 -  Exhibit D April 2010 (3) 2 2 2" xfId="19371"/>
    <cellStyle name="_DEM-WP(C) Costs not in AURORA 2006GRC_PCA 9 -  Exhibit D April 2010 (3) 2 3" xfId="19372"/>
    <cellStyle name="_DEM-WP(C) Costs not in AURORA 2006GRC_PCA 9 -  Exhibit D April 2010 (3) 3" xfId="19373"/>
    <cellStyle name="_DEM-WP(C) Costs not in AURORA 2006GRC_PCA 9 -  Exhibit D April 2010 (3) 3 2" xfId="19374"/>
    <cellStyle name="_DEM-WP(C) Costs not in AURORA 2006GRC_PCA 9 -  Exhibit D April 2010 (3) 4" xfId="19375"/>
    <cellStyle name="_DEM-WP(C) Costs not in AURORA 2006GRC_PCA 9 -  Exhibit D April 2010 (3)_DEM-WP(C) ENERG10C--ctn Mid-C_042010 2010GRC" xfId="3829"/>
    <cellStyle name="_DEM-WP(C) Costs not in AURORA 2006GRC_PCA 9 -  Exhibit D April 2010 (3)_DEM-WP(C) ENERG10C--ctn Mid-C_042010 2010GRC 2" xfId="19376"/>
    <cellStyle name="_DEM-WP(C) Costs not in AURORA 2006GRC_PCA 9 -  Exhibit D April 2010 2" xfId="19377"/>
    <cellStyle name="_DEM-WP(C) Costs not in AURORA 2006GRC_PCA 9 -  Exhibit D April 2010 2 2" xfId="19378"/>
    <cellStyle name="_DEM-WP(C) Costs not in AURORA 2006GRC_PCA 9 -  Exhibit D April 2010 3" xfId="19379"/>
    <cellStyle name="_DEM-WP(C) Costs not in AURORA 2006GRC_PCA 9 -  Exhibit D April 2010 3 2" xfId="19380"/>
    <cellStyle name="_DEM-WP(C) Costs not in AURORA 2006GRC_PCA 9 -  Exhibit D April 2010 4" xfId="19381"/>
    <cellStyle name="_DEM-WP(C) Costs not in AURORA 2006GRC_PCA 9 -  Exhibit D April 2010 4 2" xfId="19382"/>
    <cellStyle name="_DEM-WP(C) Costs not in AURORA 2006GRC_PCA 9 -  Exhibit D April 2010 5" xfId="19383"/>
    <cellStyle name="_DEM-WP(C) Costs not in AURORA 2006GRC_PCA 9 -  Exhibit D April 2010 5 2" xfId="19384"/>
    <cellStyle name="_DEM-WP(C) Costs not in AURORA 2006GRC_PCA 9 -  Exhibit D April 2010 6" xfId="19385"/>
    <cellStyle name="_DEM-WP(C) Costs not in AURORA 2006GRC_PCA 9 -  Exhibit D April 2010 6 2" xfId="19386"/>
    <cellStyle name="_DEM-WP(C) Costs not in AURORA 2006GRC_PCA 9 -  Exhibit D April 2010 7" xfId="19387"/>
    <cellStyle name="_DEM-WP(C) Costs not in AURORA 2006GRC_PCA 9 -  Exhibit D Nov 2010" xfId="3830"/>
    <cellStyle name="_DEM-WP(C) Costs not in AURORA 2006GRC_PCA 9 -  Exhibit D Nov 2010 2" xfId="19388"/>
    <cellStyle name="_DEM-WP(C) Costs not in AURORA 2006GRC_PCA 9 -  Exhibit D Nov 2010 2 2" xfId="19389"/>
    <cellStyle name="_DEM-WP(C) Costs not in AURORA 2006GRC_PCA 9 -  Exhibit D Nov 2010 3" xfId="19390"/>
    <cellStyle name="_DEM-WP(C) Costs not in AURORA 2006GRC_PCA 9 - Exhibit D at August 2010" xfId="3831"/>
    <cellStyle name="_DEM-WP(C) Costs not in AURORA 2006GRC_PCA 9 - Exhibit D at August 2010 2" xfId="19391"/>
    <cellStyle name="_DEM-WP(C) Costs not in AURORA 2006GRC_PCA 9 - Exhibit D at August 2010 2 2" xfId="19392"/>
    <cellStyle name="_DEM-WP(C) Costs not in AURORA 2006GRC_PCA 9 - Exhibit D at August 2010 3" xfId="19393"/>
    <cellStyle name="_DEM-WP(C) Costs not in AURORA 2006GRC_PCA 9 - Exhibit D June 2010 GRC" xfId="3832"/>
    <cellStyle name="_DEM-WP(C) Costs not in AURORA 2006GRC_PCA 9 - Exhibit D June 2010 GRC 2" xfId="19394"/>
    <cellStyle name="_DEM-WP(C) Costs not in AURORA 2006GRC_PCA 9 - Exhibit D June 2010 GRC 2 2" xfId="19395"/>
    <cellStyle name="_DEM-WP(C) Costs not in AURORA 2006GRC_PCA 9 - Exhibit D June 2010 GRC 3" xfId="19396"/>
    <cellStyle name="_DEM-WP(C) Costs not in AURORA 2006GRC_Power Costs - Comparison bx Rbtl-Staff-Jt-PC" xfId="3833"/>
    <cellStyle name="_DEM-WP(C) Costs not in AURORA 2006GRC_Power Costs - Comparison bx Rbtl-Staff-Jt-PC 2" xfId="3834"/>
    <cellStyle name="_DEM-WP(C) Costs not in AURORA 2006GRC_Power Costs - Comparison bx Rbtl-Staff-Jt-PC 2 2" xfId="3835"/>
    <cellStyle name="_DEM-WP(C) Costs not in AURORA 2006GRC_Power Costs - Comparison bx Rbtl-Staff-Jt-PC 2 2 2" xfId="19397"/>
    <cellStyle name="_DEM-WP(C) Costs not in AURORA 2006GRC_Power Costs - Comparison bx Rbtl-Staff-Jt-PC 2 3" xfId="19398"/>
    <cellStyle name="_DEM-WP(C) Costs not in AURORA 2006GRC_Power Costs - Comparison bx Rbtl-Staff-Jt-PC 3" xfId="3836"/>
    <cellStyle name="_DEM-WP(C) Costs not in AURORA 2006GRC_Power Costs - Comparison bx Rbtl-Staff-Jt-PC 3 2" xfId="19399"/>
    <cellStyle name="_DEM-WP(C) Costs not in AURORA 2006GRC_Power Costs - Comparison bx Rbtl-Staff-Jt-PC 4" xfId="19400"/>
    <cellStyle name="_DEM-WP(C) Costs not in AURORA 2006GRC_Power Costs - Comparison bx Rbtl-Staff-Jt-PC_Adj Bench DR 3 for Initial Briefs (Electric)" xfId="3837"/>
    <cellStyle name="_DEM-WP(C) Costs not in AURORA 2006GRC_Power Costs - Comparison bx Rbtl-Staff-Jt-PC_Adj Bench DR 3 for Initial Briefs (Electric) 2" xfId="3838"/>
    <cellStyle name="_DEM-WP(C) Costs not in AURORA 2006GRC_Power Costs - Comparison bx Rbtl-Staff-Jt-PC_Adj Bench DR 3 for Initial Briefs (Electric) 2 2" xfId="3839"/>
    <cellStyle name="_DEM-WP(C) Costs not in AURORA 2006GRC_Power Costs - Comparison bx Rbtl-Staff-Jt-PC_Adj Bench DR 3 for Initial Briefs (Electric) 2 2 2" xfId="19401"/>
    <cellStyle name="_DEM-WP(C) Costs not in AURORA 2006GRC_Power Costs - Comparison bx Rbtl-Staff-Jt-PC_Adj Bench DR 3 for Initial Briefs (Electric) 2 3" xfId="19402"/>
    <cellStyle name="_DEM-WP(C) Costs not in AURORA 2006GRC_Power Costs - Comparison bx Rbtl-Staff-Jt-PC_Adj Bench DR 3 for Initial Briefs (Electric) 3" xfId="3840"/>
    <cellStyle name="_DEM-WP(C) Costs not in AURORA 2006GRC_Power Costs - Comparison bx Rbtl-Staff-Jt-PC_Adj Bench DR 3 for Initial Briefs (Electric) 3 2" xfId="19403"/>
    <cellStyle name="_DEM-WP(C) Costs not in AURORA 2006GRC_Power Costs - Comparison bx Rbtl-Staff-Jt-PC_Adj Bench DR 3 for Initial Briefs (Electric) 4" xfId="19404"/>
    <cellStyle name="_DEM-WP(C) Costs not in AURORA 2006GRC_Power Costs - Comparison bx Rbtl-Staff-Jt-PC_Adj Bench DR 3 for Initial Briefs (Electric)_DEM-WP(C) ENERG10C--ctn Mid-C_042010 2010GRC" xfId="3841"/>
    <cellStyle name="_DEM-WP(C) Costs not in AURORA 2006GRC_Power Costs - Comparison bx Rbtl-Staff-Jt-PC_Adj Bench DR 3 for Initial Briefs (Electric)_DEM-WP(C) ENERG10C--ctn Mid-C_042010 2010GRC 2" xfId="19405"/>
    <cellStyle name="_DEM-WP(C) Costs not in AURORA 2006GRC_Power Costs - Comparison bx Rbtl-Staff-Jt-PC_DEM-WP(C) ENERG10C--ctn Mid-C_042010 2010GRC" xfId="3842"/>
    <cellStyle name="_DEM-WP(C) Costs not in AURORA 2006GRC_Power Costs - Comparison bx Rbtl-Staff-Jt-PC_DEM-WP(C) ENERG10C--ctn Mid-C_042010 2010GRC 2" xfId="19406"/>
    <cellStyle name="_DEM-WP(C) Costs not in AURORA 2006GRC_Power Costs - Comparison bx Rbtl-Staff-Jt-PC_Electric Rev Req Model (2009 GRC) Rebuttal" xfId="3843"/>
    <cellStyle name="_DEM-WP(C) Costs not in AURORA 2006GRC_Power Costs - Comparison bx Rbtl-Staff-Jt-PC_Electric Rev Req Model (2009 GRC) Rebuttal 2" xfId="3844"/>
    <cellStyle name="_DEM-WP(C) Costs not in AURORA 2006GRC_Power Costs - Comparison bx Rbtl-Staff-Jt-PC_Electric Rev Req Model (2009 GRC) Rebuttal 2 2" xfId="3845"/>
    <cellStyle name="_DEM-WP(C) Costs not in AURORA 2006GRC_Power Costs - Comparison bx Rbtl-Staff-Jt-PC_Electric Rev Req Model (2009 GRC) Rebuttal 2 2 2" xfId="19407"/>
    <cellStyle name="_DEM-WP(C) Costs not in AURORA 2006GRC_Power Costs - Comparison bx Rbtl-Staff-Jt-PC_Electric Rev Req Model (2009 GRC) Rebuttal 2 3" xfId="19408"/>
    <cellStyle name="_DEM-WP(C) Costs not in AURORA 2006GRC_Power Costs - Comparison bx Rbtl-Staff-Jt-PC_Electric Rev Req Model (2009 GRC) Rebuttal 3" xfId="3846"/>
    <cellStyle name="_DEM-WP(C) Costs not in AURORA 2006GRC_Power Costs - Comparison bx Rbtl-Staff-Jt-PC_Electric Rev Req Model (2009 GRC) Rebuttal 3 2" xfId="19409"/>
    <cellStyle name="_DEM-WP(C) Costs not in AURORA 2006GRC_Power Costs - Comparison bx Rbtl-Staff-Jt-PC_Electric Rev Req Model (2009 GRC) Rebuttal 4" xfId="19410"/>
    <cellStyle name="_DEM-WP(C) Costs not in AURORA 2006GRC_Power Costs - Comparison bx Rbtl-Staff-Jt-PC_Electric Rev Req Model (2009 GRC) Rebuttal REmoval of New  WH Solar AdjustMI" xfId="3847"/>
    <cellStyle name="_DEM-WP(C) Costs not in AURORA 2006GRC_Power Costs - Comparison bx Rbtl-Staff-Jt-PC_Electric Rev Req Model (2009 GRC) Rebuttal REmoval of New  WH Solar AdjustMI 2" xfId="3848"/>
    <cellStyle name="_DEM-WP(C) Costs not in AURORA 2006GRC_Power Costs - Comparison bx Rbtl-Staff-Jt-PC_Electric Rev Req Model (2009 GRC) Rebuttal REmoval of New  WH Solar AdjustMI 2 2" xfId="3849"/>
    <cellStyle name="_DEM-WP(C) Costs not in AURORA 2006GRC_Power Costs - Comparison bx Rbtl-Staff-Jt-PC_Electric Rev Req Model (2009 GRC) Rebuttal REmoval of New  WH Solar AdjustMI 2 2 2" xfId="19411"/>
    <cellStyle name="_DEM-WP(C) Costs not in AURORA 2006GRC_Power Costs - Comparison bx Rbtl-Staff-Jt-PC_Electric Rev Req Model (2009 GRC) Rebuttal REmoval of New  WH Solar AdjustMI 2 3" xfId="19412"/>
    <cellStyle name="_DEM-WP(C) Costs not in AURORA 2006GRC_Power Costs - Comparison bx Rbtl-Staff-Jt-PC_Electric Rev Req Model (2009 GRC) Rebuttal REmoval of New  WH Solar AdjustMI 3" xfId="3850"/>
    <cellStyle name="_DEM-WP(C) Costs not in AURORA 2006GRC_Power Costs - Comparison bx Rbtl-Staff-Jt-PC_Electric Rev Req Model (2009 GRC) Rebuttal REmoval of New  WH Solar AdjustMI 3 2" xfId="19413"/>
    <cellStyle name="_DEM-WP(C) Costs not in AURORA 2006GRC_Power Costs - Comparison bx Rbtl-Staff-Jt-PC_Electric Rev Req Model (2009 GRC) Rebuttal REmoval of New  WH Solar AdjustMI 4" xfId="19414"/>
    <cellStyle name="_DEM-WP(C) Costs not in AURORA 2006GRC_Power Costs - Comparison bx Rbtl-Staff-Jt-PC_Electric Rev Req Model (2009 GRC) Rebuttal REmoval of New  WH Solar AdjustMI_DEM-WP(C) ENERG10C--ctn Mid-C_042010 2010GRC" xfId="3851"/>
    <cellStyle name="_DEM-WP(C) Costs not in AURORA 2006GRC_Power Costs - Comparison bx Rbtl-Staff-Jt-PC_Electric Rev Req Model (2009 GRC) Rebuttal REmoval of New  WH Solar AdjustMI_DEM-WP(C) ENERG10C--ctn Mid-C_042010 2010GRC 2" xfId="19415"/>
    <cellStyle name="_DEM-WP(C) Costs not in AURORA 2006GRC_Power Costs - Comparison bx Rbtl-Staff-Jt-PC_Electric Rev Req Model (2009 GRC) Revised 01-18-2010" xfId="3852"/>
    <cellStyle name="_DEM-WP(C) Costs not in AURORA 2006GRC_Power Costs - Comparison bx Rbtl-Staff-Jt-PC_Electric Rev Req Model (2009 GRC) Revised 01-18-2010 2" xfId="3853"/>
    <cellStyle name="_DEM-WP(C) Costs not in AURORA 2006GRC_Power Costs - Comparison bx Rbtl-Staff-Jt-PC_Electric Rev Req Model (2009 GRC) Revised 01-18-2010 2 2" xfId="3854"/>
    <cellStyle name="_DEM-WP(C) Costs not in AURORA 2006GRC_Power Costs - Comparison bx Rbtl-Staff-Jt-PC_Electric Rev Req Model (2009 GRC) Revised 01-18-2010 2 2 2" xfId="19416"/>
    <cellStyle name="_DEM-WP(C) Costs not in AURORA 2006GRC_Power Costs - Comparison bx Rbtl-Staff-Jt-PC_Electric Rev Req Model (2009 GRC) Revised 01-18-2010 2 3" xfId="19417"/>
    <cellStyle name="_DEM-WP(C) Costs not in AURORA 2006GRC_Power Costs - Comparison bx Rbtl-Staff-Jt-PC_Electric Rev Req Model (2009 GRC) Revised 01-18-2010 3" xfId="3855"/>
    <cellStyle name="_DEM-WP(C) Costs not in AURORA 2006GRC_Power Costs - Comparison bx Rbtl-Staff-Jt-PC_Electric Rev Req Model (2009 GRC) Revised 01-18-2010 3 2" xfId="19418"/>
    <cellStyle name="_DEM-WP(C) Costs not in AURORA 2006GRC_Power Costs - Comparison bx Rbtl-Staff-Jt-PC_Electric Rev Req Model (2009 GRC) Revised 01-18-2010 4" xfId="19419"/>
    <cellStyle name="_DEM-WP(C) Costs not in AURORA 2006GRC_Power Costs - Comparison bx Rbtl-Staff-Jt-PC_Electric Rev Req Model (2009 GRC) Revised 01-18-2010_DEM-WP(C) ENERG10C--ctn Mid-C_042010 2010GRC" xfId="3856"/>
    <cellStyle name="_DEM-WP(C) Costs not in AURORA 2006GRC_Power Costs - Comparison bx Rbtl-Staff-Jt-PC_Electric Rev Req Model (2009 GRC) Revised 01-18-2010_DEM-WP(C) ENERG10C--ctn Mid-C_042010 2010GRC 2" xfId="19420"/>
    <cellStyle name="_DEM-WP(C) Costs not in AURORA 2006GRC_Power Costs - Comparison bx Rbtl-Staff-Jt-PC_Final Order Electric EXHIBIT A-1" xfId="3857"/>
    <cellStyle name="_DEM-WP(C) Costs not in AURORA 2006GRC_Power Costs - Comparison bx Rbtl-Staff-Jt-PC_Final Order Electric EXHIBIT A-1 2" xfId="3858"/>
    <cellStyle name="_DEM-WP(C) Costs not in AURORA 2006GRC_Power Costs - Comparison bx Rbtl-Staff-Jt-PC_Final Order Electric EXHIBIT A-1 2 2" xfId="3859"/>
    <cellStyle name="_DEM-WP(C) Costs not in AURORA 2006GRC_Power Costs - Comparison bx Rbtl-Staff-Jt-PC_Final Order Electric EXHIBIT A-1 2 2 2" xfId="19421"/>
    <cellStyle name="_DEM-WP(C) Costs not in AURORA 2006GRC_Power Costs - Comparison bx Rbtl-Staff-Jt-PC_Final Order Electric EXHIBIT A-1 2 3" xfId="19422"/>
    <cellStyle name="_DEM-WP(C) Costs not in AURORA 2006GRC_Power Costs - Comparison bx Rbtl-Staff-Jt-PC_Final Order Electric EXHIBIT A-1 3" xfId="3860"/>
    <cellStyle name="_DEM-WP(C) Costs not in AURORA 2006GRC_Power Costs - Comparison bx Rbtl-Staff-Jt-PC_Final Order Electric EXHIBIT A-1 3 2" xfId="19423"/>
    <cellStyle name="_DEM-WP(C) Costs not in AURORA 2006GRC_Power Costs - Comparison bx Rbtl-Staff-Jt-PC_Final Order Electric EXHIBIT A-1 4" xfId="19424"/>
    <cellStyle name="_DEM-WP(C) Costs not in AURORA 2006GRC_Production Adj 4.37" xfId="3861"/>
    <cellStyle name="_DEM-WP(C) Costs not in AURORA 2006GRC_Production Adj 4.37 2" xfId="3862"/>
    <cellStyle name="_DEM-WP(C) Costs not in AURORA 2006GRC_Production Adj 4.37 2 2" xfId="3863"/>
    <cellStyle name="_DEM-WP(C) Costs not in AURORA 2006GRC_Production Adj 4.37 2 2 2" xfId="19425"/>
    <cellStyle name="_DEM-WP(C) Costs not in AURORA 2006GRC_Production Adj 4.37 2 3" xfId="19426"/>
    <cellStyle name="_DEM-WP(C) Costs not in AURORA 2006GRC_Production Adj 4.37 3" xfId="3864"/>
    <cellStyle name="_DEM-WP(C) Costs not in AURORA 2006GRC_Production Adj 4.37 3 2" xfId="19427"/>
    <cellStyle name="_DEM-WP(C) Costs not in AURORA 2006GRC_Production Adj 4.37 4" xfId="19428"/>
    <cellStyle name="_DEM-WP(C) Costs not in AURORA 2006GRC_Purchased Power Adj 4.03" xfId="3865"/>
    <cellStyle name="_DEM-WP(C) Costs not in AURORA 2006GRC_Purchased Power Adj 4.03 2" xfId="3866"/>
    <cellStyle name="_DEM-WP(C) Costs not in AURORA 2006GRC_Purchased Power Adj 4.03 2 2" xfId="3867"/>
    <cellStyle name="_DEM-WP(C) Costs not in AURORA 2006GRC_Purchased Power Adj 4.03 2 2 2" xfId="19429"/>
    <cellStyle name="_DEM-WP(C) Costs not in AURORA 2006GRC_Purchased Power Adj 4.03 2 3" xfId="19430"/>
    <cellStyle name="_DEM-WP(C) Costs not in AURORA 2006GRC_Purchased Power Adj 4.03 3" xfId="3868"/>
    <cellStyle name="_DEM-WP(C) Costs not in AURORA 2006GRC_Purchased Power Adj 4.03 3 2" xfId="19431"/>
    <cellStyle name="_DEM-WP(C) Costs not in AURORA 2006GRC_Purchased Power Adj 4.03 4" xfId="19432"/>
    <cellStyle name="_DEM-WP(C) Costs not in AURORA 2006GRC_Rebuttal Power Costs" xfId="3869"/>
    <cellStyle name="_DEM-WP(C) Costs not in AURORA 2006GRC_Rebuttal Power Costs 2" xfId="3870"/>
    <cellStyle name="_DEM-WP(C) Costs not in AURORA 2006GRC_Rebuttal Power Costs 2 2" xfId="3871"/>
    <cellStyle name="_DEM-WP(C) Costs not in AURORA 2006GRC_Rebuttal Power Costs 2 2 2" xfId="19433"/>
    <cellStyle name="_DEM-WP(C) Costs not in AURORA 2006GRC_Rebuttal Power Costs 2 3" xfId="19434"/>
    <cellStyle name="_DEM-WP(C) Costs not in AURORA 2006GRC_Rebuttal Power Costs 3" xfId="3872"/>
    <cellStyle name="_DEM-WP(C) Costs not in AURORA 2006GRC_Rebuttal Power Costs 3 2" xfId="19435"/>
    <cellStyle name="_DEM-WP(C) Costs not in AURORA 2006GRC_Rebuttal Power Costs 4" xfId="19436"/>
    <cellStyle name="_DEM-WP(C) Costs not in AURORA 2006GRC_Rebuttal Power Costs_Adj Bench DR 3 for Initial Briefs (Electric)" xfId="3873"/>
    <cellStyle name="_DEM-WP(C) Costs not in AURORA 2006GRC_Rebuttal Power Costs_Adj Bench DR 3 for Initial Briefs (Electric) 2" xfId="3874"/>
    <cellStyle name="_DEM-WP(C) Costs not in AURORA 2006GRC_Rebuttal Power Costs_Adj Bench DR 3 for Initial Briefs (Electric) 2 2" xfId="3875"/>
    <cellStyle name="_DEM-WP(C) Costs not in AURORA 2006GRC_Rebuttal Power Costs_Adj Bench DR 3 for Initial Briefs (Electric) 2 2 2" xfId="19437"/>
    <cellStyle name="_DEM-WP(C) Costs not in AURORA 2006GRC_Rebuttal Power Costs_Adj Bench DR 3 for Initial Briefs (Electric) 2 3" xfId="19438"/>
    <cellStyle name="_DEM-WP(C) Costs not in AURORA 2006GRC_Rebuttal Power Costs_Adj Bench DR 3 for Initial Briefs (Electric) 3" xfId="3876"/>
    <cellStyle name="_DEM-WP(C) Costs not in AURORA 2006GRC_Rebuttal Power Costs_Adj Bench DR 3 for Initial Briefs (Electric) 3 2" xfId="19439"/>
    <cellStyle name="_DEM-WP(C) Costs not in AURORA 2006GRC_Rebuttal Power Costs_Adj Bench DR 3 for Initial Briefs (Electric) 4" xfId="19440"/>
    <cellStyle name="_DEM-WP(C) Costs not in AURORA 2006GRC_Rebuttal Power Costs_Adj Bench DR 3 for Initial Briefs (Electric)_DEM-WP(C) ENERG10C--ctn Mid-C_042010 2010GRC" xfId="3877"/>
    <cellStyle name="_DEM-WP(C) Costs not in AURORA 2006GRC_Rebuttal Power Costs_Adj Bench DR 3 for Initial Briefs (Electric)_DEM-WP(C) ENERG10C--ctn Mid-C_042010 2010GRC 2" xfId="19441"/>
    <cellStyle name="_DEM-WP(C) Costs not in AURORA 2006GRC_Rebuttal Power Costs_DEM-WP(C) ENERG10C--ctn Mid-C_042010 2010GRC" xfId="3878"/>
    <cellStyle name="_DEM-WP(C) Costs not in AURORA 2006GRC_Rebuttal Power Costs_DEM-WP(C) ENERG10C--ctn Mid-C_042010 2010GRC 2" xfId="19442"/>
    <cellStyle name="_DEM-WP(C) Costs not in AURORA 2006GRC_Rebuttal Power Costs_Electric Rev Req Model (2009 GRC) Rebuttal" xfId="3879"/>
    <cellStyle name="_DEM-WP(C) Costs not in AURORA 2006GRC_Rebuttal Power Costs_Electric Rev Req Model (2009 GRC) Rebuttal 2" xfId="3880"/>
    <cellStyle name="_DEM-WP(C) Costs not in AURORA 2006GRC_Rebuttal Power Costs_Electric Rev Req Model (2009 GRC) Rebuttal 2 2" xfId="3881"/>
    <cellStyle name="_DEM-WP(C) Costs not in AURORA 2006GRC_Rebuttal Power Costs_Electric Rev Req Model (2009 GRC) Rebuttal 2 2 2" xfId="19443"/>
    <cellStyle name="_DEM-WP(C) Costs not in AURORA 2006GRC_Rebuttal Power Costs_Electric Rev Req Model (2009 GRC) Rebuttal 2 3" xfId="19444"/>
    <cellStyle name="_DEM-WP(C) Costs not in AURORA 2006GRC_Rebuttal Power Costs_Electric Rev Req Model (2009 GRC) Rebuttal 3" xfId="3882"/>
    <cellStyle name="_DEM-WP(C) Costs not in AURORA 2006GRC_Rebuttal Power Costs_Electric Rev Req Model (2009 GRC) Rebuttal 3 2" xfId="19445"/>
    <cellStyle name="_DEM-WP(C) Costs not in AURORA 2006GRC_Rebuttal Power Costs_Electric Rev Req Model (2009 GRC) Rebuttal 4" xfId="19446"/>
    <cellStyle name="_DEM-WP(C) Costs not in AURORA 2006GRC_Rebuttal Power Costs_Electric Rev Req Model (2009 GRC) Rebuttal REmoval of New  WH Solar AdjustMI" xfId="3883"/>
    <cellStyle name="_DEM-WP(C) Costs not in AURORA 2006GRC_Rebuttal Power Costs_Electric Rev Req Model (2009 GRC) Rebuttal REmoval of New  WH Solar AdjustMI 2" xfId="3884"/>
    <cellStyle name="_DEM-WP(C) Costs not in AURORA 2006GRC_Rebuttal Power Costs_Electric Rev Req Model (2009 GRC) Rebuttal REmoval of New  WH Solar AdjustMI 2 2" xfId="3885"/>
    <cellStyle name="_DEM-WP(C) Costs not in AURORA 2006GRC_Rebuttal Power Costs_Electric Rev Req Model (2009 GRC) Rebuttal REmoval of New  WH Solar AdjustMI 2 2 2" xfId="19447"/>
    <cellStyle name="_DEM-WP(C) Costs not in AURORA 2006GRC_Rebuttal Power Costs_Electric Rev Req Model (2009 GRC) Rebuttal REmoval of New  WH Solar AdjustMI 2 3" xfId="19448"/>
    <cellStyle name="_DEM-WP(C) Costs not in AURORA 2006GRC_Rebuttal Power Costs_Electric Rev Req Model (2009 GRC) Rebuttal REmoval of New  WH Solar AdjustMI 3" xfId="3886"/>
    <cellStyle name="_DEM-WP(C) Costs not in AURORA 2006GRC_Rebuttal Power Costs_Electric Rev Req Model (2009 GRC) Rebuttal REmoval of New  WH Solar AdjustMI 3 2" xfId="19449"/>
    <cellStyle name="_DEM-WP(C) Costs not in AURORA 2006GRC_Rebuttal Power Costs_Electric Rev Req Model (2009 GRC) Rebuttal REmoval of New  WH Solar AdjustMI 4" xfId="19450"/>
    <cellStyle name="_DEM-WP(C) Costs not in AURORA 2006GRC_Rebuttal Power Costs_Electric Rev Req Model (2009 GRC) Rebuttal REmoval of New  WH Solar AdjustMI_DEM-WP(C) ENERG10C--ctn Mid-C_042010 2010GRC" xfId="3887"/>
    <cellStyle name="_DEM-WP(C) Costs not in AURORA 2006GRC_Rebuttal Power Costs_Electric Rev Req Model (2009 GRC) Rebuttal REmoval of New  WH Solar AdjustMI_DEM-WP(C) ENERG10C--ctn Mid-C_042010 2010GRC 2" xfId="19451"/>
    <cellStyle name="_DEM-WP(C) Costs not in AURORA 2006GRC_Rebuttal Power Costs_Electric Rev Req Model (2009 GRC) Revised 01-18-2010" xfId="3888"/>
    <cellStyle name="_DEM-WP(C) Costs not in AURORA 2006GRC_Rebuttal Power Costs_Electric Rev Req Model (2009 GRC) Revised 01-18-2010 2" xfId="3889"/>
    <cellStyle name="_DEM-WP(C) Costs not in AURORA 2006GRC_Rebuttal Power Costs_Electric Rev Req Model (2009 GRC) Revised 01-18-2010 2 2" xfId="3890"/>
    <cellStyle name="_DEM-WP(C) Costs not in AURORA 2006GRC_Rebuttal Power Costs_Electric Rev Req Model (2009 GRC) Revised 01-18-2010 2 2 2" xfId="19452"/>
    <cellStyle name="_DEM-WP(C) Costs not in AURORA 2006GRC_Rebuttal Power Costs_Electric Rev Req Model (2009 GRC) Revised 01-18-2010 2 3" xfId="19453"/>
    <cellStyle name="_DEM-WP(C) Costs not in AURORA 2006GRC_Rebuttal Power Costs_Electric Rev Req Model (2009 GRC) Revised 01-18-2010 3" xfId="3891"/>
    <cellStyle name="_DEM-WP(C) Costs not in AURORA 2006GRC_Rebuttal Power Costs_Electric Rev Req Model (2009 GRC) Revised 01-18-2010 3 2" xfId="19454"/>
    <cellStyle name="_DEM-WP(C) Costs not in AURORA 2006GRC_Rebuttal Power Costs_Electric Rev Req Model (2009 GRC) Revised 01-18-2010 4" xfId="19455"/>
    <cellStyle name="_DEM-WP(C) Costs not in AURORA 2006GRC_Rebuttal Power Costs_Electric Rev Req Model (2009 GRC) Revised 01-18-2010_DEM-WP(C) ENERG10C--ctn Mid-C_042010 2010GRC" xfId="3892"/>
    <cellStyle name="_DEM-WP(C) Costs not in AURORA 2006GRC_Rebuttal Power Costs_Electric Rev Req Model (2009 GRC) Revised 01-18-2010_DEM-WP(C) ENERG10C--ctn Mid-C_042010 2010GRC 2" xfId="19456"/>
    <cellStyle name="_DEM-WP(C) Costs not in AURORA 2006GRC_Rebuttal Power Costs_Final Order Electric EXHIBIT A-1" xfId="3893"/>
    <cellStyle name="_DEM-WP(C) Costs not in AURORA 2006GRC_Rebuttal Power Costs_Final Order Electric EXHIBIT A-1 2" xfId="3894"/>
    <cellStyle name="_DEM-WP(C) Costs not in AURORA 2006GRC_Rebuttal Power Costs_Final Order Electric EXHIBIT A-1 2 2" xfId="3895"/>
    <cellStyle name="_DEM-WP(C) Costs not in AURORA 2006GRC_Rebuttal Power Costs_Final Order Electric EXHIBIT A-1 2 2 2" xfId="19457"/>
    <cellStyle name="_DEM-WP(C) Costs not in AURORA 2006GRC_Rebuttal Power Costs_Final Order Electric EXHIBIT A-1 2 3" xfId="19458"/>
    <cellStyle name="_DEM-WP(C) Costs not in AURORA 2006GRC_Rebuttal Power Costs_Final Order Electric EXHIBIT A-1 3" xfId="3896"/>
    <cellStyle name="_DEM-WP(C) Costs not in AURORA 2006GRC_Rebuttal Power Costs_Final Order Electric EXHIBIT A-1 3 2" xfId="19459"/>
    <cellStyle name="_DEM-WP(C) Costs not in AURORA 2006GRC_Rebuttal Power Costs_Final Order Electric EXHIBIT A-1 4" xfId="19460"/>
    <cellStyle name="_DEM-WP(C) Costs not in AURORA 2006GRC_ROR 5.02" xfId="3897"/>
    <cellStyle name="_DEM-WP(C) Costs not in AURORA 2006GRC_ROR 5.02 2" xfId="3898"/>
    <cellStyle name="_DEM-WP(C) Costs not in AURORA 2006GRC_ROR 5.02 2 2" xfId="3899"/>
    <cellStyle name="_DEM-WP(C) Costs not in AURORA 2006GRC_ROR 5.02 2 2 2" xfId="19461"/>
    <cellStyle name="_DEM-WP(C) Costs not in AURORA 2006GRC_ROR 5.02 2 3" xfId="19462"/>
    <cellStyle name="_DEM-WP(C) Costs not in AURORA 2006GRC_ROR 5.02 3" xfId="3900"/>
    <cellStyle name="_DEM-WP(C) Costs not in AURORA 2006GRC_ROR 5.02 3 2" xfId="19463"/>
    <cellStyle name="_DEM-WP(C) Costs not in AURORA 2006GRC_ROR 5.02 4" xfId="19464"/>
    <cellStyle name="_DEM-WP(C) Costs not in AURORA 2006GRC_Transmission Workbook for May BOD" xfId="3901"/>
    <cellStyle name="_DEM-WP(C) Costs not in AURORA 2006GRC_Transmission Workbook for May BOD 2" xfId="3902"/>
    <cellStyle name="_DEM-WP(C) Costs not in AURORA 2006GRC_Transmission Workbook for May BOD 2 2" xfId="19465"/>
    <cellStyle name="_DEM-WP(C) Costs not in AURORA 2006GRC_Transmission Workbook for May BOD 2 2 2" xfId="19466"/>
    <cellStyle name="_DEM-WP(C) Costs not in AURORA 2006GRC_Transmission Workbook for May BOD 2 3" xfId="19467"/>
    <cellStyle name="_DEM-WP(C) Costs not in AURORA 2006GRC_Transmission Workbook for May BOD 3" xfId="19468"/>
    <cellStyle name="_DEM-WP(C) Costs not in AURORA 2006GRC_Transmission Workbook for May BOD 3 2" xfId="19469"/>
    <cellStyle name="_DEM-WP(C) Costs not in AURORA 2006GRC_Transmission Workbook for May BOD 4" xfId="19470"/>
    <cellStyle name="_DEM-WP(C) Costs not in AURORA 2006GRC_Transmission Workbook for May BOD_DEM-WP(C) ENERG10C--ctn Mid-C_042010 2010GRC" xfId="3903"/>
    <cellStyle name="_DEM-WP(C) Costs not in AURORA 2006GRC_Transmission Workbook for May BOD_DEM-WP(C) ENERG10C--ctn Mid-C_042010 2010GRC 2" xfId="19471"/>
    <cellStyle name="_DEM-WP(C) Costs not in AURORA 2006GRC_Wind Integration 10GRC" xfId="3904"/>
    <cellStyle name="_DEM-WP(C) Costs not in AURORA 2006GRC_Wind Integration 10GRC 2" xfId="3905"/>
    <cellStyle name="_DEM-WP(C) Costs not in AURORA 2006GRC_Wind Integration 10GRC 2 2" xfId="19472"/>
    <cellStyle name="_DEM-WP(C) Costs not in AURORA 2006GRC_Wind Integration 10GRC 2 2 2" xfId="19473"/>
    <cellStyle name="_DEM-WP(C) Costs not in AURORA 2006GRC_Wind Integration 10GRC 2 3" xfId="19474"/>
    <cellStyle name="_DEM-WP(C) Costs not in AURORA 2006GRC_Wind Integration 10GRC 3" xfId="19475"/>
    <cellStyle name="_DEM-WP(C) Costs not in AURORA 2006GRC_Wind Integration 10GRC 3 2" xfId="19476"/>
    <cellStyle name="_DEM-WP(C) Costs not in AURORA 2006GRC_Wind Integration 10GRC 4" xfId="19477"/>
    <cellStyle name="_DEM-WP(C) Costs not in AURORA 2006GRC_Wind Integration 10GRC_DEM-WP(C) ENERG10C--ctn Mid-C_042010 2010GRC" xfId="3906"/>
    <cellStyle name="_DEM-WP(C) Costs not in AURORA 2006GRC_Wind Integration 10GRC_DEM-WP(C) ENERG10C--ctn Mid-C_042010 2010GRC 2" xfId="19478"/>
    <cellStyle name="_DEM-WP(C) Costs not in AURORA 2007GRC" xfId="3907"/>
    <cellStyle name="_DEM-WP(C) Costs not in AURORA 2007GRC 2" xfId="3908"/>
    <cellStyle name="_DEM-WP(C) Costs not in AURORA 2007GRC 2 2" xfId="3909"/>
    <cellStyle name="_DEM-WP(C) Costs not in AURORA 2007GRC 2 2 2" xfId="19479"/>
    <cellStyle name="_DEM-WP(C) Costs not in AURORA 2007GRC 2 2 2 2" xfId="19480"/>
    <cellStyle name="_DEM-WP(C) Costs not in AURORA 2007GRC 2 2 3" xfId="19481"/>
    <cellStyle name="_DEM-WP(C) Costs not in AURORA 2007GRC 2 3" xfId="19482"/>
    <cellStyle name="_DEM-WP(C) Costs not in AURORA 2007GRC 2 3 2" xfId="19483"/>
    <cellStyle name="_DEM-WP(C) Costs not in AURORA 2007GRC 2 4" xfId="19484"/>
    <cellStyle name="_DEM-WP(C) Costs not in AURORA 2007GRC 3" xfId="3910"/>
    <cellStyle name="_DEM-WP(C) Costs not in AURORA 2007GRC 3 2" xfId="19485"/>
    <cellStyle name="_DEM-WP(C) Costs not in AURORA 2007GRC 4" xfId="19486"/>
    <cellStyle name="_DEM-WP(C) Costs not in AURORA 2007GRC Update" xfId="3911"/>
    <cellStyle name="_DEM-WP(C) Costs not in AURORA 2007GRC Update 2" xfId="3912"/>
    <cellStyle name="_DEM-WP(C) Costs not in AURORA 2007GRC Update 2 2" xfId="19487"/>
    <cellStyle name="_DEM-WP(C) Costs not in AURORA 2007GRC Update 2 2 2" xfId="19488"/>
    <cellStyle name="_DEM-WP(C) Costs not in AURORA 2007GRC Update 2 3" xfId="19489"/>
    <cellStyle name="_DEM-WP(C) Costs not in AURORA 2007GRC Update 3" xfId="19490"/>
    <cellStyle name="_DEM-WP(C) Costs not in AURORA 2007GRC Update 3 2" xfId="19491"/>
    <cellStyle name="_DEM-WP(C) Costs not in AURORA 2007GRC Update 4" xfId="19492"/>
    <cellStyle name="_DEM-WP(C) Costs not in AURORA 2007GRC Update_DEM-WP(C) ENERG10C--ctn Mid-C_042010 2010GRC" xfId="3913"/>
    <cellStyle name="_DEM-WP(C) Costs not in AURORA 2007GRC Update_DEM-WP(C) ENERG10C--ctn Mid-C_042010 2010GRC 2" xfId="19493"/>
    <cellStyle name="_DEM-WP(C) Costs not in AURORA 2007GRC Update_NIM Summary" xfId="3914"/>
    <cellStyle name="_DEM-WP(C) Costs not in AURORA 2007GRC Update_NIM Summary 2" xfId="3915"/>
    <cellStyle name="_DEM-WP(C) Costs not in AURORA 2007GRC Update_NIM Summary 2 2" xfId="19494"/>
    <cellStyle name="_DEM-WP(C) Costs not in AURORA 2007GRC Update_NIM Summary 2 2 2" xfId="19495"/>
    <cellStyle name="_DEM-WP(C) Costs not in AURORA 2007GRC Update_NIM Summary 2 3" xfId="19496"/>
    <cellStyle name="_DEM-WP(C) Costs not in AURORA 2007GRC Update_NIM Summary 3" xfId="19497"/>
    <cellStyle name="_DEM-WP(C) Costs not in AURORA 2007GRC Update_NIM Summary 3 2" xfId="19498"/>
    <cellStyle name="_DEM-WP(C) Costs not in AURORA 2007GRC Update_NIM Summary 4" xfId="19499"/>
    <cellStyle name="_DEM-WP(C) Costs not in AURORA 2007GRC Update_NIM Summary_DEM-WP(C) ENERG10C--ctn Mid-C_042010 2010GRC" xfId="3916"/>
    <cellStyle name="_DEM-WP(C) Costs not in AURORA 2007GRC Update_NIM Summary_DEM-WP(C) ENERG10C--ctn Mid-C_042010 2010GRC 2" xfId="19500"/>
    <cellStyle name="_DEM-WP(C) Costs not in AURORA 2007GRC_16.37E Wild Horse Expansion DeferralRevwrkingfile SF" xfId="3917"/>
    <cellStyle name="_DEM-WP(C) Costs not in AURORA 2007GRC_16.37E Wild Horse Expansion DeferralRevwrkingfile SF 2" xfId="3918"/>
    <cellStyle name="_DEM-WP(C) Costs not in AURORA 2007GRC_16.37E Wild Horse Expansion DeferralRevwrkingfile SF 2 2" xfId="3919"/>
    <cellStyle name="_DEM-WP(C) Costs not in AURORA 2007GRC_16.37E Wild Horse Expansion DeferralRevwrkingfile SF 2 2 2" xfId="19501"/>
    <cellStyle name="_DEM-WP(C) Costs not in AURORA 2007GRC_16.37E Wild Horse Expansion DeferralRevwrkingfile SF 2 3" xfId="19502"/>
    <cellStyle name="_DEM-WP(C) Costs not in AURORA 2007GRC_16.37E Wild Horse Expansion DeferralRevwrkingfile SF 3" xfId="3920"/>
    <cellStyle name="_DEM-WP(C) Costs not in AURORA 2007GRC_16.37E Wild Horse Expansion DeferralRevwrkingfile SF 3 2" xfId="19503"/>
    <cellStyle name="_DEM-WP(C) Costs not in AURORA 2007GRC_16.37E Wild Horse Expansion DeferralRevwrkingfile SF 4" xfId="19504"/>
    <cellStyle name="_DEM-WP(C) Costs not in AURORA 2007GRC_16.37E Wild Horse Expansion DeferralRevwrkingfile SF_DEM-WP(C) ENERG10C--ctn Mid-C_042010 2010GRC" xfId="3921"/>
    <cellStyle name="_DEM-WP(C) Costs not in AURORA 2007GRC_16.37E Wild Horse Expansion DeferralRevwrkingfile SF_DEM-WP(C) ENERG10C--ctn Mid-C_042010 2010GRC 2" xfId="19505"/>
    <cellStyle name="_DEM-WP(C) Costs not in AURORA 2007GRC_2009 GRC Compl Filing - Exhibit D" xfId="3922"/>
    <cellStyle name="_DEM-WP(C) Costs not in AURORA 2007GRC_2009 GRC Compl Filing - Exhibit D 2" xfId="3923"/>
    <cellStyle name="_DEM-WP(C) Costs not in AURORA 2007GRC_2009 GRC Compl Filing - Exhibit D 2 2" xfId="19506"/>
    <cellStyle name="_DEM-WP(C) Costs not in AURORA 2007GRC_2009 GRC Compl Filing - Exhibit D 2 2 2" xfId="19507"/>
    <cellStyle name="_DEM-WP(C) Costs not in AURORA 2007GRC_2009 GRC Compl Filing - Exhibit D 2 3" xfId="19508"/>
    <cellStyle name="_DEM-WP(C) Costs not in AURORA 2007GRC_2009 GRC Compl Filing - Exhibit D 3" xfId="19509"/>
    <cellStyle name="_DEM-WP(C) Costs not in AURORA 2007GRC_2009 GRC Compl Filing - Exhibit D 3 2" xfId="19510"/>
    <cellStyle name="_DEM-WP(C) Costs not in AURORA 2007GRC_2009 GRC Compl Filing - Exhibit D 4" xfId="19511"/>
    <cellStyle name="_DEM-WP(C) Costs not in AURORA 2007GRC_2009 GRC Compl Filing - Exhibit D_DEM-WP(C) ENERG10C--ctn Mid-C_042010 2010GRC" xfId="3924"/>
    <cellStyle name="_DEM-WP(C) Costs not in AURORA 2007GRC_2009 GRC Compl Filing - Exhibit D_DEM-WP(C) ENERG10C--ctn Mid-C_042010 2010GRC 2" xfId="19512"/>
    <cellStyle name="_DEM-WP(C) Costs not in AURORA 2007GRC_Adj Bench DR 3 for Initial Briefs (Electric)" xfId="3925"/>
    <cellStyle name="_DEM-WP(C) Costs not in AURORA 2007GRC_Adj Bench DR 3 for Initial Briefs (Electric) 2" xfId="3926"/>
    <cellStyle name="_DEM-WP(C) Costs not in AURORA 2007GRC_Adj Bench DR 3 for Initial Briefs (Electric) 2 2" xfId="3927"/>
    <cellStyle name="_DEM-WP(C) Costs not in AURORA 2007GRC_Adj Bench DR 3 for Initial Briefs (Electric) 2 2 2" xfId="19513"/>
    <cellStyle name="_DEM-WP(C) Costs not in AURORA 2007GRC_Adj Bench DR 3 for Initial Briefs (Electric) 2 3" xfId="19514"/>
    <cellStyle name="_DEM-WP(C) Costs not in AURORA 2007GRC_Adj Bench DR 3 for Initial Briefs (Electric) 3" xfId="3928"/>
    <cellStyle name="_DEM-WP(C) Costs not in AURORA 2007GRC_Adj Bench DR 3 for Initial Briefs (Electric) 3 2" xfId="19515"/>
    <cellStyle name="_DEM-WP(C) Costs not in AURORA 2007GRC_Adj Bench DR 3 for Initial Briefs (Electric) 4" xfId="19516"/>
    <cellStyle name="_DEM-WP(C) Costs not in AURORA 2007GRC_Adj Bench DR 3 for Initial Briefs (Electric)_DEM-WP(C) ENERG10C--ctn Mid-C_042010 2010GRC" xfId="3929"/>
    <cellStyle name="_DEM-WP(C) Costs not in AURORA 2007GRC_Adj Bench DR 3 for Initial Briefs (Electric)_DEM-WP(C) ENERG10C--ctn Mid-C_042010 2010GRC 2" xfId="19517"/>
    <cellStyle name="_DEM-WP(C) Costs not in AURORA 2007GRC_Book1" xfId="3930"/>
    <cellStyle name="_DEM-WP(C) Costs not in AURORA 2007GRC_Book1 2" xfId="19518"/>
    <cellStyle name="_DEM-WP(C) Costs not in AURORA 2007GRC_Book2" xfId="3931"/>
    <cellStyle name="_DEM-WP(C) Costs not in AURORA 2007GRC_Book2 2" xfId="3932"/>
    <cellStyle name="_DEM-WP(C) Costs not in AURORA 2007GRC_Book2 2 2" xfId="3933"/>
    <cellStyle name="_DEM-WP(C) Costs not in AURORA 2007GRC_Book2 2 2 2" xfId="19519"/>
    <cellStyle name="_DEM-WP(C) Costs not in AURORA 2007GRC_Book2 2 3" xfId="19520"/>
    <cellStyle name="_DEM-WP(C) Costs not in AURORA 2007GRC_Book2 3" xfId="3934"/>
    <cellStyle name="_DEM-WP(C) Costs not in AURORA 2007GRC_Book2 3 2" xfId="19521"/>
    <cellStyle name="_DEM-WP(C) Costs not in AURORA 2007GRC_Book2 4" xfId="19522"/>
    <cellStyle name="_DEM-WP(C) Costs not in AURORA 2007GRC_Book2_DEM-WP(C) ENERG10C--ctn Mid-C_042010 2010GRC" xfId="3935"/>
    <cellStyle name="_DEM-WP(C) Costs not in AURORA 2007GRC_Book2_DEM-WP(C) ENERG10C--ctn Mid-C_042010 2010GRC 2" xfId="19523"/>
    <cellStyle name="_DEM-WP(C) Costs not in AURORA 2007GRC_Book4" xfId="3936"/>
    <cellStyle name="_DEM-WP(C) Costs not in AURORA 2007GRC_Book4 2" xfId="3937"/>
    <cellStyle name="_DEM-WP(C) Costs not in AURORA 2007GRC_Book4 2 2" xfId="3938"/>
    <cellStyle name="_DEM-WP(C) Costs not in AURORA 2007GRC_Book4 2 2 2" xfId="19524"/>
    <cellStyle name="_DEM-WP(C) Costs not in AURORA 2007GRC_Book4 2 3" xfId="19525"/>
    <cellStyle name="_DEM-WP(C) Costs not in AURORA 2007GRC_Book4 3" xfId="3939"/>
    <cellStyle name="_DEM-WP(C) Costs not in AURORA 2007GRC_Book4 3 2" xfId="19526"/>
    <cellStyle name="_DEM-WP(C) Costs not in AURORA 2007GRC_Book4 4" xfId="19527"/>
    <cellStyle name="_DEM-WP(C) Costs not in AURORA 2007GRC_Book4_DEM-WP(C) ENERG10C--ctn Mid-C_042010 2010GRC" xfId="3940"/>
    <cellStyle name="_DEM-WP(C) Costs not in AURORA 2007GRC_Book4_DEM-WP(C) ENERG10C--ctn Mid-C_042010 2010GRC 2" xfId="19528"/>
    <cellStyle name="_DEM-WP(C) Costs not in AURORA 2007GRC_DEM-WP(C) ENERG10C--ctn Mid-C_042010 2010GRC" xfId="3941"/>
    <cellStyle name="_DEM-WP(C) Costs not in AURORA 2007GRC_DEM-WP(C) ENERG10C--ctn Mid-C_042010 2010GRC 2" xfId="19529"/>
    <cellStyle name="_DEM-WP(C) Costs not in AURORA 2007GRC_Electric Rev Req Model (2009 GRC) " xfId="3942"/>
    <cellStyle name="_DEM-WP(C) Costs not in AURORA 2007GRC_Electric Rev Req Model (2009 GRC)  2" xfId="3943"/>
    <cellStyle name="_DEM-WP(C) Costs not in AURORA 2007GRC_Electric Rev Req Model (2009 GRC)  2 2" xfId="3944"/>
    <cellStyle name="_DEM-WP(C) Costs not in AURORA 2007GRC_Electric Rev Req Model (2009 GRC)  2 2 2" xfId="19530"/>
    <cellStyle name="_DEM-WP(C) Costs not in AURORA 2007GRC_Electric Rev Req Model (2009 GRC)  2 3" xfId="19531"/>
    <cellStyle name="_DEM-WP(C) Costs not in AURORA 2007GRC_Electric Rev Req Model (2009 GRC)  3" xfId="3945"/>
    <cellStyle name="_DEM-WP(C) Costs not in AURORA 2007GRC_Electric Rev Req Model (2009 GRC)  3 2" xfId="19532"/>
    <cellStyle name="_DEM-WP(C) Costs not in AURORA 2007GRC_Electric Rev Req Model (2009 GRC)  4" xfId="19533"/>
    <cellStyle name="_DEM-WP(C) Costs not in AURORA 2007GRC_Electric Rev Req Model (2009 GRC) _DEM-WP(C) ENERG10C--ctn Mid-C_042010 2010GRC" xfId="3946"/>
    <cellStyle name="_DEM-WP(C) Costs not in AURORA 2007GRC_Electric Rev Req Model (2009 GRC) _DEM-WP(C) ENERG10C--ctn Mid-C_042010 2010GRC 2" xfId="19534"/>
    <cellStyle name="_DEM-WP(C) Costs not in AURORA 2007GRC_Electric Rev Req Model (2009 GRC) Rebuttal" xfId="3947"/>
    <cellStyle name="_DEM-WP(C) Costs not in AURORA 2007GRC_Electric Rev Req Model (2009 GRC) Rebuttal 2" xfId="3948"/>
    <cellStyle name="_DEM-WP(C) Costs not in AURORA 2007GRC_Electric Rev Req Model (2009 GRC) Rebuttal 2 2" xfId="3949"/>
    <cellStyle name="_DEM-WP(C) Costs not in AURORA 2007GRC_Electric Rev Req Model (2009 GRC) Rebuttal 2 2 2" xfId="19535"/>
    <cellStyle name="_DEM-WP(C) Costs not in AURORA 2007GRC_Electric Rev Req Model (2009 GRC) Rebuttal 2 3" xfId="19536"/>
    <cellStyle name="_DEM-WP(C) Costs not in AURORA 2007GRC_Electric Rev Req Model (2009 GRC) Rebuttal 3" xfId="3950"/>
    <cellStyle name="_DEM-WP(C) Costs not in AURORA 2007GRC_Electric Rev Req Model (2009 GRC) Rebuttal 3 2" xfId="19537"/>
    <cellStyle name="_DEM-WP(C) Costs not in AURORA 2007GRC_Electric Rev Req Model (2009 GRC) Rebuttal 4" xfId="19538"/>
    <cellStyle name="_DEM-WP(C) Costs not in AURORA 2007GRC_Electric Rev Req Model (2009 GRC) Rebuttal REmoval of New  WH Solar AdjustMI" xfId="3951"/>
    <cellStyle name="_DEM-WP(C) Costs not in AURORA 2007GRC_Electric Rev Req Model (2009 GRC) Rebuttal REmoval of New  WH Solar AdjustMI 2" xfId="3952"/>
    <cellStyle name="_DEM-WP(C) Costs not in AURORA 2007GRC_Electric Rev Req Model (2009 GRC) Rebuttal REmoval of New  WH Solar AdjustMI 2 2" xfId="3953"/>
    <cellStyle name="_DEM-WP(C) Costs not in AURORA 2007GRC_Electric Rev Req Model (2009 GRC) Rebuttal REmoval of New  WH Solar AdjustMI 2 2 2" xfId="19539"/>
    <cellStyle name="_DEM-WP(C) Costs not in AURORA 2007GRC_Electric Rev Req Model (2009 GRC) Rebuttal REmoval of New  WH Solar AdjustMI 2 3" xfId="19540"/>
    <cellStyle name="_DEM-WP(C) Costs not in AURORA 2007GRC_Electric Rev Req Model (2009 GRC) Rebuttal REmoval of New  WH Solar AdjustMI 3" xfId="3954"/>
    <cellStyle name="_DEM-WP(C) Costs not in AURORA 2007GRC_Electric Rev Req Model (2009 GRC) Rebuttal REmoval of New  WH Solar AdjustMI 3 2" xfId="19541"/>
    <cellStyle name="_DEM-WP(C) Costs not in AURORA 2007GRC_Electric Rev Req Model (2009 GRC) Rebuttal REmoval of New  WH Solar AdjustMI 4" xfId="19542"/>
    <cellStyle name="_DEM-WP(C) Costs not in AURORA 2007GRC_Electric Rev Req Model (2009 GRC) Rebuttal REmoval of New  WH Solar AdjustMI_DEM-WP(C) ENERG10C--ctn Mid-C_042010 2010GRC" xfId="3955"/>
    <cellStyle name="_DEM-WP(C) Costs not in AURORA 2007GRC_Electric Rev Req Model (2009 GRC) Rebuttal REmoval of New  WH Solar AdjustMI_DEM-WP(C) ENERG10C--ctn Mid-C_042010 2010GRC 2" xfId="19543"/>
    <cellStyle name="_DEM-WP(C) Costs not in AURORA 2007GRC_Electric Rev Req Model (2009 GRC) Revised 01-18-2010" xfId="3956"/>
    <cellStyle name="_DEM-WP(C) Costs not in AURORA 2007GRC_Electric Rev Req Model (2009 GRC) Revised 01-18-2010 2" xfId="3957"/>
    <cellStyle name="_DEM-WP(C) Costs not in AURORA 2007GRC_Electric Rev Req Model (2009 GRC) Revised 01-18-2010 2 2" xfId="3958"/>
    <cellStyle name="_DEM-WP(C) Costs not in AURORA 2007GRC_Electric Rev Req Model (2009 GRC) Revised 01-18-2010 2 2 2" xfId="19544"/>
    <cellStyle name="_DEM-WP(C) Costs not in AURORA 2007GRC_Electric Rev Req Model (2009 GRC) Revised 01-18-2010 2 3" xfId="19545"/>
    <cellStyle name="_DEM-WP(C) Costs not in AURORA 2007GRC_Electric Rev Req Model (2009 GRC) Revised 01-18-2010 3" xfId="3959"/>
    <cellStyle name="_DEM-WP(C) Costs not in AURORA 2007GRC_Electric Rev Req Model (2009 GRC) Revised 01-18-2010 3 2" xfId="19546"/>
    <cellStyle name="_DEM-WP(C) Costs not in AURORA 2007GRC_Electric Rev Req Model (2009 GRC) Revised 01-18-2010 4" xfId="19547"/>
    <cellStyle name="_DEM-WP(C) Costs not in AURORA 2007GRC_Electric Rev Req Model (2009 GRC) Revised 01-18-2010_DEM-WP(C) ENERG10C--ctn Mid-C_042010 2010GRC" xfId="3960"/>
    <cellStyle name="_DEM-WP(C) Costs not in AURORA 2007GRC_Electric Rev Req Model (2009 GRC) Revised 01-18-2010_DEM-WP(C) ENERG10C--ctn Mid-C_042010 2010GRC 2" xfId="19548"/>
    <cellStyle name="_DEM-WP(C) Costs not in AURORA 2007GRC_Electric Rev Req Model (2010 GRC)" xfId="3961"/>
    <cellStyle name="_DEM-WP(C) Costs not in AURORA 2007GRC_Electric Rev Req Model (2010 GRC) 2" xfId="19549"/>
    <cellStyle name="_DEM-WP(C) Costs not in AURORA 2007GRC_Electric Rev Req Model (2010 GRC) SF" xfId="3962"/>
    <cellStyle name="_DEM-WP(C) Costs not in AURORA 2007GRC_Electric Rev Req Model (2010 GRC) SF 2" xfId="19550"/>
    <cellStyle name="_DEM-WP(C) Costs not in AURORA 2007GRC_Final Order Electric" xfId="3963"/>
    <cellStyle name="_DEM-WP(C) Costs not in AURORA 2007GRC_Final Order Electric EXHIBIT A-1" xfId="3964"/>
    <cellStyle name="_DEM-WP(C) Costs not in AURORA 2007GRC_Final Order Electric EXHIBIT A-1 2" xfId="3965"/>
    <cellStyle name="_DEM-WP(C) Costs not in AURORA 2007GRC_Final Order Electric EXHIBIT A-1 2 2" xfId="3966"/>
    <cellStyle name="_DEM-WP(C) Costs not in AURORA 2007GRC_Final Order Electric EXHIBIT A-1 2 2 2" xfId="19551"/>
    <cellStyle name="_DEM-WP(C) Costs not in AURORA 2007GRC_Final Order Electric EXHIBIT A-1 2 3" xfId="19552"/>
    <cellStyle name="_DEM-WP(C) Costs not in AURORA 2007GRC_Final Order Electric EXHIBIT A-1 3" xfId="3967"/>
    <cellStyle name="_DEM-WP(C) Costs not in AURORA 2007GRC_Final Order Electric EXHIBIT A-1 3 2" xfId="19553"/>
    <cellStyle name="_DEM-WP(C) Costs not in AURORA 2007GRC_Final Order Electric EXHIBIT A-1 4" xfId="19554"/>
    <cellStyle name="_DEM-WP(C) Costs not in AURORA 2007GRC_NIM Summary" xfId="3968"/>
    <cellStyle name="_DEM-WP(C) Costs not in AURORA 2007GRC_NIM Summary 2" xfId="3969"/>
    <cellStyle name="_DEM-WP(C) Costs not in AURORA 2007GRC_NIM Summary 2 2" xfId="19555"/>
    <cellStyle name="_DEM-WP(C) Costs not in AURORA 2007GRC_NIM Summary 2 2 2" xfId="19556"/>
    <cellStyle name="_DEM-WP(C) Costs not in AURORA 2007GRC_NIM Summary 2 3" xfId="19557"/>
    <cellStyle name="_DEM-WP(C) Costs not in AURORA 2007GRC_NIM Summary 3" xfId="19558"/>
    <cellStyle name="_DEM-WP(C) Costs not in AURORA 2007GRC_NIM Summary 3 2" xfId="19559"/>
    <cellStyle name="_DEM-WP(C) Costs not in AURORA 2007GRC_NIM Summary 4" xfId="19560"/>
    <cellStyle name="_DEM-WP(C) Costs not in AURORA 2007GRC_NIM Summary_DEM-WP(C) ENERG10C--ctn Mid-C_042010 2010GRC" xfId="3970"/>
    <cellStyle name="_DEM-WP(C) Costs not in AURORA 2007GRC_NIM Summary_DEM-WP(C) ENERG10C--ctn Mid-C_042010 2010GRC 2" xfId="19561"/>
    <cellStyle name="_DEM-WP(C) Costs not in AURORA 2007GRC_NIM+O&amp;M Monthly" xfId="3971"/>
    <cellStyle name="_DEM-WP(C) Costs not in AURORA 2007GRC_NIM+O&amp;M Monthly 2" xfId="19562"/>
    <cellStyle name="_DEM-WP(C) Costs not in AURORA 2007GRC_NIM+O&amp;M Monthly 2 2" xfId="19563"/>
    <cellStyle name="_DEM-WP(C) Costs not in AURORA 2007GRC_NIM+O&amp;M Monthly 3" xfId="19564"/>
    <cellStyle name="_DEM-WP(C) Costs not in AURORA 2007GRC_Power Costs - Comparison bx Rbtl-Staff-Jt-PC" xfId="3972"/>
    <cellStyle name="_DEM-WP(C) Costs not in AURORA 2007GRC_Power Costs - Comparison bx Rbtl-Staff-Jt-PC 2" xfId="3973"/>
    <cellStyle name="_DEM-WP(C) Costs not in AURORA 2007GRC_Power Costs - Comparison bx Rbtl-Staff-Jt-PC 2 2" xfId="3974"/>
    <cellStyle name="_DEM-WP(C) Costs not in AURORA 2007GRC_Power Costs - Comparison bx Rbtl-Staff-Jt-PC 2 2 2" xfId="19565"/>
    <cellStyle name="_DEM-WP(C) Costs not in AURORA 2007GRC_Power Costs - Comparison bx Rbtl-Staff-Jt-PC 2 3" xfId="19566"/>
    <cellStyle name="_DEM-WP(C) Costs not in AURORA 2007GRC_Power Costs - Comparison bx Rbtl-Staff-Jt-PC 3" xfId="3975"/>
    <cellStyle name="_DEM-WP(C) Costs not in AURORA 2007GRC_Power Costs - Comparison bx Rbtl-Staff-Jt-PC 3 2" xfId="19567"/>
    <cellStyle name="_DEM-WP(C) Costs not in AURORA 2007GRC_Power Costs - Comparison bx Rbtl-Staff-Jt-PC 4" xfId="19568"/>
    <cellStyle name="_DEM-WP(C) Costs not in AURORA 2007GRC_Power Costs - Comparison bx Rbtl-Staff-Jt-PC_DEM-WP(C) ENERG10C--ctn Mid-C_042010 2010GRC" xfId="3976"/>
    <cellStyle name="_DEM-WP(C) Costs not in AURORA 2007GRC_Power Costs - Comparison bx Rbtl-Staff-Jt-PC_DEM-WP(C) ENERG10C--ctn Mid-C_042010 2010GRC 2" xfId="19569"/>
    <cellStyle name="_DEM-WP(C) Costs not in AURORA 2007GRC_Rebuttal Power Costs" xfId="3977"/>
    <cellStyle name="_DEM-WP(C) Costs not in AURORA 2007GRC_Rebuttal Power Costs 2" xfId="3978"/>
    <cellStyle name="_DEM-WP(C) Costs not in AURORA 2007GRC_Rebuttal Power Costs 2 2" xfId="3979"/>
    <cellStyle name="_DEM-WP(C) Costs not in AURORA 2007GRC_Rebuttal Power Costs 2 2 2" xfId="19570"/>
    <cellStyle name="_DEM-WP(C) Costs not in AURORA 2007GRC_Rebuttal Power Costs 2 3" xfId="19571"/>
    <cellStyle name="_DEM-WP(C) Costs not in AURORA 2007GRC_Rebuttal Power Costs 3" xfId="3980"/>
    <cellStyle name="_DEM-WP(C) Costs not in AURORA 2007GRC_Rebuttal Power Costs 3 2" xfId="19572"/>
    <cellStyle name="_DEM-WP(C) Costs not in AURORA 2007GRC_Rebuttal Power Costs 4" xfId="19573"/>
    <cellStyle name="_DEM-WP(C) Costs not in AURORA 2007GRC_Rebuttal Power Costs_DEM-WP(C) ENERG10C--ctn Mid-C_042010 2010GRC" xfId="3981"/>
    <cellStyle name="_DEM-WP(C) Costs not in AURORA 2007GRC_Rebuttal Power Costs_DEM-WP(C) ENERG10C--ctn Mid-C_042010 2010GRC 2" xfId="19574"/>
    <cellStyle name="_DEM-WP(C) Costs not in AURORA 2007GRC_TENASKA REGULATORY ASSET" xfId="3982"/>
    <cellStyle name="_DEM-WP(C) Costs not in AURORA 2007GRC_TENASKA REGULATORY ASSET 2" xfId="3983"/>
    <cellStyle name="_DEM-WP(C) Costs not in AURORA 2007GRC_TENASKA REGULATORY ASSET 2 2" xfId="3984"/>
    <cellStyle name="_DEM-WP(C) Costs not in AURORA 2007GRC_TENASKA REGULATORY ASSET 2 2 2" xfId="19575"/>
    <cellStyle name="_DEM-WP(C) Costs not in AURORA 2007GRC_TENASKA REGULATORY ASSET 2 3" xfId="19576"/>
    <cellStyle name="_DEM-WP(C) Costs not in AURORA 2007GRC_TENASKA REGULATORY ASSET 3" xfId="3985"/>
    <cellStyle name="_DEM-WP(C) Costs not in AURORA 2007GRC_TENASKA REGULATORY ASSET 3 2" xfId="19577"/>
    <cellStyle name="_DEM-WP(C) Costs not in AURORA 2007GRC_TENASKA REGULATORY ASSET 4" xfId="19578"/>
    <cellStyle name="_DEM-WP(C) Costs not in AURORA 2007PCORC" xfId="3986"/>
    <cellStyle name="_DEM-WP(C) Costs not in AURORA 2007PCORC 2" xfId="3987"/>
    <cellStyle name="_DEM-WP(C) Costs not in AURORA 2007PCORC 2 2" xfId="19579"/>
    <cellStyle name="_DEM-WP(C) Costs not in AURORA 2007PCORC 2 2 2" xfId="19580"/>
    <cellStyle name="_DEM-WP(C) Costs not in AURORA 2007PCORC 2 3" xfId="19581"/>
    <cellStyle name="_DEM-WP(C) Costs not in AURORA 2007PCORC 3" xfId="19582"/>
    <cellStyle name="_DEM-WP(C) Costs not in AURORA 2007PCORC 3 2" xfId="19583"/>
    <cellStyle name="_DEM-WP(C) Costs not in AURORA 2007PCORC 4" xfId="19584"/>
    <cellStyle name="_DEM-WP(C) Costs not in AURORA 2007PCORC_Chelan PUD Power Costs (8-10)" xfId="3988"/>
    <cellStyle name="_DEM-WP(C) Costs not in AURORA 2007PCORC_Chelan PUD Power Costs (8-10) 2" xfId="19585"/>
    <cellStyle name="_DEM-WP(C) Costs not in AURORA 2007PCORC_DEM-WP(C) ENERG10C--ctn Mid-C_042010 2010GRC" xfId="3989"/>
    <cellStyle name="_DEM-WP(C) Costs not in AURORA 2007PCORC_DEM-WP(C) ENERG10C--ctn Mid-C_042010 2010GRC 2" xfId="19586"/>
    <cellStyle name="_DEM-WP(C) Costs not in AURORA 2007PCORC_NIM Summary" xfId="3990"/>
    <cellStyle name="_DEM-WP(C) Costs not in AURORA 2007PCORC_NIM Summary 2" xfId="3991"/>
    <cellStyle name="_DEM-WP(C) Costs not in AURORA 2007PCORC_NIM Summary 2 2" xfId="19587"/>
    <cellStyle name="_DEM-WP(C) Costs not in AURORA 2007PCORC_NIM Summary 2 2 2" xfId="19588"/>
    <cellStyle name="_DEM-WP(C) Costs not in AURORA 2007PCORC_NIM Summary 2 3" xfId="19589"/>
    <cellStyle name="_DEM-WP(C) Costs not in AURORA 2007PCORC_NIM Summary 3" xfId="19590"/>
    <cellStyle name="_DEM-WP(C) Costs not in AURORA 2007PCORC_NIM Summary 3 2" xfId="19591"/>
    <cellStyle name="_DEM-WP(C) Costs not in AURORA 2007PCORC_NIM Summary 4" xfId="19592"/>
    <cellStyle name="_DEM-WP(C) Costs not in AURORA 2007PCORC_NIM Summary_DEM-WP(C) ENERG10C--ctn Mid-C_042010 2010GRC" xfId="3992"/>
    <cellStyle name="_DEM-WP(C) Costs not in AURORA 2007PCORC_NIM Summary_DEM-WP(C) ENERG10C--ctn Mid-C_042010 2010GRC 2" xfId="19593"/>
    <cellStyle name="_DEM-WP(C) Costs not in AURORA 2007PCORC-5.07Update" xfId="3993"/>
    <cellStyle name="_DEM-WP(C) Costs not in AURORA 2007PCORC-5.07Update 2" xfId="3994"/>
    <cellStyle name="_DEM-WP(C) Costs not in AURORA 2007PCORC-5.07Update 2 2" xfId="3995"/>
    <cellStyle name="_DEM-WP(C) Costs not in AURORA 2007PCORC-5.07Update 2 2 2" xfId="19594"/>
    <cellStyle name="_DEM-WP(C) Costs not in AURORA 2007PCORC-5.07Update 2 2 2 2" xfId="19595"/>
    <cellStyle name="_DEM-WP(C) Costs not in AURORA 2007PCORC-5.07Update 2 2 3" xfId="19596"/>
    <cellStyle name="_DEM-WP(C) Costs not in AURORA 2007PCORC-5.07Update 2 3" xfId="19597"/>
    <cellStyle name="_DEM-WP(C) Costs not in AURORA 2007PCORC-5.07Update 2 3 2" xfId="19598"/>
    <cellStyle name="_DEM-WP(C) Costs not in AURORA 2007PCORC-5.07Update 2 4" xfId="19599"/>
    <cellStyle name="_DEM-WP(C) Costs not in AURORA 2007PCORC-5.07Update 3" xfId="3996"/>
    <cellStyle name="_DEM-WP(C) Costs not in AURORA 2007PCORC-5.07Update 3 2" xfId="19600"/>
    <cellStyle name="_DEM-WP(C) Costs not in AURORA 2007PCORC-5.07Update 3 2 2" xfId="19601"/>
    <cellStyle name="_DEM-WP(C) Costs not in AURORA 2007PCORC-5.07Update 4" xfId="19602"/>
    <cellStyle name="_DEM-WP(C) Costs not in AURORA 2007PCORC-5.07Update 4 2" xfId="19603"/>
    <cellStyle name="_DEM-WP(C) Costs not in AURORA 2007PCORC-5.07Update 4 3" xfId="19604"/>
    <cellStyle name="_DEM-WP(C) Costs not in AURORA 2007PCORC-5.07Update 5" xfId="19605"/>
    <cellStyle name="_DEM-WP(C) Costs not in AURORA 2007PCORC-5.07Update 5 2" xfId="19606"/>
    <cellStyle name="_DEM-WP(C) Costs not in AURORA 2007PCORC-5.07Update 6" xfId="19607"/>
    <cellStyle name="_DEM-WP(C) Costs not in AURORA 2007PCORC-5.07Update 6 2" xfId="19608"/>
    <cellStyle name="_DEM-WP(C) Costs not in AURORA 2007PCORC-5.07Update_16.37E Wild Horse Expansion DeferralRevwrkingfile SF" xfId="3997"/>
    <cellStyle name="_DEM-WP(C) Costs not in AURORA 2007PCORC-5.07Update_16.37E Wild Horse Expansion DeferralRevwrkingfile SF 2" xfId="3998"/>
    <cellStyle name="_DEM-WP(C) Costs not in AURORA 2007PCORC-5.07Update_16.37E Wild Horse Expansion DeferralRevwrkingfile SF 2 2" xfId="3999"/>
    <cellStyle name="_DEM-WP(C) Costs not in AURORA 2007PCORC-5.07Update_16.37E Wild Horse Expansion DeferralRevwrkingfile SF 2 2 2" xfId="19609"/>
    <cellStyle name="_DEM-WP(C) Costs not in AURORA 2007PCORC-5.07Update_16.37E Wild Horse Expansion DeferralRevwrkingfile SF 2 3" xfId="19610"/>
    <cellStyle name="_DEM-WP(C) Costs not in AURORA 2007PCORC-5.07Update_16.37E Wild Horse Expansion DeferralRevwrkingfile SF 3" xfId="4000"/>
    <cellStyle name="_DEM-WP(C) Costs not in AURORA 2007PCORC-5.07Update_16.37E Wild Horse Expansion DeferralRevwrkingfile SF 3 2" xfId="19611"/>
    <cellStyle name="_DEM-WP(C) Costs not in AURORA 2007PCORC-5.07Update_16.37E Wild Horse Expansion DeferralRevwrkingfile SF 4" xfId="19612"/>
    <cellStyle name="_DEM-WP(C) Costs not in AURORA 2007PCORC-5.07Update_16.37E Wild Horse Expansion DeferralRevwrkingfile SF_DEM-WP(C) ENERG10C--ctn Mid-C_042010 2010GRC" xfId="4001"/>
    <cellStyle name="_DEM-WP(C) Costs not in AURORA 2007PCORC-5.07Update_16.37E Wild Horse Expansion DeferralRevwrkingfile SF_DEM-WP(C) ENERG10C--ctn Mid-C_042010 2010GRC 2" xfId="19613"/>
    <cellStyle name="_DEM-WP(C) Costs not in AURORA 2007PCORC-5.07Update_2009 GRC Compl Filing - Exhibit D" xfId="4002"/>
    <cellStyle name="_DEM-WP(C) Costs not in AURORA 2007PCORC-5.07Update_2009 GRC Compl Filing - Exhibit D 2" xfId="4003"/>
    <cellStyle name="_DEM-WP(C) Costs not in AURORA 2007PCORC-5.07Update_2009 GRC Compl Filing - Exhibit D 2 2" xfId="19614"/>
    <cellStyle name="_DEM-WP(C) Costs not in AURORA 2007PCORC-5.07Update_2009 GRC Compl Filing - Exhibit D 2 2 2" xfId="19615"/>
    <cellStyle name="_DEM-WP(C) Costs not in AURORA 2007PCORC-5.07Update_2009 GRC Compl Filing - Exhibit D 2 3" xfId="19616"/>
    <cellStyle name="_DEM-WP(C) Costs not in AURORA 2007PCORC-5.07Update_2009 GRC Compl Filing - Exhibit D 3" xfId="19617"/>
    <cellStyle name="_DEM-WP(C) Costs not in AURORA 2007PCORC-5.07Update_2009 GRC Compl Filing - Exhibit D 3 2" xfId="19618"/>
    <cellStyle name="_DEM-WP(C) Costs not in AURORA 2007PCORC-5.07Update_2009 GRC Compl Filing - Exhibit D 4" xfId="19619"/>
    <cellStyle name="_DEM-WP(C) Costs not in AURORA 2007PCORC-5.07Update_2009 GRC Compl Filing - Exhibit D_DEM-WP(C) ENERG10C--ctn Mid-C_042010 2010GRC" xfId="4004"/>
    <cellStyle name="_DEM-WP(C) Costs not in AURORA 2007PCORC-5.07Update_2009 GRC Compl Filing - Exhibit D_DEM-WP(C) ENERG10C--ctn Mid-C_042010 2010GRC 2" xfId="19620"/>
    <cellStyle name="_DEM-WP(C) Costs not in AURORA 2007PCORC-5.07Update_Adj Bench DR 3 for Initial Briefs (Electric)" xfId="4005"/>
    <cellStyle name="_DEM-WP(C) Costs not in AURORA 2007PCORC-5.07Update_Adj Bench DR 3 for Initial Briefs (Electric) 2" xfId="4006"/>
    <cellStyle name="_DEM-WP(C) Costs not in AURORA 2007PCORC-5.07Update_Adj Bench DR 3 for Initial Briefs (Electric) 2 2" xfId="4007"/>
    <cellStyle name="_DEM-WP(C) Costs not in AURORA 2007PCORC-5.07Update_Adj Bench DR 3 for Initial Briefs (Electric) 2 2 2" xfId="19621"/>
    <cellStyle name="_DEM-WP(C) Costs not in AURORA 2007PCORC-5.07Update_Adj Bench DR 3 for Initial Briefs (Electric) 2 3" xfId="19622"/>
    <cellStyle name="_DEM-WP(C) Costs not in AURORA 2007PCORC-5.07Update_Adj Bench DR 3 for Initial Briefs (Electric) 3" xfId="4008"/>
    <cellStyle name="_DEM-WP(C) Costs not in AURORA 2007PCORC-5.07Update_Adj Bench DR 3 for Initial Briefs (Electric) 3 2" xfId="19623"/>
    <cellStyle name="_DEM-WP(C) Costs not in AURORA 2007PCORC-5.07Update_Adj Bench DR 3 for Initial Briefs (Electric) 4" xfId="19624"/>
    <cellStyle name="_DEM-WP(C) Costs not in AURORA 2007PCORC-5.07Update_Adj Bench DR 3 for Initial Briefs (Electric)_DEM-WP(C) ENERG10C--ctn Mid-C_042010 2010GRC" xfId="4009"/>
    <cellStyle name="_DEM-WP(C) Costs not in AURORA 2007PCORC-5.07Update_Adj Bench DR 3 for Initial Briefs (Electric)_DEM-WP(C) ENERG10C--ctn Mid-C_042010 2010GRC 2" xfId="19625"/>
    <cellStyle name="_DEM-WP(C) Costs not in AURORA 2007PCORC-5.07Update_Book1" xfId="4010"/>
    <cellStyle name="_DEM-WP(C) Costs not in AURORA 2007PCORC-5.07Update_Book1 2" xfId="19626"/>
    <cellStyle name="_DEM-WP(C) Costs not in AURORA 2007PCORC-5.07Update_Book2" xfId="4011"/>
    <cellStyle name="_DEM-WP(C) Costs not in AURORA 2007PCORC-5.07Update_Book2 2" xfId="4012"/>
    <cellStyle name="_DEM-WP(C) Costs not in AURORA 2007PCORC-5.07Update_Book2 2 2" xfId="4013"/>
    <cellStyle name="_DEM-WP(C) Costs not in AURORA 2007PCORC-5.07Update_Book2 2 2 2" xfId="19627"/>
    <cellStyle name="_DEM-WP(C) Costs not in AURORA 2007PCORC-5.07Update_Book2 2 3" xfId="19628"/>
    <cellStyle name="_DEM-WP(C) Costs not in AURORA 2007PCORC-5.07Update_Book2 3" xfId="4014"/>
    <cellStyle name="_DEM-WP(C) Costs not in AURORA 2007PCORC-5.07Update_Book2 3 2" xfId="19629"/>
    <cellStyle name="_DEM-WP(C) Costs not in AURORA 2007PCORC-5.07Update_Book2 4" xfId="19630"/>
    <cellStyle name="_DEM-WP(C) Costs not in AURORA 2007PCORC-5.07Update_Book2_DEM-WP(C) ENERG10C--ctn Mid-C_042010 2010GRC" xfId="4015"/>
    <cellStyle name="_DEM-WP(C) Costs not in AURORA 2007PCORC-5.07Update_Book2_DEM-WP(C) ENERG10C--ctn Mid-C_042010 2010GRC 2" xfId="19631"/>
    <cellStyle name="_DEM-WP(C) Costs not in AURORA 2007PCORC-5.07Update_Book4" xfId="4016"/>
    <cellStyle name="_DEM-WP(C) Costs not in AURORA 2007PCORC-5.07Update_Book4 2" xfId="4017"/>
    <cellStyle name="_DEM-WP(C) Costs not in AURORA 2007PCORC-5.07Update_Book4 2 2" xfId="4018"/>
    <cellStyle name="_DEM-WP(C) Costs not in AURORA 2007PCORC-5.07Update_Book4 2 2 2" xfId="19632"/>
    <cellStyle name="_DEM-WP(C) Costs not in AURORA 2007PCORC-5.07Update_Book4 2 3" xfId="19633"/>
    <cellStyle name="_DEM-WP(C) Costs not in AURORA 2007PCORC-5.07Update_Book4 3" xfId="4019"/>
    <cellStyle name="_DEM-WP(C) Costs not in AURORA 2007PCORC-5.07Update_Book4 3 2" xfId="19634"/>
    <cellStyle name="_DEM-WP(C) Costs not in AURORA 2007PCORC-5.07Update_Book4 4" xfId="19635"/>
    <cellStyle name="_DEM-WP(C) Costs not in AURORA 2007PCORC-5.07Update_Book4_DEM-WP(C) ENERG10C--ctn Mid-C_042010 2010GRC" xfId="4020"/>
    <cellStyle name="_DEM-WP(C) Costs not in AURORA 2007PCORC-5.07Update_Book4_DEM-WP(C) ENERG10C--ctn Mid-C_042010 2010GRC 2" xfId="19636"/>
    <cellStyle name="_DEM-WP(C) Costs not in AURORA 2007PCORC-5.07Update_Chelan PUD Power Costs (8-10)" xfId="4021"/>
    <cellStyle name="_DEM-WP(C) Costs not in AURORA 2007PCORC-5.07Update_Chelan PUD Power Costs (8-10) 2" xfId="19637"/>
    <cellStyle name="_DEM-WP(C) Costs not in AURORA 2007PCORC-5.07Update_Colstrip 1&amp;2 Annual O&amp;M Budgets" xfId="19638"/>
    <cellStyle name="_DEM-WP(C) Costs not in AURORA 2007PCORC-5.07Update_Confidential Material" xfId="4022"/>
    <cellStyle name="_DEM-WP(C) Costs not in AURORA 2007PCORC-5.07Update_Confidential Material 2" xfId="19639"/>
    <cellStyle name="_DEM-WP(C) Costs not in AURORA 2007PCORC-5.07Update_DEM-WP(C) Colstrip 12 Coal Cost Forecast 2010GRC" xfId="4023"/>
    <cellStyle name="_DEM-WP(C) Costs not in AURORA 2007PCORC-5.07Update_DEM-WP(C) Colstrip 12 Coal Cost Forecast 2010GRC 2" xfId="19640"/>
    <cellStyle name="_DEM-WP(C) Costs not in AURORA 2007PCORC-5.07Update_DEM-WP(C) ENERG10C--ctn Mid-C_042010 2010GRC" xfId="4024"/>
    <cellStyle name="_DEM-WP(C) Costs not in AURORA 2007PCORC-5.07Update_DEM-WP(C) ENERG10C--ctn Mid-C_042010 2010GRC 2" xfId="19641"/>
    <cellStyle name="_DEM-WP(C) Costs not in AURORA 2007PCORC-5.07Update_DEM-WP(C) Production O&amp;M 2009GRC Rebuttal" xfId="4025"/>
    <cellStyle name="_DEM-WP(C) Costs not in AURORA 2007PCORC-5.07Update_DEM-WP(C) Production O&amp;M 2009GRC Rebuttal 2" xfId="4026"/>
    <cellStyle name="_DEM-WP(C) Costs not in AURORA 2007PCORC-5.07Update_DEM-WP(C) Production O&amp;M 2009GRC Rebuttal 2 2" xfId="4027"/>
    <cellStyle name="_DEM-WP(C) Costs not in AURORA 2007PCORC-5.07Update_DEM-WP(C) Production O&amp;M 2009GRC Rebuttal 2 2 2" xfId="19642"/>
    <cellStyle name="_DEM-WP(C) Costs not in AURORA 2007PCORC-5.07Update_DEM-WP(C) Production O&amp;M 2009GRC Rebuttal 2 3" xfId="19643"/>
    <cellStyle name="_DEM-WP(C) Costs not in AURORA 2007PCORC-5.07Update_DEM-WP(C) Production O&amp;M 2009GRC Rebuttal 3" xfId="4028"/>
    <cellStyle name="_DEM-WP(C) Costs not in AURORA 2007PCORC-5.07Update_DEM-WP(C) Production O&amp;M 2009GRC Rebuttal 3 2" xfId="19644"/>
    <cellStyle name="_DEM-WP(C) Costs not in AURORA 2007PCORC-5.07Update_DEM-WP(C) Production O&amp;M 2009GRC Rebuttal 4" xfId="19645"/>
    <cellStyle name="_DEM-WP(C) Costs not in AURORA 2007PCORC-5.07Update_DEM-WP(C) Production O&amp;M 2009GRC Rebuttal_Adj Bench DR 3 for Initial Briefs (Electric)" xfId="4029"/>
    <cellStyle name="_DEM-WP(C) Costs not in AURORA 2007PCORC-5.07Update_DEM-WP(C) Production O&amp;M 2009GRC Rebuttal_Adj Bench DR 3 for Initial Briefs (Electric) 2" xfId="4030"/>
    <cellStyle name="_DEM-WP(C) Costs not in AURORA 2007PCORC-5.07Update_DEM-WP(C) Production O&amp;M 2009GRC Rebuttal_Adj Bench DR 3 for Initial Briefs (Electric) 2 2" xfId="4031"/>
    <cellStyle name="_DEM-WP(C) Costs not in AURORA 2007PCORC-5.07Update_DEM-WP(C) Production O&amp;M 2009GRC Rebuttal_Adj Bench DR 3 for Initial Briefs (Electric) 2 2 2" xfId="19646"/>
    <cellStyle name="_DEM-WP(C) Costs not in AURORA 2007PCORC-5.07Update_DEM-WP(C) Production O&amp;M 2009GRC Rebuttal_Adj Bench DR 3 for Initial Briefs (Electric) 2 3" xfId="19647"/>
    <cellStyle name="_DEM-WP(C) Costs not in AURORA 2007PCORC-5.07Update_DEM-WP(C) Production O&amp;M 2009GRC Rebuttal_Adj Bench DR 3 for Initial Briefs (Electric) 3" xfId="4032"/>
    <cellStyle name="_DEM-WP(C) Costs not in AURORA 2007PCORC-5.07Update_DEM-WP(C) Production O&amp;M 2009GRC Rebuttal_Adj Bench DR 3 for Initial Briefs (Electric) 3 2" xfId="19648"/>
    <cellStyle name="_DEM-WP(C) Costs not in AURORA 2007PCORC-5.07Update_DEM-WP(C) Production O&amp;M 2009GRC Rebuttal_Adj Bench DR 3 for Initial Briefs (Electric) 4" xfId="19649"/>
    <cellStyle name="_DEM-WP(C) Costs not in AURORA 2007PCORC-5.07Update_DEM-WP(C) Production O&amp;M 2009GRC Rebuttal_Adj Bench DR 3 for Initial Briefs (Electric)_DEM-WP(C) ENERG10C--ctn Mid-C_042010 2010GRC" xfId="4033"/>
    <cellStyle name="_DEM-WP(C) Costs not in AURORA 2007PCORC-5.07Update_DEM-WP(C) Production O&amp;M 2009GRC Rebuttal_Adj Bench DR 3 for Initial Briefs (Electric)_DEM-WP(C) ENERG10C--ctn Mid-C_042010 2010GRC 2" xfId="19650"/>
    <cellStyle name="_DEM-WP(C) Costs not in AURORA 2007PCORC-5.07Update_DEM-WP(C) Production O&amp;M 2009GRC Rebuttal_Book2" xfId="4034"/>
    <cellStyle name="_DEM-WP(C) Costs not in AURORA 2007PCORC-5.07Update_DEM-WP(C) Production O&amp;M 2009GRC Rebuttal_Book2 2" xfId="4035"/>
    <cellStyle name="_DEM-WP(C) Costs not in AURORA 2007PCORC-5.07Update_DEM-WP(C) Production O&amp;M 2009GRC Rebuttal_Book2 2 2" xfId="4036"/>
    <cellStyle name="_DEM-WP(C) Costs not in AURORA 2007PCORC-5.07Update_DEM-WP(C) Production O&amp;M 2009GRC Rebuttal_Book2 2 2 2" xfId="19651"/>
    <cellStyle name="_DEM-WP(C) Costs not in AURORA 2007PCORC-5.07Update_DEM-WP(C) Production O&amp;M 2009GRC Rebuttal_Book2 2 3" xfId="19652"/>
    <cellStyle name="_DEM-WP(C) Costs not in AURORA 2007PCORC-5.07Update_DEM-WP(C) Production O&amp;M 2009GRC Rebuttal_Book2 3" xfId="4037"/>
    <cellStyle name="_DEM-WP(C) Costs not in AURORA 2007PCORC-5.07Update_DEM-WP(C) Production O&amp;M 2009GRC Rebuttal_Book2 3 2" xfId="19653"/>
    <cellStyle name="_DEM-WP(C) Costs not in AURORA 2007PCORC-5.07Update_DEM-WP(C) Production O&amp;M 2009GRC Rebuttal_Book2 4" xfId="19654"/>
    <cellStyle name="_DEM-WP(C) Costs not in AURORA 2007PCORC-5.07Update_DEM-WP(C) Production O&amp;M 2009GRC Rebuttal_Book2_Adj Bench DR 3 for Initial Briefs (Electric)" xfId="4038"/>
    <cellStyle name="_DEM-WP(C) Costs not in AURORA 2007PCORC-5.07Update_DEM-WP(C) Production O&amp;M 2009GRC Rebuttal_Book2_Adj Bench DR 3 for Initial Briefs (Electric) 2" xfId="4039"/>
    <cellStyle name="_DEM-WP(C) Costs not in AURORA 2007PCORC-5.07Update_DEM-WP(C) Production O&amp;M 2009GRC Rebuttal_Book2_Adj Bench DR 3 for Initial Briefs (Electric) 2 2" xfId="4040"/>
    <cellStyle name="_DEM-WP(C) Costs not in AURORA 2007PCORC-5.07Update_DEM-WP(C) Production O&amp;M 2009GRC Rebuttal_Book2_Adj Bench DR 3 for Initial Briefs (Electric) 2 2 2" xfId="19655"/>
    <cellStyle name="_DEM-WP(C) Costs not in AURORA 2007PCORC-5.07Update_DEM-WP(C) Production O&amp;M 2009GRC Rebuttal_Book2_Adj Bench DR 3 for Initial Briefs (Electric) 2 3" xfId="19656"/>
    <cellStyle name="_DEM-WP(C) Costs not in AURORA 2007PCORC-5.07Update_DEM-WP(C) Production O&amp;M 2009GRC Rebuttal_Book2_Adj Bench DR 3 for Initial Briefs (Electric) 3" xfId="4041"/>
    <cellStyle name="_DEM-WP(C) Costs not in AURORA 2007PCORC-5.07Update_DEM-WP(C) Production O&amp;M 2009GRC Rebuttal_Book2_Adj Bench DR 3 for Initial Briefs (Electric) 3 2" xfId="19657"/>
    <cellStyle name="_DEM-WP(C) Costs not in AURORA 2007PCORC-5.07Update_DEM-WP(C) Production O&amp;M 2009GRC Rebuttal_Book2_Adj Bench DR 3 for Initial Briefs (Electric) 4" xfId="19658"/>
    <cellStyle name="_DEM-WP(C) Costs not in AURORA 2007PCORC-5.07Update_DEM-WP(C) Production O&amp;M 2009GRC Rebuttal_Book2_Adj Bench DR 3 for Initial Briefs (Electric)_DEM-WP(C) ENERG10C--ctn Mid-C_042010 2010GRC" xfId="4042"/>
    <cellStyle name="_DEM-WP(C) Costs not in AURORA 2007PCORC-5.07Update_DEM-WP(C) Production O&amp;M 2009GRC Rebuttal_Book2_Adj Bench DR 3 for Initial Briefs (Electric)_DEM-WP(C) ENERG10C--ctn Mid-C_042010 2010GRC 2" xfId="19659"/>
    <cellStyle name="_DEM-WP(C) Costs not in AURORA 2007PCORC-5.07Update_DEM-WP(C) Production O&amp;M 2009GRC Rebuttal_Book2_DEM-WP(C) ENERG10C--ctn Mid-C_042010 2010GRC" xfId="4043"/>
    <cellStyle name="_DEM-WP(C) Costs not in AURORA 2007PCORC-5.07Update_DEM-WP(C) Production O&amp;M 2009GRC Rebuttal_Book2_DEM-WP(C) ENERG10C--ctn Mid-C_042010 2010GRC 2" xfId="19660"/>
    <cellStyle name="_DEM-WP(C) Costs not in AURORA 2007PCORC-5.07Update_DEM-WP(C) Production O&amp;M 2009GRC Rebuttal_Book2_Electric Rev Req Model (2009 GRC) Rebuttal" xfId="4044"/>
    <cellStyle name="_DEM-WP(C) Costs not in AURORA 2007PCORC-5.07Update_DEM-WP(C) Production O&amp;M 2009GRC Rebuttal_Book2_Electric Rev Req Model (2009 GRC) Rebuttal 2" xfId="4045"/>
    <cellStyle name="_DEM-WP(C) Costs not in AURORA 2007PCORC-5.07Update_DEM-WP(C) Production O&amp;M 2009GRC Rebuttal_Book2_Electric Rev Req Model (2009 GRC) Rebuttal 2 2" xfId="4046"/>
    <cellStyle name="_DEM-WP(C) Costs not in AURORA 2007PCORC-5.07Update_DEM-WP(C) Production O&amp;M 2009GRC Rebuttal_Book2_Electric Rev Req Model (2009 GRC) Rebuttal 2 2 2" xfId="19661"/>
    <cellStyle name="_DEM-WP(C) Costs not in AURORA 2007PCORC-5.07Update_DEM-WP(C) Production O&amp;M 2009GRC Rebuttal_Book2_Electric Rev Req Model (2009 GRC) Rebuttal 2 3" xfId="19662"/>
    <cellStyle name="_DEM-WP(C) Costs not in AURORA 2007PCORC-5.07Update_DEM-WP(C) Production O&amp;M 2009GRC Rebuttal_Book2_Electric Rev Req Model (2009 GRC) Rebuttal 3" xfId="4047"/>
    <cellStyle name="_DEM-WP(C) Costs not in AURORA 2007PCORC-5.07Update_DEM-WP(C) Production O&amp;M 2009GRC Rebuttal_Book2_Electric Rev Req Model (2009 GRC) Rebuttal 3 2" xfId="19663"/>
    <cellStyle name="_DEM-WP(C) Costs not in AURORA 2007PCORC-5.07Update_DEM-WP(C) Production O&amp;M 2009GRC Rebuttal_Book2_Electric Rev Req Model (2009 GRC) Rebuttal 4" xfId="19664"/>
    <cellStyle name="_DEM-WP(C) Costs not in AURORA 2007PCORC-5.07Update_DEM-WP(C) Production O&amp;M 2009GRC Rebuttal_Book2_Electric Rev Req Model (2009 GRC) Rebuttal REmoval of New  WH Solar AdjustMI" xfId="4048"/>
    <cellStyle name="_DEM-WP(C) Costs not in AURORA 2007PCORC-5.07Update_DEM-WP(C) Production O&amp;M 2009GRC Rebuttal_Book2_Electric Rev Req Model (2009 GRC) Rebuttal REmoval of New  WH Solar AdjustMI 2" xfId="4049"/>
    <cellStyle name="_DEM-WP(C) Costs not in AURORA 2007PCORC-5.07Update_DEM-WP(C) Production O&amp;M 2009GRC Rebuttal_Book2_Electric Rev Req Model (2009 GRC) Rebuttal REmoval of New  WH Solar AdjustMI 2 2" xfId="4050"/>
    <cellStyle name="_DEM-WP(C) Costs not in AURORA 2007PCORC-5.07Update_DEM-WP(C) Production O&amp;M 2009GRC Rebuttal_Book2_Electric Rev Req Model (2009 GRC) Rebuttal REmoval of New  WH Solar AdjustMI 2 2 2" xfId="19665"/>
    <cellStyle name="_DEM-WP(C) Costs not in AURORA 2007PCORC-5.07Update_DEM-WP(C) Production O&amp;M 2009GRC Rebuttal_Book2_Electric Rev Req Model (2009 GRC) Rebuttal REmoval of New  WH Solar AdjustMI 2 3" xfId="19666"/>
    <cellStyle name="_DEM-WP(C) Costs not in AURORA 2007PCORC-5.07Update_DEM-WP(C) Production O&amp;M 2009GRC Rebuttal_Book2_Electric Rev Req Model (2009 GRC) Rebuttal REmoval of New  WH Solar AdjustMI 3" xfId="4051"/>
    <cellStyle name="_DEM-WP(C) Costs not in AURORA 2007PCORC-5.07Update_DEM-WP(C) Production O&amp;M 2009GRC Rebuttal_Book2_Electric Rev Req Model (2009 GRC) Rebuttal REmoval of New  WH Solar AdjustMI 3 2" xfId="19667"/>
    <cellStyle name="_DEM-WP(C) Costs not in AURORA 2007PCORC-5.07Update_DEM-WP(C) Production O&amp;M 2009GRC Rebuttal_Book2_Electric Rev Req Model (2009 GRC) Rebuttal REmoval of New  WH Solar AdjustMI 4" xfId="19668"/>
    <cellStyle name="_DEM-WP(C) Costs not in AURORA 2007PCORC-5.07Update_DEM-WP(C) Production O&amp;M 2009GRC Rebuttal_Book2_Electric Rev Req Model (2009 GRC) Rebuttal REmoval of New  WH Solar AdjustMI_DEM-WP(C) ENERG10C--ctn Mid-C_042010 2010GRC" xfId="4052"/>
    <cellStyle name="_DEM-WP(C) Costs not in AURORA 2007PCORC-5.07Update_DEM-WP(C) Production O&amp;M 2009GRC Rebuttal_Book2_Electric Rev Req Model (2009 GRC) Rebuttal REmoval of New  WH Solar AdjustMI_DEM-WP(C) ENERG10C--ctn Mid-C_042010 2010GRC 2" xfId="19669"/>
    <cellStyle name="_DEM-WP(C) Costs not in AURORA 2007PCORC-5.07Update_DEM-WP(C) Production O&amp;M 2009GRC Rebuttal_Book2_Electric Rev Req Model (2009 GRC) Revised 01-18-2010" xfId="4053"/>
    <cellStyle name="_DEM-WP(C) Costs not in AURORA 2007PCORC-5.07Update_DEM-WP(C) Production O&amp;M 2009GRC Rebuttal_Book2_Electric Rev Req Model (2009 GRC) Revised 01-18-2010 2" xfId="4054"/>
    <cellStyle name="_DEM-WP(C) Costs not in AURORA 2007PCORC-5.07Update_DEM-WP(C) Production O&amp;M 2009GRC Rebuttal_Book2_Electric Rev Req Model (2009 GRC) Revised 01-18-2010 2 2" xfId="4055"/>
    <cellStyle name="_DEM-WP(C) Costs not in AURORA 2007PCORC-5.07Update_DEM-WP(C) Production O&amp;M 2009GRC Rebuttal_Book2_Electric Rev Req Model (2009 GRC) Revised 01-18-2010 2 2 2" xfId="19670"/>
    <cellStyle name="_DEM-WP(C) Costs not in AURORA 2007PCORC-5.07Update_DEM-WP(C) Production O&amp;M 2009GRC Rebuttal_Book2_Electric Rev Req Model (2009 GRC) Revised 01-18-2010 2 3" xfId="19671"/>
    <cellStyle name="_DEM-WP(C) Costs not in AURORA 2007PCORC-5.07Update_DEM-WP(C) Production O&amp;M 2009GRC Rebuttal_Book2_Electric Rev Req Model (2009 GRC) Revised 01-18-2010 3" xfId="4056"/>
    <cellStyle name="_DEM-WP(C) Costs not in AURORA 2007PCORC-5.07Update_DEM-WP(C) Production O&amp;M 2009GRC Rebuttal_Book2_Electric Rev Req Model (2009 GRC) Revised 01-18-2010 3 2" xfId="19672"/>
    <cellStyle name="_DEM-WP(C) Costs not in AURORA 2007PCORC-5.07Update_DEM-WP(C) Production O&amp;M 2009GRC Rebuttal_Book2_Electric Rev Req Model (2009 GRC) Revised 01-18-2010 4" xfId="19673"/>
    <cellStyle name="_DEM-WP(C) Costs not in AURORA 2007PCORC-5.07Update_DEM-WP(C) Production O&amp;M 2009GRC Rebuttal_Book2_Electric Rev Req Model (2009 GRC) Revised 01-18-2010_DEM-WP(C) ENERG10C--ctn Mid-C_042010 2010GRC" xfId="4057"/>
    <cellStyle name="_DEM-WP(C) Costs not in AURORA 2007PCORC-5.07Update_DEM-WP(C) Production O&amp;M 2009GRC Rebuttal_Book2_Electric Rev Req Model (2009 GRC) Revised 01-18-2010_DEM-WP(C) ENERG10C--ctn Mid-C_042010 2010GRC 2" xfId="19674"/>
    <cellStyle name="_DEM-WP(C) Costs not in AURORA 2007PCORC-5.07Update_DEM-WP(C) Production O&amp;M 2009GRC Rebuttal_Book2_Final Order Electric EXHIBIT A-1" xfId="4058"/>
    <cellStyle name="_DEM-WP(C) Costs not in AURORA 2007PCORC-5.07Update_DEM-WP(C) Production O&amp;M 2009GRC Rebuttal_Book2_Final Order Electric EXHIBIT A-1 2" xfId="4059"/>
    <cellStyle name="_DEM-WP(C) Costs not in AURORA 2007PCORC-5.07Update_DEM-WP(C) Production O&amp;M 2009GRC Rebuttal_Book2_Final Order Electric EXHIBIT A-1 2 2" xfId="4060"/>
    <cellStyle name="_DEM-WP(C) Costs not in AURORA 2007PCORC-5.07Update_DEM-WP(C) Production O&amp;M 2009GRC Rebuttal_Book2_Final Order Electric EXHIBIT A-1 2 2 2" xfId="19675"/>
    <cellStyle name="_DEM-WP(C) Costs not in AURORA 2007PCORC-5.07Update_DEM-WP(C) Production O&amp;M 2009GRC Rebuttal_Book2_Final Order Electric EXHIBIT A-1 2 3" xfId="19676"/>
    <cellStyle name="_DEM-WP(C) Costs not in AURORA 2007PCORC-5.07Update_DEM-WP(C) Production O&amp;M 2009GRC Rebuttal_Book2_Final Order Electric EXHIBIT A-1 3" xfId="4061"/>
    <cellStyle name="_DEM-WP(C) Costs not in AURORA 2007PCORC-5.07Update_DEM-WP(C) Production O&amp;M 2009GRC Rebuttal_Book2_Final Order Electric EXHIBIT A-1 3 2" xfId="19677"/>
    <cellStyle name="_DEM-WP(C) Costs not in AURORA 2007PCORC-5.07Update_DEM-WP(C) Production O&amp;M 2009GRC Rebuttal_Book2_Final Order Electric EXHIBIT A-1 4" xfId="19678"/>
    <cellStyle name="_DEM-WP(C) Costs not in AURORA 2007PCORC-5.07Update_DEM-WP(C) Production O&amp;M 2009GRC Rebuttal_DEM-WP(C) ENERG10C--ctn Mid-C_042010 2010GRC" xfId="4062"/>
    <cellStyle name="_DEM-WP(C) Costs not in AURORA 2007PCORC-5.07Update_DEM-WP(C) Production O&amp;M 2009GRC Rebuttal_DEM-WP(C) ENERG10C--ctn Mid-C_042010 2010GRC 2" xfId="19679"/>
    <cellStyle name="_DEM-WP(C) Costs not in AURORA 2007PCORC-5.07Update_DEM-WP(C) Production O&amp;M 2009GRC Rebuttal_Electric Rev Req Model (2009 GRC) Rebuttal" xfId="4063"/>
    <cellStyle name="_DEM-WP(C) Costs not in AURORA 2007PCORC-5.07Update_DEM-WP(C) Production O&amp;M 2009GRC Rebuttal_Electric Rev Req Model (2009 GRC) Rebuttal 2" xfId="4064"/>
    <cellStyle name="_DEM-WP(C) Costs not in AURORA 2007PCORC-5.07Update_DEM-WP(C) Production O&amp;M 2009GRC Rebuttal_Electric Rev Req Model (2009 GRC) Rebuttal 2 2" xfId="4065"/>
    <cellStyle name="_DEM-WP(C) Costs not in AURORA 2007PCORC-5.07Update_DEM-WP(C) Production O&amp;M 2009GRC Rebuttal_Electric Rev Req Model (2009 GRC) Rebuttal 2 2 2" xfId="19680"/>
    <cellStyle name="_DEM-WP(C) Costs not in AURORA 2007PCORC-5.07Update_DEM-WP(C) Production O&amp;M 2009GRC Rebuttal_Electric Rev Req Model (2009 GRC) Rebuttal 2 3" xfId="19681"/>
    <cellStyle name="_DEM-WP(C) Costs not in AURORA 2007PCORC-5.07Update_DEM-WP(C) Production O&amp;M 2009GRC Rebuttal_Electric Rev Req Model (2009 GRC) Rebuttal 3" xfId="4066"/>
    <cellStyle name="_DEM-WP(C) Costs not in AURORA 2007PCORC-5.07Update_DEM-WP(C) Production O&amp;M 2009GRC Rebuttal_Electric Rev Req Model (2009 GRC) Rebuttal 3 2" xfId="19682"/>
    <cellStyle name="_DEM-WP(C) Costs not in AURORA 2007PCORC-5.07Update_DEM-WP(C) Production O&amp;M 2009GRC Rebuttal_Electric Rev Req Model (2009 GRC) Rebuttal 4" xfId="19683"/>
    <cellStyle name="_DEM-WP(C) Costs not in AURORA 2007PCORC-5.07Update_DEM-WP(C) Production O&amp;M 2009GRC Rebuttal_Electric Rev Req Model (2009 GRC) Rebuttal REmoval of New  WH Solar AdjustMI" xfId="4067"/>
    <cellStyle name="_DEM-WP(C) Costs not in AURORA 2007PCORC-5.07Update_DEM-WP(C) Production O&amp;M 2009GRC Rebuttal_Electric Rev Req Model (2009 GRC) Rebuttal REmoval of New  WH Solar AdjustMI 2" xfId="4068"/>
    <cellStyle name="_DEM-WP(C) Costs not in AURORA 2007PCORC-5.07Update_DEM-WP(C) Production O&amp;M 2009GRC Rebuttal_Electric Rev Req Model (2009 GRC) Rebuttal REmoval of New  WH Solar AdjustMI 2 2" xfId="4069"/>
    <cellStyle name="_DEM-WP(C) Costs not in AURORA 2007PCORC-5.07Update_DEM-WP(C) Production O&amp;M 2009GRC Rebuttal_Electric Rev Req Model (2009 GRC) Rebuttal REmoval of New  WH Solar AdjustMI 2 2 2" xfId="19684"/>
    <cellStyle name="_DEM-WP(C) Costs not in AURORA 2007PCORC-5.07Update_DEM-WP(C) Production O&amp;M 2009GRC Rebuttal_Electric Rev Req Model (2009 GRC) Rebuttal REmoval of New  WH Solar AdjustMI 2 3" xfId="19685"/>
    <cellStyle name="_DEM-WP(C) Costs not in AURORA 2007PCORC-5.07Update_DEM-WP(C) Production O&amp;M 2009GRC Rebuttal_Electric Rev Req Model (2009 GRC) Rebuttal REmoval of New  WH Solar AdjustMI 3" xfId="4070"/>
    <cellStyle name="_DEM-WP(C) Costs not in AURORA 2007PCORC-5.07Update_DEM-WP(C) Production O&amp;M 2009GRC Rebuttal_Electric Rev Req Model (2009 GRC) Rebuttal REmoval of New  WH Solar AdjustMI 3 2" xfId="19686"/>
    <cellStyle name="_DEM-WP(C) Costs not in AURORA 2007PCORC-5.07Update_DEM-WP(C) Production O&amp;M 2009GRC Rebuttal_Electric Rev Req Model (2009 GRC) Rebuttal REmoval of New  WH Solar AdjustMI 4" xfId="19687"/>
    <cellStyle name="_DEM-WP(C) Costs not in AURORA 2007PCORC-5.07Update_DEM-WP(C) Production O&amp;M 2009GRC Rebuttal_Electric Rev Req Model (2009 GRC) Rebuttal REmoval of New  WH Solar AdjustMI_DEM-WP(C) ENERG10C--ctn Mid-C_042010 2010GRC" xfId="4071"/>
    <cellStyle name="_DEM-WP(C) Costs not in AURORA 2007PCORC-5.07Update_DEM-WP(C) Production O&amp;M 2009GRC Rebuttal_Electric Rev Req Model (2009 GRC) Rebuttal REmoval of New  WH Solar AdjustMI_DEM-WP(C) ENERG10C--ctn Mid-C_042010 2010GRC 2" xfId="19688"/>
    <cellStyle name="_DEM-WP(C) Costs not in AURORA 2007PCORC-5.07Update_DEM-WP(C) Production O&amp;M 2009GRC Rebuttal_Electric Rev Req Model (2009 GRC) Revised 01-18-2010" xfId="4072"/>
    <cellStyle name="_DEM-WP(C) Costs not in AURORA 2007PCORC-5.07Update_DEM-WP(C) Production O&amp;M 2009GRC Rebuttal_Electric Rev Req Model (2009 GRC) Revised 01-18-2010 2" xfId="4073"/>
    <cellStyle name="_DEM-WP(C) Costs not in AURORA 2007PCORC-5.07Update_DEM-WP(C) Production O&amp;M 2009GRC Rebuttal_Electric Rev Req Model (2009 GRC) Revised 01-18-2010 2 2" xfId="4074"/>
    <cellStyle name="_DEM-WP(C) Costs not in AURORA 2007PCORC-5.07Update_DEM-WP(C) Production O&amp;M 2009GRC Rebuttal_Electric Rev Req Model (2009 GRC) Revised 01-18-2010 2 2 2" xfId="19689"/>
    <cellStyle name="_DEM-WP(C) Costs not in AURORA 2007PCORC-5.07Update_DEM-WP(C) Production O&amp;M 2009GRC Rebuttal_Electric Rev Req Model (2009 GRC) Revised 01-18-2010 2 3" xfId="19690"/>
    <cellStyle name="_DEM-WP(C) Costs not in AURORA 2007PCORC-5.07Update_DEM-WP(C) Production O&amp;M 2009GRC Rebuttal_Electric Rev Req Model (2009 GRC) Revised 01-18-2010 3" xfId="4075"/>
    <cellStyle name="_DEM-WP(C) Costs not in AURORA 2007PCORC-5.07Update_DEM-WP(C) Production O&amp;M 2009GRC Rebuttal_Electric Rev Req Model (2009 GRC) Revised 01-18-2010 3 2" xfId="19691"/>
    <cellStyle name="_DEM-WP(C) Costs not in AURORA 2007PCORC-5.07Update_DEM-WP(C) Production O&amp;M 2009GRC Rebuttal_Electric Rev Req Model (2009 GRC) Revised 01-18-2010 4" xfId="19692"/>
    <cellStyle name="_DEM-WP(C) Costs not in AURORA 2007PCORC-5.07Update_DEM-WP(C) Production O&amp;M 2009GRC Rebuttal_Electric Rev Req Model (2009 GRC) Revised 01-18-2010_DEM-WP(C) ENERG10C--ctn Mid-C_042010 2010GRC" xfId="4076"/>
    <cellStyle name="_DEM-WP(C) Costs not in AURORA 2007PCORC-5.07Update_DEM-WP(C) Production O&amp;M 2009GRC Rebuttal_Electric Rev Req Model (2009 GRC) Revised 01-18-2010_DEM-WP(C) ENERG10C--ctn Mid-C_042010 2010GRC 2" xfId="19693"/>
    <cellStyle name="_DEM-WP(C) Costs not in AURORA 2007PCORC-5.07Update_DEM-WP(C) Production O&amp;M 2009GRC Rebuttal_Final Order Electric EXHIBIT A-1" xfId="4077"/>
    <cellStyle name="_DEM-WP(C) Costs not in AURORA 2007PCORC-5.07Update_DEM-WP(C) Production O&amp;M 2009GRC Rebuttal_Final Order Electric EXHIBIT A-1 2" xfId="4078"/>
    <cellStyle name="_DEM-WP(C) Costs not in AURORA 2007PCORC-5.07Update_DEM-WP(C) Production O&amp;M 2009GRC Rebuttal_Final Order Electric EXHIBIT A-1 2 2" xfId="4079"/>
    <cellStyle name="_DEM-WP(C) Costs not in AURORA 2007PCORC-5.07Update_DEM-WP(C) Production O&amp;M 2009GRC Rebuttal_Final Order Electric EXHIBIT A-1 2 2 2" xfId="19694"/>
    <cellStyle name="_DEM-WP(C) Costs not in AURORA 2007PCORC-5.07Update_DEM-WP(C) Production O&amp;M 2009GRC Rebuttal_Final Order Electric EXHIBIT A-1 2 3" xfId="19695"/>
    <cellStyle name="_DEM-WP(C) Costs not in AURORA 2007PCORC-5.07Update_DEM-WP(C) Production O&amp;M 2009GRC Rebuttal_Final Order Electric EXHIBIT A-1 3" xfId="4080"/>
    <cellStyle name="_DEM-WP(C) Costs not in AURORA 2007PCORC-5.07Update_DEM-WP(C) Production O&amp;M 2009GRC Rebuttal_Final Order Electric EXHIBIT A-1 3 2" xfId="19696"/>
    <cellStyle name="_DEM-WP(C) Costs not in AURORA 2007PCORC-5.07Update_DEM-WP(C) Production O&amp;M 2009GRC Rebuttal_Final Order Electric EXHIBIT A-1 4" xfId="19697"/>
    <cellStyle name="_DEM-WP(C) Costs not in AURORA 2007PCORC-5.07Update_DEM-WP(C) Production O&amp;M 2009GRC Rebuttal_Rebuttal Power Costs" xfId="4081"/>
    <cellStyle name="_DEM-WP(C) Costs not in AURORA 2007PCORC-5.07Update_DEM-WP(C) Production O&amp;M 2009GRC Rebuttal_Rebuttal Power Costs 2" xfId="4082"/>
    <cellStyle name="_DEM-WP(C) Costs not in AURORA 2007PCORC-5.07Update_DEM-WP(C) Production O&amp;M 2009GRC Rebuttal_Rebuttal Power Costs 2 2" xfId="4083"/>
    <cellStyle name="_DEM-WP(C) Costs not in AURORA 2007PCORC-5.07Update_DEM-WP(C) Production O&amp;M 2009GRC Rebuttal_Rebuttal Power Costs 2 2 2" xfId="19698"/>
    <cellStyle name="_DEM-WP(C) Costs not in AURORA 2007PCORC-5.07Update_DEM-WP(C) Production O&amp;M 2009GRC Rebuttal_Rebuttal Power Costs 2 3" xfId="19699"/>
    <cellStyle name="_DEM-WP(C) Costs not in AURORA 2007PCORC-5.07Update_DEM-WP(C) Production O&amp;M 2009GRC Rebuttal_Rebuttal Power Costs 3" xfId="4084"/>
    <cellStyle name="_DEM-WP(C) Costs not in AURORA 2007PCORC-5.07Update_DEM-WP(C) Production O&amp;M 2009GRC Rebuttal_Rebuttal Power Costs 3 2" xfId="19700"/>
    <cellStyle name="_DEM-WP(C) Costs not in AURORA 2007PCORC-5.07Update_DEM-WP(C) Production O&amp;M 2009GRC Rebuttal_Rebuttal Power Costs 4" xfId="19701"/>
    <cellStyle name="_DEM-WP(C) Costs not in AURORA 2007PCORC-5.07Update_DEM-WP(C) Production O&amp;M 2009GRC Rebuttal_Rebuttal Power Costs_Adj Bench DR 3 for Initial Briefs (Electric)" xfId="4085"/>
    <cellStyle name="_DEM-WP(C) Costs not in AURORA 2007PCORC-5.07Update_DEM-WP(C) Production O&amp;M 2009GRC Rebuttal_Rebuttal Power Costs_Adj Bench DR 3 for Initial Briefs (Electric) 2" xfId="4086"/>
    <cellStyle name="_DEM-WP(C) Costs not in AURORA 2007PCORC-5.07Update_DEM-WP(C) Production O&amp;M 2009GRC Rebuttal_Rebuttal Power Costs_Adj Bench DR 3 for Initial Briefs (Electric) 2 2" xfId="4087"/>
    <cellStyle name="_DEM-WP(C) Costs not in AURORA 2007PCORC-5.07Update_DEM-WP(C) Production O&amp;M 2009GRC Rebuttal_Rebuttal Power Costs_Adj Bench DR 3 for Initial Briefs (Electric) 2 2 2" xfId="19702"/>
    <cellStyle name="_DEM-WP(C) Costs not in AURORA 2007PCORC-5.07Update_DEM-WP(C) Production O&amp;M 2009GRC Rebuttal_Rebuttal Power Costs_Adj Bench DR 3 for Initial Briefs (Electric) 2 3" xfId="19703"/>
    <cellStyle name="_DEM-WP(C) Costs not in AURORA 2007PCORC-5.07Update_DEM-WP(C) Production O&amp;M 2009GRC Rebuttal_Rebuttal Power Costs_Adj Bench DR 3 for Initial Briefs (Electric) 3" xfId="4088"/>
    <cellStyle name="_DEM-WP(C) Costs not in AURORA 2007PCORC-5.07Update_DEM-WP(C) Production O&amp;M 2009GRC Rebuttal_Rebuttal Power Costs_Adj Bench DR 3 for Initial Briefs (Electric) 3 2" xfId="19704"/>
    <cellStyle name="_DEM-WP(C) Costs not in AURORA 2007PCORC-5.07Update_DEM-WP(C) Production O&amp;M 2009GRC Rebuttal_Rebuttal Power Costs_Adj Bench DR 3 for Initial Briefs (Electric) 4" xfId="19705"/>
    <cellStyle name="_DEM-WP(C) Costs not in AURORA 2007PCORC-5.07Update_DEM-WP(C) Production O&amp;M 2009GRC Rebuttal_Rebuttal Power Costs_Adj Bench DR 3 for Initial Briefs (Electric)_DEM-WP(C) ENERG10C--ctn Mid-C_042010 2010GRC" xfId="4089"/>
    <cellStyle name="_DEM-WP(C) Costs not in AURORA 2007PCORC-5.07Update_DEM-WP(C) Production O&amp;M 2009GRC Rebuttal_Rebuttal Power Costs_Adj Bench DR 3 for Initial Briefs (Electric)_DEM-WP(C) ENERG10C--ctn Mid-C_042010 2010GRC 2" xfId="19706"/>
    <cellStyle name="_DEM-WP(C) Costs not in AURORA 2007PCORC-5.07Update_DEM-WP(C) Production O&amp;M 2009GRC Rebuttal_Rebuttal Power Costs_DEM-WP(C) ENERG10C--ctn Mid-C_042010 2010GRC" xfId="4090"/>
    <cellStyle name="_DEM-WP(C) Costs not in AURORA 2007PCORC-5.07Update_DEM-WP(C) Production O&amp;M 2009GRC Rebuttal_Rebuttal Power Costs_DEM-WP(C) ENERG10C--ctn Mid-C_042010 2010GRC 2" xfId="19707"/>
    <cellStyle name="_DEM-WP(C) Costs not in AURORA 2007PCORC-5.07Update_DEM-WP(C) Production O&amp;M 2009GRC Rebuttal_Rebuttal Power Costs_Electric Rev Req Model (2009 GRC) Rebuttal" xfId="4091"/>
    <cellStyle name="_DEM-WP(C) Costs not in AURORA 2007PCORC-5.07Update_DEM-WP(C) Production O&amp;M 2009GRC Rebuttal_Rebuttal Power Costs_Electric Rev Req Model (2009 GRC) Rebuttal 2" xfId="4092"/>
    <cellStyle name="_DEM-WP(C) Costs not in AURORA 2007PCORC-5.07Update_DEM-WP(C) Production O&amp;M 2009GRC Rebuttal_Rebuttal Power Costs_Electric Rev Req Model (2009 GRC) Rebuttal 2 2" xfId="4093"/>
    <cellStyle name="_DEM-WP(C) Costs not in AURORA 2007PCORC-5.07Update_DEM-WP(C) Production O&amp;M 2009GRC Rebuttal_Rebuttal Power Costs_Electric Rev Req Model (2009 GRC) Rebuttal 2 2 2" xfId="19708"/>
    <cellStyle name="_DEM-WP(C) Costs not in AURORA 2007PCORC-5.07Update_DEM-WP(C) Production O&amp;M 2009GRC Rebuttal_Rebuttal Power Costs_Electric Rev Req Model (2009 GRC) Rebuttal 2 3" xfId="19709"/>
    <cellStyle name="_DEM-WP(C) Costs not in AURORA 2007PCORC-5.07Update_DEM-WP(C) Production O&amp;M 2009GRC Rebuttal_Rebuttal Power Costs_Electric Rev Req Model (2009 GRC) Rebuttal 3" xfId="4094"/>
    <cellStyle name="_DEM-WP(C) Costs not in AURORA 2007PCORC-5.07Update_DEM-WP(C) Production O&amp;M 2009GRC Rebuttal_Rebuttal Power Costs_Electric Rev Req Model (2009 GRC) Rebuttal 3 2" xfId="19710"/>
    <cellStyle name="_DEM-WP(C) Costs not in AURORA 2007PCORC-5.07Update_DEM-WP(C) Production O&amp;M 2009GRC Rebuttal_Rebuttal Power Costs_Electric Rev Req Model (2009 GRC) Rebuttal 4" xfId="19711"/>
    <cellStyle name="_DEM-WP(C) Costs not in AURORA 2007PCORC-5.07Update_DEM-WP(C) Production O&amp;M 2009GRC Rebuttal_Rebuttal Power Costs_Electric Rev Req Model (2009 GRC) Rebuttal REmoval of New  WH Solar AdjustMI" xfId="4095"/>
    <cellStyle name="_DEM-WP(C) Costs not in AURORA 2007PCORC-5.07Update_DEM-WP(C) Production O&amp;M 2009GRC Rebuttal_Rebuttal Power Costs_Electric Rev Req Model (2009 GRC) Rebuttal REmoval of New  WH Solar AdjustMI 2" xfId="4096"/>
    <cellStyle name="_DEM-WP(C) Costs not in AURORA 2007PCORC-5.07Update_DEM-WP(C) Production O&amp;M 2009GRC Rebuttal_Rebuttal Power Costs_Electric Rev Req Model (2009 GRC) Rebuttal REmoval of New  WH Solar AdjustMI 2 2" xfId="4097"/>
    <cellStyle name="_DEM-WP(C) Costs not in AURORA 2007PCORC-5.07Update_DEM-WP(C) Production O&amp;M 2009GRC Rebuttal_Rebuttal Power Costs_Electric Rev Req Model (2009 GRC) Rebuttal REmoval of New  WH Solar AdjustMI 2 2 2" xfId="19712"/>
    <cellStyle name="_DEM-WP(C) Costs not in AURORA 2007PCORC-5.07Update_DEM-WP(C) Production O&amp;M 2009GRC Rebuttal_Rebuttal Power Costs_Electric Rev Req Model (2009 GRC) Rebuttal REmoval of New  WH Solar AdjustMI 2 3" xfId="19713"/>
    <cellStyle name="_DEM-WP(C) Costs not in AURORA 2007PCORC-5.07Update_DEM-WP(C) Production O&amp;M 2009GRC Rebuttal_Rebuttal Power Costs_Electric Rev Req Model (2009 GRC) Rebuttal REmoval of New  WH Solar AdjustMI 3" xfId="4098"/>
    <cellStyle name="_DEM-WP(C) Costs not in AURORA 2007PCORC-5.07Update_DEM-WP(C) Production O&amp;M 2009GRC Rebuttal_Rebuttal Power Costs_Electric Rev Req Model (2009 GRC) Rebuttal REmoval of New  WH Solar AdjustMI 3 2" xfId="19714"/>
    <cellStyle name="_DEM-WP(C) Costs not in AURORA 2007PCORC-5.07Update_DEM-WP(C) Production O&amp;M 2009GRC Rebuttal_Rebuttal Power Costs_Electric Rev Req Model (2009 GRC) Rebuttal REmoval of New  WH Solar AdjustMI 4" xfId="19715"/>
    <cellStyle name="_DEM-WP(C) Costs not in AURORA 2007PCORC-5.07Update_DEM-WP(C) Production O&amp;M 2009GRC Rebuttal_Rebuttal Power Costs_Electric Rev Req Model (2009 GRC) Rebuttal REmoval of New  WH Solar AdjustMI_DEM-WP(C) ENERG10C--ctn Mid-C_042010 2010GRC" xfId="4099"/>
    <cellStyle name="_DEM-WP(C) Costs not in AURORA 2007PCORC-5.07Update_DEM-WP(C) Production O&amp;M 2009GRC Rebuttal_Rebuttal Power Costs_Electric Rev Req Model (2009 GRC) Rebuttal REmoval of New  WH Solar AdjustMI_DEM-WP(C) ENERG10C--ctn Mid-C_042010 2010GRC 2" xfId="19716"/>
    <cellStyle name="_DEM-WP(C) Costs not in AURORA 2007PCORC-5.07Update_DEM-WP(C) Production O&amp;M 2009GRC Rebuttal_Rebuttal Power Costs_Electric Rev Req Model (2009 GRC) Revised 01-18-2010" xfId="4100"/>
    <cellStyle name="_DEM-WP(C) Costs not in AURORA 2007PCORC-5.07Update_DEM-WP(C) Production O&amp;M 2009GRC Rebuttal_Rebuttal Power Costs_Electric Rev Req Model (2009 GRC) Revised 01-18-2010 2" xfId="4101"/>
    <cellStyle name="_DEM-WP(C) Costs not in AURORA 2007PCORC-5.07Update_DEM-WP(C) Production O&amp;M 2009GRC Rebuttal_Rebuttal Power Costs_Electric Rev Req Model (2009 GRC) Revised 01-18-2010 2 2" xfId="4102"/>
    <cellStyle name="_DEM-WP(C) Costs not in AURORA 2007PCORC-5.07Update_DEM-WP(C) Production O&amp;M 2009GRC Rebuttal_Rebuttal Power Costs_Electric Rev Req Model (2009 GRC) Revised 01-18-2010 2 2 2" xfId="19717"/>
    <cellStyle name="_DEM-WP(C) Costs not in AURORA 2007PCORC-5.07Update_DEM-WP(C) Production O&amp;M 2009GRC Rebuttal_Rebuttal Power Costs_Electric Rev Req Model (2009 GRC) Revised 01-18-2010 2 3" xfId="19718"/>
    <cellStyle name="_DEM-WP(C) Costs not in AURORA 2007PCORC-5.07Update_DEM-WP(C) Production O&amp;M 2009GRC Rebuttal_Rebuttal Power Costs_Electric Rev Req Model (2009 GRC) Revised 01-18-2010 3" xfId="4103"/>
    <cellStyle name="_DEM-WP(C) Costs not in AURORA 2007PCORC-5.07Update_DEM-WP(C) Production O&amp;M 2009GRC Rebuttal_Rebuttal Power Costs_Electric Rev Req Model (2009 GRC) Revised 01-18-2010 3 2" xfId="19719"/>
    <cellStyle name="_DEM-WP(C) Costs not in AURORA 2007PCORC-5.07Update_DEM-WP(C) Production O&amp;M 2009GRC Rebuttal_Rebuttal Power Costs_Electric Rev Req Model (2009 GRC) Revised 01-18-2010 4" xfId="19720"/>
    <cellStyle name="_DEM-WP(C) Costs not in AURORA 2007PCORC-5.07Update_DEM-WP(C) Production O&amp;M 2009GRC Rebuttal_Rebuttal Power Costs_Electric Rev Req Model (2009 GRC) Revised 01-18-2010_DEM-WP(C) ENERG10C--ctn Mid-C_042010 2010GRC" xfId="4104"/>
    <cellStyle name="_DEM-WP(C) Costs not in AURORA 2007PCORC-5.07Update_DEM-WP(C) Production O&amp;M 2009GRC Rebuttal_Rebuttal Power Costs_Electric Rev Req Model (2009 GRC) Revised 01-18-2010_DEM-WP(C) ENERG10C--ctn Mid-C_042010 2010GRC 2" xfId="19721"/>
    <cellStyle name="_DEM-WP(C) Costs not in AURORA 2007PCORC-5.07Update_DEM-WP(C) Production O&amp;M 2009GRC Rebuttal_Rebuttal Power Costs_Final Order Electric EXHIBIT A-1" xfId="4105"/>
    <cellStyle name="_DEM-WP(C) Costs not in AURORA 2007PCORC-5.07Update_DEM-WP(C) Production O&amp;M 2009GRC Rebuttal_Rebuttal Power Costs_Final Order Electric EXHIBIT A-1 2" xfId="4106"/>
    <cellStyle name="_DEM-WP(C) Costs not in AURORA 2007PCORC-5.07Update_DEM-WP(C) Production O&amp;M 2009GRC Rebuttal_Rebuttal Power Costs_Final Order Electric EXHIBIT A-1 2 2" xfId="4107"/>
    <cellStyle name="_DEM-WP(C) Costs not in AURORA 2007PCORC-5.07Update_DEM-WP(C) Production O&amp;M 2009GRC Rebuttal_Rebuttal Power Costs_Final Order Electric EXHIBIT A-1 2 2 2" xfId="19722"/>
    <cellStyle name="_DEM-WP(C) Costs not in AURORA 2007PCORC-5.07Update_DEM-WP(C) Production O&amp;M 2009GRC Rebuttal_Rebuttal Power Costs_Final Order Electric EXHIBIT A-1 2 3" xfId="19723"/>
    <cellStyle name="_DEM-WP(C) Costs not in AURORA 2007PCORC-5.07Update_DEM-WP(C) Production O&amp;M 2009GRC Rebuttal_Rebuttal Power Costs_Final Order Electric EXHIBIT A-1 3" xfId="4108"/>
    <cellStyle name="_DEM-WP(C) Costs not in AURORA 2007PCORC-5.07Update_DEM-WP(C) Production O&amp;M 2009GRC Rebuttal_Rebuttal Power Costs_Final Order Electric EXHIBIT A-1 3 2" xfId="19724"/>
    <cellStyle name="_DEM-WP(C) Costs not in AURORA 2007PCORC-5.07Update_DEM-WP(C) Production O&amp;M 2009GRC Rebuttal_Rebuttal Power Costs_Final Order Electric EXHIBIT A-1 4" xfId="19725"/>
    <cellStyle name="_DEM-WP(C) Costs not in AURORA 2007PCORC-5.07Update_DEM-WP(C) Production O&amp;M 2010GRC As-Filed" xfId="4109"/>
    <cellStyle name="_DEM-WP(C) Costs not in AURORA 2007PCORC-5.07Update_DEM-WP(C) Production O&amp;M 2010GRC As-Filed 2" xfId="4110"/>
    <cellStyle name="_DEM-WP(C) Costs not in AURORA 2007PCORC-5.07Update_DEM-WP(C) Production O&amp;M 2010GRC As-Filed 2 2" xfId="19726"/>
    <cellStyle name="_DEM-WP(C) Costs not in AURORA 2007PCORC-5.07Update_DEM-WP(C) Production O&amp;M 2010GRC As-Filed 3" xfId="4111"/>
    <cellStyle name="_DEM-WP(C) Costs not in AURORA 2007PCORC-5.07Update_DEM-WP(C) Production O&amp;M 2010GRC As-Filed 3 2" xfId="19727"/>
    <cellStyle name="_DEM-WP(C) Costs not in AURORA 2007PCORC-5.07Update_DEM-WP(C) Production O&amp;M 2010GRC As-Filed 4" xfId="19728"/>
    <cellStyle name="_DEM-WP(C) Costs not in AURORA 2007PCORC-5.07Update_DEM-WP(C) Production O&amp;M 2010GRC As-Filed 4 2" xfId="19729"/>
    <cellStyle name="_DEM-WP(C) Costs not in AURORA 2007PCORC-5.07Update_DEM-WP(C) Production O&amp;M 2010GRC As-Filed 5" xfId="19730"/>
    <cellStyle name="_DEM-WP(C) Costs not in AURORA 2007PCORC-5.07Update_DEM-WP(C) Production O&amp;M 2010GRC As-Filed 5 2" xfId="19731"/>
    <cellStyle name="_DEM-WP(C) Costs not in AURORA 2007PCORC-5.07Update_DEM-WP(C) Production O&amp;M 2010GRC As-Filed 6" xfId="19732"/>
    <cellStyle name="_DEM-WP(C) Costs not in AURORA 2007PCORC-5.07Update_DEM-WP(C) Production O&amp;M 2010GRC As-Filed 6 2" xfId="19733"/>
    <cellStyle name="_DEM-WP(C) Costs not in AURORA 2007PCORC-5.07Update_Electric Rev Req Model (2009 GRC) " xfId="4112"/>
    <cellStyle name="_DEM-WP(C) Costs not in AURORA 2007PCORC-5.07Update_Electric Rev Req Model (2009 GRC)  2" xfId="4113"/>
    <cellStyle name="_DEM-WP(C) Costs not in AURORA 2007PCORC-5.07Update_Electric Rev Req Model (2009 GRC)  2 2" xfId="4114"/>
    <cellStyle name="_DEM-WP(C) Costs not in AURORA 2007PCORC-5.07Update_Electric Rev Req Model (2009 GRC)  2 2 2" xfId="19734"/>
    <cellStyle name="_DEM-WP(C) Costs not in AURORA 2007PCORC-5.07Update_Electric Rev Req Model (2009 GRC)  2 3" xfId="19735"/>
    <cellStyle name="_DEM-WP(C) Costs not in AURORA 2007PCORC-5.07Update_Electric Rev Req Model (2009 GRC)  3" xfId="4115"/>
    <cellStyle name="_DEM-WP(C) Costs not in AURORA 2007PCORC-5.07Update_Electric Rev Req Model (2009 GRC)  3 2" xfId="19736"/>
    <cellStyle name="_DEM-WP(C) Costs not in AURORA 2007PCORC-5.07Update_Electric Rev Req Model (2009 GRC)  4" xfId="19737"/>
    <cellStyle name="_DEM-WP(C) Costs not in AURORA 2007PCORC-5.07Update_Electric Rev Req Model (2009 GRC) _DEM-WP(C) ENERG10C--ctn Mid-C_042010 2010GRC" xfId="4116"/>
    <cellStyle name="_DEM-WP(C) Costs not in AURORA 2007PCORC-5.07Update_Electric Rev Req Model (2009 GRC) _DEM-WP(C) ENERG10C--ctn Mid-C_042010 2010GRC 2" xfId="19738"/>
    <cellStyle name="_DEM-WP(C) Costs not in AURORA 2007PCORC-5.07Update_Electric Rev Req Model (2009 GRC) Rebuttal" xfId="4117"/>
    <cellStyle name="_DEM-WP(C) Costs not in AURORA 2007PCORC-5.07Update_Electric Rev Req Model (2009 GRC) Rebuttal 2" xfId="4118"/>
    <cellStyle name="_DEM-WP(C) Costs not in AURORA 2007PCORC-5.07Update_Electric Rev Req Model (2009 GRC) Rebuttal 2 2" xfId="4119"/>
    <cellStyle name="_DEM-WP(C) Costs not in AURORA 2007PCORC-5.07Update_Electric Rev Req Model (2009 GRC) Rebuttal 2 2 2" xfId="19739"/>
    <cellStyle name="_DEM-WP(C) Costs not in AURORA 2007PCORC-5.07Update_Electric Rev Req Model (2009 GRC) Rebuttal 2 3" xfId="19740"/>
    <cellStyle name="_DEM-WP(C) Costs not in AURORA 2007PCORC-5.07Update_Electric Rev Req Model (2009 GRC) Rebuttal 3" xfId="4120"/>
    <cellStyle name="_DEM-WP(C) Costs not in AURORA 2007PCORC-5.07Update_Electric Rev Req Model (2009 GRC) Rebuttal 3 2" xfId="19741"/>
    <cellStyle name="_DEM-WP(C) Costs not in AURORA 2007PCORC-5.07Update_Electric Rev Req Model (2009 GRC) Rebuttal 4" xfId="19742"/>
    <cellStyle name="_DEM-WP(C) Costs not in AURORA 2007PCORC-5.07Update_Electric Rev Req Model (2009 GRC) Rebuttal REmoval of New  WH Solar AdjustMI" xfId="4121"/>
    <cellStyle name="_DEM-WP(C) Costs not in AURORA 2007PCORC-5.07Update_Electric Rev Req Model (2009 GRC) Rebuttal REmoval of New  WH Solar AdjustMI 2" xfId="4122"/>
    <cellStyle name="_DEM-WP(C) Costs not in AURORA 2007PCORC-5.07Update_Electric Rev Req Model (2009 GRC) Rebuttal REmoval of New  WH Solar AdjustMI 2 2" xfId="4123"/>
    <cellStyle name="_DEM-WP(C) Costs not in AURORA 2007PCORC-5.07Update_Electric Rev Req Model (2009 GRC) Rebuttal REmoval of New  WH Solar AdjustMI 2 2 2" xfId="19743"/>
    <cellStyle name="_DEM-WP(C) Costs not in AURORA 2007PCORC-5.07Update_Electric Rev Req Model (2009 GRC) Rebuttal REmoval of New  WH Solar AdjustMI 2 3" xfId="19744"/>
    <cellStyle name="_DEM-WP(C) Costs not in AURORA 2007PCORC-5.07Update_Electric Rev Req Model (2009 GRC) Rebuttal REmoval of New  WH Solar AdjustMI 3" xfId="4124"/>
    <cellStyle name="_DEM-WP(C) Costs not in AURORA 2007PCORC-5.07Update_Electric Rev Req Model (2009 GRC) Rebuttal REmoval of New  WH Solar AdjustMI 3 2" xfId="19745"/>
    <cellStyle name="_DEM-WP(C) Costs not in AURORA 2007PCORC-5.07Update_Electric Rev Req Model (2009 GRC) Rebuttal REmoval of New  WH Solar AdjustMI 4" xfId="19746"/>
    <cellStyle name="_DEM-WP(C) Costs not in AURORA 2007PCORC-5.07Update_Electric Rev Req Model (2009 GRC) Rebuttal REmoval of New  WH Solar AdjustMI_DEM-WP(C) ENERG10C--ctn Mid-C_042010 2010GRC" xfId="4125"/>
    <cellStyle name="_DEM-WP(C) Costs not in AURORA 2007PCORC-5.07Update_Electric Rev Req Model (2009 GRC) Rebuttal REmoval of New  WH Solar AdjustMI_DEM-WP(C) ENERG10C--ctn Mid-C_042010 2010GRC 2" xfId="19747"/>
    <cellStyle name="_DEM-WP(C) Costs not in AURORA 2007PCORC-5.07Update_Electric Rev Req Model (2009 GRC) Revised 01-18-2010" xfId="4126"/>
    <cellStyle name="_DEM-WP(C) Costs not in AURORA 2007PCORC-5.07Update_Electric Rev Req Model (2009 GRC) Revised 01-18-2010 2" xfId="4127"/>
    <cellStyle name="_DEM-WP(C) Costs not in AURORA 2007PCORC-5.07Update_Electric Rev Req Model (2009 GRC) Revised 01-18-2010 2 2" xfId="4128"/>
    <cellStyle name="_DEM-WP(C) Costs not in AURORA 2007PCORC-5.07Update_Electric Rev Req Model (2009 GRC) Revised 01-18-2010 2 2 2" xfId="19748"/>
    <cellStyle name="_DEM-WP(C) Costs not in AURORA 2007PCORC-5.07Update_Electric Rev Req Model (2009 GRC) Revised 01-18-2010 2 3" xfId="19749"/>
    <cellStyle name="_DEM-WP(C) Costs not in AURORA 2007PCORC-5.07Update_Electric Rev Req Model (2009 GRC) Revised 01-18-2010 3" xfId="4129"/>
    <cellStyle name="_DEM-WP(C) Costs not in AURORA 2007PCORC-5.07Update_Electric Rev Req Model (2009 GRC) Revised 01-18-2010 3 2" xfId="19750"/>
    <cellStyle name="_DEM-WP(C) Costs not in AURORA 2007PCORC-5.07Update_Electric Rev Req Model (2009 GRC) Revised 01-18-2010 4" xfId="19751"/>
    <cellStyle name="_DEM-WP(C) Costs not in AURORA 2007PCORC-5.07Update_Electric Rev Req Model (2009 GRC) Revised 01-18-2010_DEM-WP(C) ENERG10C--ctn Mid-C_042010 2010GRC" xfId="4130"/>
    <cellStyle name="_DEM-WP(C) Costs not in AURORA 2007PCORC-5.07Update_Electric Rev Req Model (2009 GRC) Revised 01-18-2010_DEM-WP(C) ENERG10C--ctn Mid-C_042010 2010GRC 2" xfId="19752"/>
    <cellStyle name="_DEM-WP(C) Costs not in AURORA 2007PCORC-5.07Update_Electric Rev Req Model (2010 GRC)" xfId="4131"/>
    <cellStyle name="_DEM-WP(C) Costs not in AURORA 2007PCORC-5.07Update_Electric Rev Req Model (2010 GRC) 2" xfId="19753"/>
    <cellStyle name="_DEM-WP(C) Costs not in AURORA 2007PCORC-5.07Update_Electric Rev Req Model (2010 GRC) SF" xfId="4132"/>
    <cellStyle name="_DEM-WP(C) Costs not in AURORA 2007PCORC-5.07Update_Electric Rev Req Model (2010 GRC) SF 2" xfId="19754"/>
    <cellStyle name="_DEM-WP(C) Costs not in AURORA 2007PCORC-5.07Update_Final Order Electric" xfId="4133"/>
    <cellStyle name="_DEM-WP(C) Costs not in AURORA 2007PCORC-5.07Update_Final Order Electric EXHIBIT A-1" xfId="4134"/>
    <cellStyle name="_DEM-WP(C) Costs not in AURORA 2007PCORC-5.07Update_Final Order Electric EXHIBIT A-1 2" xfId="4135"/>
    <cellStyle name="_DEM-WP(C) Costs not in AURORA 2007PCORC-5.07Update_Final Order Electric EXHIBIT A-1 2 2" xfId="4136"/>
    <cellStyle name="_DEM-WP(C) Costs not in AURORA 2007PCORC-5.07Update_Final Order Electric EXHIBIT A-1 2 2 2" xfId="19755"/>
    <cellStyle name="_DEM-WP(C) Costs not in AURORA 2007PCORC-5.07Update_Final Order Electric EXHIBIT A-1 2 3" xfId="19756"/>
    <cellStyle name="_DEM-WP(C) Costs not in AURORA 2007PCORC-5.07Update_Final Order Electric EXHIBIT A-1 3" xfId="4137"/>
    <cellStyle name="_DEM-WP(C) Costs not in AURORA 2007PCORC-5.07Update_Final Order Electric EXHIBIT A-1 3 2" xfId="19757"/>
    <cellStyle name="_DEM-WP(C) Costs not in AURORA 2007PCORC-5.07Update_Final Order Electric EXHIBIT A-1 4" xfId="19758"/>
    <cellStyle name="_DEM-WP(C) Costs not in AURORA 2007PCORC-5.07Update_NIM Summary" xfId="4138"/>
    <cellStyle name="_DEM-WP(C) Costs not in AURORA 2007PCORC-5.07Update_NIM Summary 09GRC" xfId="4139"/>
    <cellStyle name="_DEM-WP(C) Costs not in AURORA 2007PCORC-5.07Update_NIM Summary 09GRC 2" xfId="4140"/>
    <cellStyle name="_DEM-WP(C) Costs not in AURORA 2007PCORC-5.07Update_NIM Summary 09GRC 2 2" xfId="19759"/>
    <cellStyle name="_DEM-WP(C) Costs not in AURORA 2007PCORC-5.07Update_NIM Summary 09GRC 2 2 2" xfId="19760"/>
    <cellStyle name="_DEM-WP(C) Costs not in AURORA 2007PCORC-5.07Update_NIM Summary 09GRC 2 3" xfId="19761"/>
    <cellStyle name="_DEM-WP(C) Costs not in AURORA 2007PCORC-5.07Update_NIM Summary 09GRC 3" xfId="19762"/>
    <cellStyle name="_DEM-WP(C) Costs not in AURORA 2007PCORC-5.07Update_NIM Summary 09GRC 3 2" xfId="19763"/>
    <cellStyle name="_DEM-WP(C) Costs not in AURORA 2007PCORC-5.07Update_NIM Summary 09GRC 4" xfId="19764"/>
    <cellStyle name="_DEM-WP(C) Costs not in AURORA 2007PCORC-5.07Update_NIM Summary 09GRC_DEM-WP(C) ENERG10C--ctn Mid-C_042010 2010GRC" xfId="4141"/>
    <cellStyle name="_DEM-WP(C) Costs not in AURORA 2007PCORC-5.07Update_NIM Summary 09GRC_DEM-WP(C) ENERG10C--ctn Mid-C_042010 2010GRC 2" xfId="19765"/>
    <cellStyle name="_DEM-WP(C) Costs not in AURORA 2007PCORC-5.07Update_NIM Summary 09GRC_NIM Summary" xfId="4142"/>
    <cellStyle name="_DEM-WP(C) Costs not in AURORA 2007PCORC-5.07Update_NIM Summary 09GRC_NIM Summary 2" xfId="4143"/>
    <cellStyle name="_DEM-WP(C) Costs not in AURORA 2007PCORC-5.07Update_NIM Summary 09GRC_NIM Summary 2 2" xfId="19766"/>
    <cellStyle name="_DEM-WP(C) Costs not in AURORA 2007PCORC-5.07Update_NIM Summary 09GRC_NIM Summary 2 2 2" xfId="19767"/>
    <cellStyle name="_DEM-WP(C) Costs not in AURORA 2007PCORC-5.07Update_NIM Summary 09GRC_NIM Summary 2 3" xfId="19768"/>
    <cellStyle name="_DEM-WP(C) Costs not in AURORA 2007PCORC-5.07Update_NIM Summary 09GRC_NIM Summary 3" xfId="19769"/>
    <cellStyle name="_DEM-WP(C) Costs not in AURORA 2007PCORC-5.07Update_NIM Summary 09GRC_NIM Summary 3 2" xfId="19770"/>
    <cellStyle name="_DEM-WP(C) Costs not in AURORA 2007PCORC-5.07Update_NIM Summary 09GRC_NIM Summary 4" xfId="19771"/>
    <cellStyle name="_DEM-WP(C) Costs not in AURORA 2007PCORC-5.07Update_NIM Summary 09GRC_NIM Summary_DEM-WP(C) ENERG10C--ctn Mid-C_042010 2010GRC" xfId="4144"/>
    <cellStyle name="_DEM-WP(C) Costs not in AURORA 2007PCORC-5.07Update_NIM Summary 09GRC_NIM Summary_DEM-WP(C) ENERG10C--ctn Mid-C_042010 2010GRC 2" xfId="19772"/>
    <cellStyle name="_DEM-WP(C) Costs not in AURORA 2007PCORC-5.07Update_NIM Summary 10" xfId="19773"/>
    <cellStyle name="_DEM-WP(C) Costs not in AURORA 2007PCORC-5.07Update_NIM Summary 10 2" xfId="19774"/>
    <cellStyle name="_DEM-WP(C) Costs not in AURORA 2007PCORC-5.07Update_NIM Summary 11" xfId="19775"/>
    <cellStyle name="_DEM-WP(C) Costs not in AURORA 2007PCORC-5.07Update_NIM Summary 11 2" xfId="19776"/>
    <cellStyle name="_DEM-WP(C) Costs not in AURORA 2007PCORC-5.07Update_NIM Summary 12" xfId="19777"/>
    <cellStyle name="_DEM-WP(C) Costs not in AURORA 2007PCORC-5.07Update_NIM Summary 12 2" xfId="19778"/>
    <cellStyle name="_DEM-WP(C) Costs not in AURORA 2007PCORC-5.07Update_NIM Summary 13" xfId="19779"/>
    <cellStyle name="_DEM-WP(C) Costs not in AURORA 2007PCORC-5.07Update_NIM Summary 13 2" xfId="19780"/>
    <cellStyle name="_DEM-WP(C) Costs not in AURORA 2007PCORC-5.07Update_NIM Summary 14" xfId="19781"/>
    <cellStyle name="_DEM-WP(C) Costs not in AURORA 2007PCORC-5.07Update_NIM Summary 14 2" xfId="19782"/>
    <cellStyle name="_DEM-WP(C) Costs not in AURORA 2007PCORC-5.07Update_NIM Summary 15" xfId="19783"/>
    <cellStyle name="_DEM-WP(C) Costs not in AURORA 2007PCORC-5.07Update_NIM Summary 15 2" xfId="19784"/>
    <cellStyle name="_DEM-WP(C) Costs not in AURORA 2007PCORC-5.07Update_NIM Summary 16" xfId="19785"/>
    <cellStyle name="_DEM-WP(C) Costs not in AURORA 2007PCORC-5.07Update_NIM Summary 16 2" xfId="19786"/>
    <cellStyle name="_DEM-WP(C) Costs not in AURORA 2007PCORC-5.07Update_NIM Summary 17" xfId="19787"/>
    <cellStyle name="_DEM-WP(C) Costs not in AURORA 2007PCORC-5.07Update_NIM Summary 17 2" xfId="19788"/>
    <cellStyle name="_DEM-WP(C) Costs not in AURORA 2007PCORC-5.07Update_NIM Summary 18" xfId="19789"/>
    <cellStyle name="_DEM-WP(C) Costs not in AURORA 2007PCORC-5.07Update_NIM Summary 18 2" xfId="19790"/>
    <cellStyle name="_DEM-WP(C) Costs not in AURORA 2007PCORC-5.07Update_NIM Summary 19" xfId="19791"/>
    <cellStyle name="_DEM-WP(C) Costs not in AURORA 2007PCORC-5.07Update_NIM Summary 19 2" xfId="19792"/>
    <cellStyle name="_DEM-WP(C) Costs not in AURORA 2007PCORC-5.07Update_NIM Summary 2" xfId="4145"/>
    <cellStyle name="_DEM-WP(C) Costs not in AURORA 2007PCORC-5.07Update_NIM Summary 2 2" xfId="19793"/>
    <cellStyle name="_DEM-WP(C) Costs not in AURORA 2007PCORC-5.07Update_NIM Summary 2 2 2" xfId="19794"/>
    <cellStyle name="_DEM-WP(C) Costs not in AURORA 2007PCORC-5.07Update_NIM Summary 2 3" xfId="19795"/>
    <cellStyle name="_DEM-WP(C) Costs not in AURORA 2007PCORC-5.07Update_NIM Summary 20" xfId="19796"/>
    <cellStyle name="_DEM-WP(C) Costs not in AURORA 2007PCORC-5.07Update_NIM Summary 20 2" xfId="19797"/>
    <cellStyle name="_DEM-WP(C) Costs not in AURORA 2007PCORC-5.07Update_NIM Summary 21" xfId="19798"/>
    <cellStyle name="_DEM-WP(C) Costs not in AURORA 2007PCORC-5.07Update_NIM Summary 21 2" xfId="19799"/>
    <cellStyle name="_DEM-WP(C) Costs not in AURORA 2007PCORC-5.07Update_NIM Summary 22" xfId="19800"/>
    <cellStyle name="_DEM-WP(C) Costs not in AURORA 2007PCORC-5.07Update_NIM Summary 22 2" xfId="19801"/>
    <cellStyle name="_DEM-WP(C) Costs not in AURORA 2007PCORC-5.07Update_NIM Summary 23" xfId="19802"/>
    <cellStyle name="_DEM-WP(C) Costs not in AURORA 2007PCORC-5.07Update_NIM Summary 23 2" xfId="19803"/>
    <cellStyle name="_DEM-WP(C) Costs not in AURORA 2007PCORC-5.07Update_NIM Summary 24" xfId="19804"/>
    <cellStyle name="_DEM-WP(C) Costs not in AURORA 2007PCORC-5.07Update_NIM Summary 24 2" xfId="19805"/>
    <cellStyle name="_DEM-WP(C) Costs not in AURORA 2007PCORC-5.07Update_NIM Summary 25" xfId="19806"/>
    <cellStyle name="_DEM-WP(C) Costs not in AURORA 2007PCORC-5.07Update_NIM Summary 25 2" xfId="19807"/>
    <cellStyle name="_DEM-WP(C) Costs not in AURORA 2007PCORC-5.07Update_NIM Summary 26" xfId="19808"/>
    <cellStyle name="_DEM-WP(C) Costs not in AURORA 2007PCORC-5.07Update_NIM Summary 26 2" xfId="19809"/>
    <cellStyle name="_DEM-WP(C) Costs not in AURORA 2007PCORC-5.07Update_NIM Summary 27" xfId="19810"/>
    <cellStyle name="_DEM-WP(C) Costs not in AURORA 2007PCORC-5.07Update_NIM Summary 27 2" xfId="19811"/>
    <cellStyle name="_DEM-WP(C) Costs not in AURORA 2007PCORC-5.07Update_NIM Summary 28" xfId="19812"/>
    <cellStyle name="_DEM-WP(C) Costs not in AURORA 2007PCORC-5.07Update_NIM Summary 28 2" xfId="19813"/>
    <cellStyle name="_DEM-WP(C) Costs not in AURORA 2007PCORC-5.07Update_NIM Summary 29" xfId="19814"/>
    <cellStyle name="_DEM-WP(C) Costs not in AURORA 2007PCORC-5.07Update_NIM Summary 29 2" xfId="19815"/>
    <cellStyle name="_DEM-WP(C) Costs not in AURORA 2007PCORC-5.07Update_NIM Summary 3" xfId="4146"/>
    <cellStyle name="_DEM-WP(C) Costs not in AURORA 2007PCORC-5.07Update_NIM Summary 3 2" xfId="19816"/>
    <cellStyle name="_DEM-WP(C) Costs not in AURORA 2007PCORC-5.07Update_NIM Summary 30" xfId="19817"/>
    <cellStyle name="_DEM-WP(C) Costs not in AURORA 2007PCORC-5.07Update_NIM Summary 30 2" xfId="19818"/>
    <cellStyle name="_DEM-WP(C) Costs not in AURORA 2007PCORC-5.07Update_NIM Summary 31" xfId="19819"/>
    <cellStyle name="_DEM-WP(C) Costs not in AURORA 2007PCORC-5.07Update_NIM Summary 31 2" xfId="19820"/>
    <cellStyle name="_DEM-WP(C) Costs not in AURORA 2007PCORC-5.07Update_NIM Summary 32" xfId="19821"/>
    <cellStyle name="_DEM-WP(C) Costs not in AURORA 2007PCORC-5.07Update_NIM Summary 32 2" xfId="19822"/>
    <cellStyle name="_DEM-WP(C) Costs not in AURORA 2007PCORC-5.07Update_NIM Summary 33" xfId="19823"/>
    <cellStyle name="_DEM-WP(C) Costs not in AURORA 2007PCORC-5.07Update_NIM Summary 33 2" xfId="19824"/>
    <cellStyle name="_DEM-WP(C) Costs not in AURORA 2007PCORC-5.07Update_NIM Summary 34" xfId="19825"/>
    <cellStyle name="_DEM-WP(C) Costs not in AURORA 2007PCORC-5.07Update_NIM Summary 34 2" xfId="19826"/>
    <cellStyle name="_DEM-WP(C) Costs not in AURORA 2007PCORC-5.07Update_NIM Summary 35" xfId="19827"/>
    <cellStyle name="_DEM-WP(C) Costs not in AURORA 2007PCORC-5.07Update_NIM Summary 35 2" xfId="19828"/>
    <cellStyle name="_DEM-WP(C) Costs not in AURORA 2007PCORC-5.07Update_NIM Summary 36" xfId="19829"/>
    <cellStyle name="_DEM-WP(C) Costs not in AURORA 2007PCORC-5.07Update_NIM Summary 36 2" xfId="19830"/>
    <cellStyle name="_DEM-WP(C) Costs not in AURORA 2007PCORC-5.07Update_NIM Summary 37" xfId="19831"/>
    <cellStyle name="_DEM-WP(C) Costs not in AURORA 2007PCORC-5.07Update_NIM Summary 37 2" xfId="19832"/>
    <cellStyle name="_DEM-WP(C) Costs not in AURORA 2007PCORC-5.07Update_NIM Summary 38" xfId="19833"/>
    <cellStyle name="_DEM-WP(C) Costs not in AURORA 2007PCORC-5.07Update_NIM Summary 38 2" xfId="19834"/>
    <cellStyle name="_DEM-WP(C) Costs not in AURORA 2007PCORC-5.07Update_NIM Summary 39" xfId="19835"/>
    <cellStyle name="_DEM-WP(C) Costs not in AURORA 2007PCORC-5.07Update_NIM Summary 39 2" xfId="19836"/>
    <cellStyle name="_DEM-WP(C) Costs not in AURORA 2007PCORC-5.07Update_NIM Summary 4" xfId="4147"/>
    <cellStyle name="_DEM-WP(C) Costs not in AURORA 2007PCORC-5.07Update_NIM Summary 4 2" xfId="19837"/>
    <cellStyle name="_DEM-WP(C) Costs not in AURORA 2007PCORC-5.07Update_NIM Summary 40" xfId="19838"/>
    <cellStyle name="_DEM-WP(C) Costs not in AURORA 2007PCORC-5.07Update_NIM Summary 40 2" xfId="19839"/>
    <cellStyle name="_DEM-WP(C) Costs not in AURORA 2007PCORC-5.07Update_NIM Summary 41" xfId="19840"/>
    <cellStyle name="_DEM-WP(C) Costs not in AURORA 2007PCORC-5.07Update_NIM Summary 41 2" xfId="19841"/>
    <cellStyle name="_DEM-WP(C) Costs not in AURORA 2007PCORC-5.07Update_NIM Summary 42" xfId="19842"/>
    <cellStyle name="_DEM-WP(C) Costs not in AURORA 2007PCORC-5.07Update_NIM Summary 42 2" xfId="19843"/>
    <cellStyle name="_DEM-WP(C) Costs not in AURORA 2007PCORC-5.07Update_NIM Summary 43" xfId="19844"/>
    <cellStyle name="_DEM-WP(C) Costs not in AURORA 2007PCORC-5.07Update_NIM Summary 43 2" xfId="19845"/>
    <cellStyle name="_DEM-WP(C) Costs not in AURORA 2007PCORC-5.07Update_NIM Summary 44" xfId="19846"/>
    <cellStyle name="_DEM-WP(C) Costs not in AURORA 2007PCORC-5.07Update_NIM Summary 44 2" xfId="19847"/>
    <cellStyle name="_DEM-WP(C) Costs not in AURORA 2007PCORC-5.07Update_NIM Summary 45" xfId="19848"/>
    <cellStyle name="_DEM-WP(C) Costs not in AURORA 2007PCORC-5.07Update_NIM Summary 45 2" xfId="19849"/>
    <cellStyle name="_DEM-WP(C) Costs not in AURORA 2007PCORC-5.07Update_NIM Summary 46" xfId="19850"/>
    <cellStyle name="_DEM-WP(C) Costs not in AURORA 2007PCORC-5.07Update_NIM Summary 46 2" xfId="19851"/>
    <cellStyle name="_DEM-WP(C) Costs not in AURORA 2007PCORC-5.07Update_NIM Summary 47" xfId="19852"/>
    <cellStyle name="_DEM-WP(C) Costs not in AURORA 2007PCORC-5.07Update_NIM Summary 47 2" xfId="19853"/>
    <cellStyle name="_DEM-WP(C) Costs not in AURORA 2007PCORC-5.07Update_NIM Summary 48" xfId="19854"/>
    <cellStyle name="_DEM-WP(C) Costs not in AURORA 2007PCORC-5.07Update_NIM Summary 49" xfId="19855"/>
    <cellStyle name="_DEM-WP(C) Costs not in AURORA 2007PCORC-5.07Update_NIM Summary 5" xfId="4148"/>
    <cellStyle name="_DEM-WP(C) Costs not in AURORA 2007PCORC-5.07Update_NIM Summary 5 2" xfId="19856"/>
    <cellStyle name="_DEM-WP(C) Costs not in AURORA 2007PCORC-5.07Update_NIM Summary 50" xfId="19857"/>
    <cellStyle name="_DEM-WP(C) Costs not in AURORA 2007PCORC-5.07Update_NIM Summary 51" xfId="19858"/>
    <cellStyle name="_DEM-WP(C) Costs not in AURORA 2007PCORC-5.07Update_NIM Summary 6" xfId="4149"/>
    <cellStyle name="_DEM-WP(C) Costs not in AURORA 2007PCORC-5.07Update_NIM Summary 6 2" xfId="19859"/>
    <cellStyle name="_DEM-WP(C) Costs not in AURORA 2007PCORC-5.07Update_NIM Summary 7" xfId="4150"/>
    <cellStyle name="_DEM-WP(C) Costs not in AURORA 2007PCORC-5.07Update_NIM Summary 7 2" xfId="19860"/>
    <cellStyle name="_DEM-WP(C) Costs not in AURORA 2007PCORC-5.07Update_NIM Summary 8" xfId="4151"/>
    <cellStyle name="_DEM-WP(C) Costs not in AURORA 2007PCORC-5.07Update_NIM Summary 8 2" xfId="19861"/>
    <cellStyle name="_DEM-WP(C) Costs not in AURORA 2007PCORC-5.07Update_NIM Summary 9" xfId="4152"/>
    <cellStyle name="_DEM-WP(C) Costs not in AURORA 2007PCORC-5.07Update_NIM Summary 9 2" xfId="19862"/>
    <cellStyle name="_DEM-WP(C) Costs not in AURORA 2007PCORC-5.07Update_NIM Summary_DEM-WP(C) ENERG10C--ctn Mid-C_042010 2010GRC" xfId="4153"/>
    <cellStyle name="_DEM-WP(C) Costs not in AURORA 2007PCORC-5.07Update_NIM Summary_DEM-WP(C) ENERG10C--ctn Mid-C_042010 2010GRC 2" xfId="19863"/>
    <cellStyle name="_DEM-WP(C) Costs not in AURORA 2007PCORC-5.07Update_NIM+O&amp;M Monthly" xfId="4154"/>
    <cellStyle name="_DEM-WP(C) Costs not in AURORA 2007PCORC-5.07Update_NIM+O&amp;M Monthly 2" xfId="19864"/>
    <cellStyle name="_DEM-WP(C) Costs not in AURORA 2007PCORC-5.07Update_NIM+O&amp;M Monthly 2 2" xfId="19865"/>
    <cellStyle name="_DEM-WP(C) Costs not in AURORA 2007PCORC-5.07Update_NIM+O&amp;M Monthly 3" xfId="19866"/>
    <cellStyle name="_DEM-WP(C) Costs not in AURORA 2007PCORC-5.07Update_Power Costs - Comparison bx Rbtl-Staff-Jt-PC" xfId="4155"/>
    <cellStyle name="_DEM-WP(C) Costs not in AURORA 2007PCORC-5.07Update_Power Costs - Comparison bx Rbtl-Staff-Jt-PC 2" xfId="4156"/>
    <cellStyle name="_DEM-WP(C) Costs not in AURORA 2007PCORC-5.07Update_Power Costs - Comparison bx Rbtl-Staff-Jt-PC 2 2" xfId="4157"/>
    <cellStyle name="_DEM-WP(C) Costs not in AURORA 2007PCORC-5.07Update_Power Costs - Comparison bx Rbtl-Staff-Jt-PC 2 2 2" xfId="19867"/>
    <cellStyle name="_DEM-WP(C) Costs not in AURORA 2007PCORC-5.07Update_Power Costs - Comparison bx Rbtl-Staff-Jt-PC 2 3" xfId="19868"/>
    <cellStyle name="_DEM-WP(C) Costs not in AURORA 2007PCORC-5.07Update_Power Costs - Comparison bx Rbtl-Staff-Jt-PC 3" xfId="4158"/>
    <cellStyle name="_DEM-WP(C) Costs not in AURORA 2007PCORC-5.07Update_Power Costs - Comparison bx Rbtl-Staff-Jt-PC 3 2" xfId="19869"/>
    <cellStyle name="_DEM-WP(C) Costs not in AURORA 2007PCORC-5.07Update_Power Costs - Comparison bx Rbtl-Staff-Jt-PC 4" xfId="19870"/>
    <cellStyle name="_DEM-WP(C) Costs not in AURORA 2007PCORC-5.07Update_Power Costs - Comparison bx Rbtl-Staff-Jt-PC_DEM-WP(C) ENERG10C--ctn Mid-C_042010 2010GRC" xfId="4159"/>
    <cellStyle name="_DEM-WP(C) Costs not in AURORA 2007PCORC-5.07Update_Power Costs - Comparison bx Rbtl-Staff-Jt-PC_DEM-WP(C) ENERG10C--ctn Mid-C_042010 2010GRC 2" xfId="19871"/>
    <cellStyle name="_DEM-WP(C) Costs not in AURORA 2007PCORC-5.07Update_Rebuttal Power Costs" xfId="4160"/>
    <cellStyle name="_DEM-WP(C) Costs not in AURORA 2007PCORC-5.07Update_Rebuttal Power Costs 2" xfId="4161"/>
    <cellStyle name="_DEM-WP(C) Costs not in AURORA 2007PCORC-5.07Update_Rebuttal Power Costs 2 2" xfId="4162"/>
    <cellStyle name="_DEM-WP(C) Costs not in AURORA 2007PCORC-5.07Update_Rebuttal Power Costs 2 2 2" xfId="19872"/>
    <cellStyle name="_DEM-WP(C) Costs not in AURORA 2007PCORC-5.07Update_Rebuttal Power Costs 2 3" xfId="19873"/>
    <cellStyle name="_DEM-WP(C) Costs not in AURORA 2007PCORC-5.07Update_Rebuttal Power Costs 3" xfId="4163"/>
    <cellStyle name="_DEM-WP(C) Costs not in AURORA 2007PCORC-5.07Update_Rebuttal Power Costs 3 2" xfId="19874"/>
    <cellStyle name="_DEM-WP(C) Costs not in AURORA 2007PCORC-5.07Update_Rebuttal Power Costs 4" xfId="19875"/>
    <cellStyle name="_DEM-WP(C) Costs not in AURORA 2007PCORC-5.07Update_Rebuttal Power Costs_DEM-WP(C) ENERG10C--ctn Mid-C_042010 2010GRC" xfId="4164"/>
    <cellStyle name="_DEM-WP(C) Costs not in AURORA 2007PCORC-5.07Update_Rebuttal Power Costs_DEM-WP(C) ENERG10C--ctn Mid-C_042010 2010GRC 2" xfId="19876"/>
    <cellStyle name="_DEM-WP(C) Costs not in AURORA 2007PCORC-5.07Update_TENASKA REGULATORY ASSET" xfId="4165"/>
    <cellStyle name="_DEM-WP(C) Costs not in AURORA 2007PCORC-5.07Update_TENASKA REGULATORY ASSET 2" xfId="4166"/>
    <cellStyle name="_DEM-WP(C) Costs not in AURORA 2007PCORC-5.07Update_TENASKA REGULATORY ASSET 2 2" xfId="4167"/>
    <cellStyle name="_DEM-WP(C) Costs not in AURORA 2007PCORC-5.07Update_TENASKA REGULATORY ASSET 2 2 2" xfId="19877"/>
    <cellStyle name="_DEM-WP(C) Costs not in AURORA 2007PCORC-5.07Update_TENASKA REGULATORY ASSET 2 3" xfId="19878"/>
    <cellStyle name="_DEM-WP(C) Costs not in AURORA 2007PCORC-5.07Update_TENASKA REGULATORY ASSET 3" xfId="4168"/>
    <cellStyle name="_DEM-WP(C) Costs not in AURORA 2007PCORC-5.07Update_TENASKA REGULATORY ASSET 3 2" xfId="19879"/>
    <cellStyle name="_DEM-WP(C) Costs not in AURORA 2007PCORC-5.07Update_TENASKA REGULATORY ASSET 4" xfId="19880"/>
    <cellStyle name="_DEM-WP(C) Costs Not In AURORA 2009GRC" xfId="4169"/>
    <cellStyle name="_DEM-WP(C) Costs Not In AURORA 2009GRC 2" xfId="19881"/>
    <cellStyle name="_x0013__DEM-WP(C) ENERG10C--ctn Mid-C_042010 2010GRC" xfId="4170"/>
    <cellStyle name="_x0013__DEM-WP(C) ENERG10C--ctn Mid-C_042010 2010GRC 2" xfId="19882"/>
    <cellStyle name="_DEM-WP(C) Prod O&amp;M 2007GRC" xfId="4171"/>
    <cellStyle name="_DEM-WP(C) Prod O&amp;M 2007GRC 2" xfId="4172"/>
    <cellStyle name="_DEM-WP(C) Prod O&amp;M 2007GRC 2 2" xfId="4173"/>
    <cellStyle name="_DEM-WP(C) Prod O&amp;M 2007GRC 2 2 2" xfId="19883"/>
    <cellStyle name="_DEM-WP(C) Prod O&amp;M 2007GRC 2 3" xfId="19884"/>
    <cellStyle name="_DEM-WP(C) Prod O&amp;M 2007GRC 3" xfId="4174"/>
    <cellStyle name="_DEM-WP(C) Prod O&amp;M 2007GRC 3 2" xfId="19885"/>
    <cellStyle name="_DEM-WP(C) Prod O&amp;M 2007GRC 3 2 2" xfId="19886"/>
    <cellStyle name="_DEM-WP(C) Prod O&amp;M 2007GRC 4" xfId="19887"/>
    <cellStyle name="_DEM-WP(C) Prod O&amp;M 2007GRC 4 2" xfId="19888"/>
    <cellStyle name="_DEM-WP(C) Prod O&amp;M 2007GRC 4 3" xfId="19889"/>
    <cellStyle name="_DEM-WP(C) Prod O&amp;M 2007GRC 5" xfId="19890"/>
    <cellStyle name="_DEM-WP(C) Prod O&amp;M 2007GRC 5 2" xfId="19891"/>
    <cellStyle name="_DEM-WP(C) Prod O&amp;M 2007GRC 6" xfId="19892"/>
    <cellStyle name="_DEM-WP(C) Prod O&amp;M 2007GRC 6 2" xfId="19893"/>
    <cellStyle name="_DEM-WP(C) Prod O&amp;M 2007GRC_Adj Bench DR 3 for Initial Briefs (Electric)" xfId="4175"/>
    <cellStyle name="_DEM-WP(C) Prod O&amp;M 2007GRC_Adj Bench DR 3 for Initial Briefs (Electric) 2" xfId="4176"/>
    <cellStyle name="_DEM-WP(C) Prod O&amp;M 2007GRC_Adj Bench DR 3 for Initial Briefs (Electric) 2 2" xfId="4177"/>
    <cellStyle name="_DEM-WP(C) Prod O&amp;M 2007GRC_Adj Bench DR 3 for Initial Briefs (Electric) 2 2 2" xfId="19894"/>
    <cellStyle name="_DEM-WP(C) Prod O&amp;M 2007GRC_Adj Bench DR 3 for Initial Briefs (Electric) 2 3" xfId="19895"/>
    <cellStyle name="_DEM-WP(C) Prod O&amp;M 2007GRC_Adj Bench DR 3 for Initial Briefs (Electric) 3" xfId="4178"/>
    <cellStyle name="_DEM-WP(C) Prod O&amp;M 2007GRC_Adj Bench DR 3 for Initial Briefs (Electric) 3 2" xfId="19896"/>
    <cellStyle name="_DEM-WP(C) Prod O&amp;M 2007GRC_Adj Bench DR 3 for Initial Briefs (Electric) 4" xfId="19897"/>
    <cellStyle name="_DEM-WP(C) Prod O&amp;M 2007GRC_Adj Bench DR 3 for Initial Briefs (Electric)_DEM-WP(C) ENERG10C--ctn Mid-C_042010 2010GRC" xfId="4179"/>
    <cellStyle name="_DEM-WP(C) Prod O&amp;M 2007GRC_Adj Bench DR 3 for Initial Briefs (Electric)_DEM-WP(C) ENERG10C--ctn Mid-C_042010 2010GRC 2" xfId="19898"/>
    <cellStyle name="_DEM-WP(C) Prod O&amp;M 2007GRC_Book2" xfId="4180"/>
    <cellStyle name="_DEM-WP(C) Prod O&amp;M 2007GRC_Book2 2" xfId="4181"/>
    <cellStyle name="_DEM-WP(C) Prod O&amp;M 2007GRC_Book2 2 2" xfId="4182"/>
    <cellStyle name="_DEM-WP(C) Prod O&amp;M 2007GRC_Book2 2 2 2" xfId="19899"/>
    <cellStyle name="_DEM-WP(C) Prod O&amp;M 2007GRC_Book2 2 3" xfId="19900"/>
    <cellStyle name="_DEM-WP(C) Prod O&amp;M 2007GRC_Book2 3" xfId="4183"/>
    <cellStyle name="_DEM-WP(C) Prod O&amp;M 2007GRC_Book2 3 2" xfId="19901"/>
    <cellStyle name="_DEM-WP(C) Prod O&amp;M 2007GRC_Book2 4" xfId="19902"/>
    <cellStyle name="_DEM-WP(C) Prod O&amp;M 2007GRC_Book2_Adj Bench DR 3 for Initial Briefs (Electric)" xfId="4184"/>
    <cellStyle name="_DEM-WP(C) Prod O&amp;M 2007GRC_Book2_Adj Bench DR 3 for Initial Briefs (Electric) 2" xfId="4185"/>
    <cellStyle name="_DEM-WP(C) Prod O&amp;M 2007GRC_Book2_Adj Bench DR 3 for Initial Briefs (Electric) 2 2" xfId="4186"/>
    <cellStyle name="_DEM-WP(C) Prod O&amp;M 2007GRC_Book2_Adj Bench DR 3 for Initial Briefs (Electric) 2 2 2" xfId="19903"/>
    <cellStyle name="_DEM-WP(C) Prod O&amp;M 2007GRC_Book2_Adj Bench DR 3 for Initial Briefs (Electric) 2 3" xfId="19904"/>
    <cellStyle name="_DEM-WP(C) Prod O&amp;M 2007GRC_Book2_Adj Bench DR 3 for Initial Briefs (Electric) 3" xfId="4187"/>
    <cellStyle name="_DEM-WP(C) Prod O&amp;M 2007GRC_Book2_Adj Bench DR 3 for Initial Briefs (Electric) 3 2" xfId="19905"/>
    <cellStyle name="_DEM-WP(C) Prod O&amp;M 2007GRC_Book2_Adj Bench DR 3 for Initial Briefs (Electric) 4" xfId="19906"/>
    <cellStyle name="_DEM-WP(C) Prod O&amp;M 2007GRC_Book2_Adj Bench DR 3 for Initial Briefs (Electric)_DEM-WP(C) ENERG10C--ctn Mid-C_042010 2010GRC" xfId="4188"/>
    <cellStyle name="_DEM-WP(C) Prod O&amp;M 2007GRC_Book2_Adj Bench DR 3 for Initial Briefs (Electric)_DEM-WP(C) ENERG10C--ctn Mid-C_042010 2010GRC 2" xfId="19907"/>
    <cellStyle name="_DEM-WP(C) Prod O&amp;M 2007GRC_Book2_DEM-WP(C) ENERG10C--ctn Mid-C_042010 2010GRC" xfId="4189"/>
    <cellStyle name="_DEM-WP(C) Prod O&amp;M 2007GRC_Book2_DEM-WP(C) ENERG10C--ctn Mid-C_042010 2010GRC 2" xfId="19908"/>
    <cellStyle name="_DEM-WP(C) Prod O&amp;M 2007GRC_Book2_Electric Rev Req Model (2009 GRC) Rebuttal" xfId="4190"/>
    <cellStyle name="_DEM-WP(C) Prod O&amp;M 2007GRC_Book2_Electric Rev Req Model (2009 GRC) Rebuttal 2" xfId="4191"/>
    <cellStyle name="_DEM-WP(C) Prod O&amp;M 2007GRC_Book2_Electric Rev Req Model (2009 GRC) Rebuttal 2 2" xfId="4192"/>
    <cellStyle name="_DEM-WP(C) Prod O&amp;M 2007GRC_Book2_Electric Rev Req Model (2009 GRC) Rebuttal 2 2 2" xfId="19909"/>
    <cellStyle name="_DEM-WP(C) Prod O&amp;M 2007GRC_Book2_Electric Rev Req Model (2009 GRC) Rebuttal 2 3" xfId="19910"/>
    <cellStyle name="_DEM-WP(C) Prod O&amp;M 2007GRC_Book2_Electric Rev Req Model (2009 GRC) Rebuttal 3" xfId="4193"/>
    <cellStyle name="_DEM-WP(C) Prod O&amp;M 2007GRC_Book2_Electric Rev Req Model (2009 GRC) Rebuttal 3 2" xfId="19911"/>
    <cellStyle name="_DEM-WP(C) Prod O&amp;M 2007GRC_Book2_Electric Rev Req Model (2009 GRC) Rebuttal 4" xfId="19912"/>
    <cellStyle name="_DEM-WP(C) Prod O&amp;M 2007GRC_Book2_Electric Rev Req Model (2009 GRC) Rebuttal REmoval of New  WH Solar AdjustMI" xfId="4194"/>
    <cellStyle name="_DEM-WP(C) Prod O&amp;M 2007GRC_Book2_Electric Rev Req Model (2009 GRC) Rebuttal REmoval of New  WH Solar AdjustMI 2" xfId="4195"/>
    <cellStyle name="_DEM-WP(C) Prod O&amp;M 2007GRC_Book2_Electric Rev Req Model (2009 GRC) Rebuttal REmoval of New  WH Solar AdjustMI 2 2" xfId="4196"/>
    <cellStyle name="_DEM-WP(C) Prod O&amp;M 2007GRC_Book2_Electric Rev Req Model (2009 GRC) Rebuttal REmoval of New  WH Solar AdjustMI 2 2 2" xfId="19913"/>
    <cellStyle name="_DEM-WP(C) Prod O&amp;M 2007GRC_Book2_Electric Rev Req Model (2009 GRC) Rebuttal REmoval of New  WH Solar AdjustMI 2 3" xfId="19914"/>
    <cellStyle name="_DEM-WP(C) Prod O&amp;M 2007GRC_Book2_Electric Rev Req Model (2009 GRC) Rebuttal REmoval of New  WH Solar AdjustMI 3" xfId="4197"/>
    <cellStyle name="_DEM-WP(C) Prod O&amp;M 2007GRC_Book2_Electric Rev Req Model (2009 GRC) Rebuttal REmoval of New  WH Solar AdjustMI 3 2" xfId="19915"/>
    <cellStyle name="_DEM-WP(C) Prod O&amp;M 2007GRC_Book2_Electric Rev Req Model (2009 GRC) Rebuttal REmoval of New  WH Solar AdjustMI 4" xfId="19916"/>
    <cellStyle name="_DEM-WP(C) Prod O&amp;M 2007GRC_Book2_Electric Rev Req Model (2009 GRC) Rebuttal REmoval of New  WH Solar AdjustMI_DEM-WP(C) ENERG10C--ctn Mid-C_042010 2010GRC" xfId="4198"/>
    <cellStyle name="_DEM-WP(C) Prod O&amp;M 2007GRC_Book2_Electric Rev Req Model (2009 GRC) Rebuttal REmoval of New  WH Solar AdjustMI_DEM-WP(C) ENERG10C--ctn Mid-C_042010 2010GRC 2" xfId="19917"/>
    <cellStyle name="_DEM-WP(C) Prod O&amp;M 2007GRC_Book2_Electric Rev Req Model (2009 GRC) Revised 01-18-2010" xfId="4199"/>
    <cellStyle name="_DEM-WP(C) Prod O&amp;M 2007GRC_Book2_Electric Rev Req Model (2009 GRC) Revised 01-18-2010 2" xfId="4200"/>
    <cellStyle name="_DEM-WP(C) Prod O&amp;M 2007GRC_Book2_Electric Rev Req Model (2009 GRC) Revised 01-18-2010 2 2" xfId="4201"/>
    <cellStyle name="_DEM-WP(C) Prod O&amp;M 2007GRC_Book2_Electric Rev Req Model (2009 GRC) Revised 01-18-2010 2 2 2" xfId="19918"/>
    <cellStyle name="_DEM-WP(C) Prod O&amp;M 2007GRC_Book2_Electric Rev Req Model (2009 GRC) Revised 01-18-2010 2 3" xfId="19919"/>
    <cellStyle name="_DEM-WP(C) Prod O&amp;M 2007GRC_Book2_Electric Rev Req Model (2009 GRC) Revised 01-18-2010 3" xfId="4202"/>
    <cellStyle name="_DEM-WP(C) Prod O&amp;M 2007GRC_Book2_Electric Rev Req Model (2009 GRC) Revised 01-18-2010 3 2" xfId="19920"/>
    <cellStyle name="_DEM-WP(C) Prod O&amp;M 2007GRC_Book2_Electric Rev Req Model (2009 GRC) Revised 01-18-2010 4" xfId="19921"/>
    <cellStyle name="_DEM-WP(C) Prod O&amp;M 2007GRC_Book2_Electric Rev Req Model (2009 GRC) Revised 01-18-2010_DEM-WP(C) ENERG10C--ctn Mid-C_042010 2010GRC" xfId="4203"/>
    <cellStyle name="_DEM-WP(C) Prod O&amp;M 2007GRC_Book2_Electric Rev Req Model (2009 GRC) Revised 01-18-2010_DEM-WP(C) ENERG10C--ctn Mid-C_042010 2010GRC 2" xfId="19922"/>
    <cellStyle name="_DEM-WP(C) Prod O&amp;M 2007GRC_Book2_Final Order Electric EXHIBIT A-1" xfId="4204"/>
    <cellStyle name="_DEM-WP(C) Prod O&amp;M 2007GRC_Book2_Final Order Electric EXHIBIT A-1 2" xfId="4205"/>
    <cellStyle name="_DEM-WP(C) Prod O&amp;M 2007GRC_Book2_Final Order Electric EXHIBIT A-1 2 2" xfId="4206"/>
    <cellStyle name="_DEM-WP(C) Prod O&amp;M 2007GRC_Book2_Final Order Electric EXHIBIT A-1 2 2 2" xfId="19923"/>
    <cellStyle name="_DEM-WP(C) Prod O&amp;M 2007GRC_Book2_Final Order Electric EXHIBIT A-1 2 3" xfId="19924"/>
    <cellStyle name="_DEM-WP(C) Prod O&amp;M 2007GRC_Book2_Final Order Electric EXHIBIT A-1 3" xfId="4207"/>
    <cellStyle name="_DEM-WP(C) Prod O&amp;M 2007GRC_Book2_Final Order Electric EXHIBIT A-1 3 2" xfId="19925"/>
    <cellStyle name="_DEM-WP(C) Prod O&amp;M 2007GRC_Book2_Final Order Electric EXHIBIT A-1 4" xfId="19926"/>
    <cellStyle name="_DEM-WP(C) Prod O&amp;M 2007GRC_Colstrip 1&amp;2 Annual O&amp;M Budgets" xfId="19927"/>
    <cellStyle name="_DEM-WP(C) Prod O&amp;M 2007GRC_Confidential Material" xfId="4208"/>
    <cellStyle name="_DEM-WP(C) Prod O&amp;M 2007GRC_Confidential Material 2" xfId="19928"/>
    <cellStyle name="_DEM-WP(C) Prod O&amp;M 2007GRC_DEM-WP(C) Colstrip 12 Coal Cost Forecast 2010GRC" xfId="4209"/>
    <cellStyle name="_DEM-WP(C) Prod O&amp;M 2007GRC_DEM-WP(C) Colstrip 12 Coal Cost Forecast 2010GRC 2" xfId="19929"/>
    <cellStyle name="_DEM-WP(C) Prod O&amp;M 2007GRC_DEM-WP(C) ENERG10C--ctn Mid-C_042010 2010GRC" xfId="4210"/>
    <cellStyle name="_DEM-WP(C) Prod O&amp;M 2007GRC_DEM-WP(C) ENERG10C--ctn Mid-C_042010 2010GRC 2" xfId="19930"/>
    <cellStyle name="_DEM-WP(C) Prod O&amp;M 2007GRC_DEM-WP(C) Production O&amp;M 2010GRC As-Filed" xfId="4211"/>
    <cellStyle name="_DEM-WP(C) Prod O&amp;M 2007GRC_DEM-WP(C) Production O&amp;M 2010GRC As-Filed 2" xfId="4212"/>
    <cellStyle name="_DEM-WP(C) Prod O&amp;M 2007GRC_DEM-WP(C) Production O&amp;M 2010GRC As-Filed 2 2" xfId="19931"/>
    <cellStyle name="_DEM-WP(C) Prod O&amp;M 2007GRC_DEM-WP(C) Production O&amp;M 2010GRC As-Filed 3" xfId="4213"/>
    <cellStyle name="_DEM-WP(C) Prod O&amp;M 2007GRC_DEM-WP(C) Production O&amp;M 2010GRC As-Filed 3 2" xfId="19932"/>
    <cellStyle name="_DEM-WP(C) Prod O&amp;M 2007GRC_DEM-WP(C) Production O&amp;M 2010GRC As-Filed 4" xfId="19933"/>
    <cellStyle name="_DEM-WP(C) Prod O&amp;M 2007GRC_DEM-WP(C) Production O&amp;M 2010GRC As-Filed 4 2" xfId="19934"/>
    <cellStyle name="_DEM-WP(C) Prod O&amp;M 2007GRC_DEM-WP(C) Production O&amp;M 2010GRC As-Filed 5" xfId="19935"/>
    <cellStyle name="_DEM-WP(C) Prod O&amp;M 2007GRC_DEM-WP(C) Production O&amp;M 2010GRC As-Filed 5 2" xfId="19936"/>
    <cellStyle name="_DEM-WP(C) Prod O&amp;M 2007GRC_DEM-WP(C) Production O&amp;M 2010GRC As-Filed 6" xfId="19937"/>
    <cellStyle name="_DEM-WP(C) Prod O&amp;M 2007GRC_DEM-WP(C) Production O&amp;M 2010GRC As-Filed 6 2" xfId="19938"/>
    <cellStyle name="_DEM-WP(C) Prod O&amp;M 2007GRC_Electric Rev Req Model (2009 GRC) Rebuttal" xfId="4214"/>
    <cellStyle name="_DEM-WP(C) Prod O&amp;M 2007GRC_Electric Rev Req Model (2009 GRC) Rebuttal 2" xfId="4215"/>
    <cellStyle name="_DEM-WP(C) Prod O&amp;M 2007GRC_Electric Rev Req Model (2009 GRC) Rebuttal 2 2" xfId="4216"/>
    <cellStyle name="_DEM-WP(C) Prod O&amp;M 2007GRC_Electric Rev Req Model (2009 GRC) Rebuttal 2 2 2" xfId="19939"/>
    <cellStyle name="_DEM-WP(C) Prod O&amp;M 2007GRC_Electric Rev Req Model (2009 GRC) Rebuttal 2 3" xfId="19940"/>
    <cellStyle name="_DEM-WP(C) Prod O&amp;M 2007GRC_Electric Rev Req Model (2009 GRC) Rebuttal 3" xfId="4217"/>
    <cellStyle name="_DEM-WP(C) Prod O&amp;M 2007GRC_Electric Rev Req Model (2009 GRC) Rebuttal 3 2" xfId="19941"/>
    <cellStyle name="_DEM-WP(C) Prod O&amp;M 2007GRC_Electric Rev Req Model (2009 GRC) Rebuttal 4" xfId="19942"/>
    <cellStyle name="_DEM-WP(C) Prod O&amp;M 2007GRC_Electric Rev Req Model (2009 GRC) Rebuttal REmoval of New  WH Solar AdjustMI" xfId="4218"/>
    <cellStyle name="_DEM-WP(C) Prod O&amp;M 2007GRC_Electric Rev Req Model (2009 GRC) Rebuttal REmoval of New  WH Solar AdjustMI 2" xfId="4219"/>
    <cellStyle name="_DEM-WP(C) Prod O&amp;M 2007GRC_Electric Rev Req Model (2009 GRC) Rebuttal REmoval of New  WH Solar AdjustMI 2 2" xfId="4220"/>
    <cellStyle name="_DEM-WP(C) Prod O&amp;M 2007GRC_Electric Rev Req Model (2009 GRC) Rebuttal REmoval of New  WH Solar AdjustMI 2 2 2" xfId="19943"/>
    <cellStyle name="_DEM-WP(C) Prod O&amp;M 2007GRC_Electric Rev Req Model (2009 GRC) Rebuttal REmoval of New  WH Solar AdjustMI 2 3" xfId="19944"/>
    <cellStyle name="_DEM-WP(C) Prod O&amp;M 2007GRC_Electric Rev Req Model (2009 GRC) Rebuttal REmoval of New  WH Solar AdjustMI 3" xfId="4221"/>
    <cellStyle name="_DEM-WP(C) Prod O&amp;M 2007GRC_Electric Rev Req Model (2009 GRC) Rebuttal REmoval of New  WH Solar AdjustMI 3 2" xfId="19945"/>
    <cellStyle name="_DEM-WP(C) Prod O&amp;M 2007GRC_Electric Rev Req Model (2009 GRC) Rebuttal REmoval of New  WH Solar AdjustMI 4" xfId="19946"/>
    <cellStyle name="_DEM-WP(C) Prod O&amp;M 2007GRC_Electric Rev Req Model (2009 GRC) Rebuttal REmoval of New  WH Solar AdjustMI_DEM-WP(C) ENERG10C--ctn Mid-C_042010 2010GRC" xfId="4222"/>
    <cellStyle name="_DEM-WP(C) Prod O&amp;M 2007GRC_Electric Rev Req Model (2009 GRC) Rebuttal REmoval of New  WH Solar AdjustMI_DEM-WP(C) ENERG10C--ctn Mid-C_042010 2010GRC 2" xfId="19947"/>
    <cellStyle name="_DEM-WP(C) Prod O&amp;M 2007GRC_Electric Rev Req Model (2009 GRC) Revised 01-18-2010" xfId="4223"/>
    <cellStyle name="_DEM-WP(C) Prod O&amp;M 2007GRC_Electric Rev Req Model (2009 GRC) Revised 01-18-2010 2" xfId="4224"/>
    <cellStyle name="_DEM-WP(C) Prod O&amp;M 2007GRC_Electric Rev Req Model (2009 GRC) Revised 01-18-2010 2 2" xfId="4225"/>
    <cellStyle name="_DEM-WP(C) Prod O&amp;M 2007GRC_Electric Rev Req Model (2009 GRC) Revised 01-18-2010 2 2 2" xfId="19948"/>
    <cellStyle name="_DEM-WP(C) Prod O&amp;M 2007GRC_Electric Rev Req Model (2009 GRC) Revised 01-18-2010 2 3" xfId="19949"/>
    <cellStyle name="_DEM-WP(C) Prod O&amp;M 2007GRC_Electric Rev Req Model (2009 GRC) Revised 01-18-2010 3" xfId="4226"/>
    <cellStyle name="_DEM-WP(C) Prod O&amp;M 2007GRC_Electric Rev Req Model (2009 GRC) Revised 01-18-2010 3 2" xfId="19950"/>
    <cellStyle name="_DEM-WP(C) Prod O&amp;M 2007GRC_Electric Rev Req Model (2009 GRC) Revised 01-18-2010 4" xfId="19951"/>
    <cellStyle name="_DEM-WP(C) Prod O&amp;M 2007GRC_Electric Rev Req Model (2009 GRC) Revised 01-18-2010_DEM-WP(C) ENERG10C--ctn Mid-C_042010 2010GRC" xfId="4227"/>
    <cellStyle name="_DEM-WP(C) Prod O&amp;M 2007GRC_Electric Rev Req Model (2009 GRC) Revised 01-18-2010_DEM-WP(C) ENERG10C--ctn Mid-C_042010 2010GRC 2" xfId="19952"/>
    <cellStyle name="_DEM-WP(C) Prod O&amp;M 2007GRC_Final Order Electric EXHIBIT A-1" xfId="4228"/>
    <cellStyle name="_DEM-WP(C) Prod O&amp;M 2007GRC_Final Order Electric EXHIBIT A-1 2" xfId="4229"/>
    <cellStyle name="_DEM-WP(C) Prod O&amp;M 2007GRC_Final Order Electric EXHIBIT A-1 2 2" xfId="4230"/>
    <cellStyle name="_DEM-WP(C) Prod O&amp;M 2007GRC_Final Order Electric EXHIBIT A-1 2 2 2" xfId="19953"/>
    <cellStyle name="_DEM-WP(C) Prod O&amp;M 2007GRC_Final Order Electric EXHIBIT A-1 2 3" xfId="19954"/>
    <cellStyle name="_DEM-WP(C) Prod O&amp;M 2007GRC_Final Order Electric EXHIBIT A-1 3" xfId="4231"/>
    <cellStyle name="_DEM-WP(C) Prod O&amp;M 2007GRC_Final Order Electric EXHIBIT A-1 3 2" xfId="19955"/>
    <cellStyle name="_DEM-WP(C) Prod O&amp;M 2007GRC_Final Order Electric EXHIBIT A-1 4" xfId="19956"/>
    <cellStyle name="_DEM-WP(C) Prod O&amp;M 2007GRC_Rebuttal Power Costs" xfId="4232"/>
    <cellStyle name="_DEM-WP(C) Prod O&amp;M 2007GRC_Rebuttal Power Costs 2" xfId="4233"/>
    <cellStyle name="_DEM-WP(C) Prod O&amp;M 2007GRC_Rebuttal Power Costs 2 2" xfId="4234"/>
    <cellStyle name="_DEM-WP(C) Prod O&amp;M 2007GRC_Rebuttal Power Costs 2 2 2" xfId="19957"/>
    <cellStyle name="_DEM-WP(C) Prod O&amp;M 2007GRC_Rebuttal Power Costs 2 3" xfId="19958"/>
    <cellStyle name="_DEM-WP(C) Prod O&amp;M 2007GRC_Rebuttal Power Costs 3" xfId="4235"/>
    <cellStyle name="_DEM-WP(C) Prod O&amp;M 2007GRC_Rebuttal Power Costs 3 2" xfId="19959"/>
    <cellStyle name="_DEM-WP(C) Prod O&amp;M 2007GRC_Rebuttal Power Costs 4" xfId="19960"/>
    <cellStyle name="_DEM-WP(C) Prod O&amp;M 2007GRC_Rebuttal Power Costs_Adj Bench DR 3 for Initial Briefs (Electric)" xfId="4236"/>
    <cellStyle name="_DEM-WP(C) Prod O&amp;M 2007GRC_Rebuttal Power Costs_Adj Bench DR 3 for Initial Briefs (Electric) 2" xfId="4237"/>
    <cellStyle name="_DEM-WP(C) Prod O&amp;M 2007GRC_Rebuttal Power Costs_Adj Bench DR 3 for Initial Briefs (Electric) 2 2" xfId="4238"/>
    <cellStyle name="_DEM-WP(C) Prod O&amp;M 2007GRC_Rebuttal Power Costs_Adj Bench DR 3 for Initial Briefs (Electric) 2 2 2" xfId="19961"/>
    <cellStyle name="_DEM-WP(C) Prod O&amp;M 2007GRC_Rebuttal Power Costs_Adj Bench DR 3 for Initial Briefs (Electric) 2 3" xfId="19962"/>
    <cellStyle name="_DEM-WP(C) Prod O&amp;M 2007GRC_Rebuttal Power Costs_Adj Bench DR 3 for Initial Briefs (Electric) 3" xfId="4239"/>
    <cellStyle name="_DEM-WP(C) Prod O&amp;M 2007GRC_Rebuttal Power Costs_Adj Bench DR 3 for Initial Briefs (Electric) 3 2" xfId="19963"/>
    <cellStyle name="_DEM-WP(C) Prod O&amp;M 2007GRC_Rebuttal Power Costs_Adj Bench DR 3 for Initial Briefs (Electric) 4" xfId="19964"/>
    <cellStyle name="_DEM-WP(C) Prod O&amp;M 2007GRC_Rebuttal Power Costs_Adj Bench DR 3 for Initial Briefs (Electric)_DEM-WP(C) ENERG10C--ctn Mid-C_042010 2010GRC" xfId="4240"/>
    <cellStyle name="_DEM-WP(C) Prod O&amp;M 2007GRC_Rebuttal Power Costs_Adj Bench DR 3 for Initial Briefs (Electric)_DEM-WP(C) ENERG10C--ctn Mid-C_042010 2010GRC 2" xfId="19965"/>
    <cellStyle name="_DEM-WP(C) Prod O&amp;M 2007GRC_Rebuttal Power Costs_DEM-WP(C) ENERG10C--ctn Mid-C_042010 2010GRC" xfId="4241"/>
    <cellStyle name="_DEM-WP(C) Prod O&amp;M 2007GRC_Rebuttal Power Costs_DEM-WP(C) ENERG10C--ctn Mid-C_042010 2010GRC 2" xfId="19966"/>
    <cellStyle name="_DEM-WP(C) Prod O&amp;M 2007GRC_Rebuttal Power Costs_Electric Rev Req Model (2009 GRC) Rebuttal" xfId="4242"/>
    <cellStyle name="_DEM-WP(C) Prod O&amp;M 2007GRC_Rebuttal Power Costs_Electric Rev Req Model (2009 GRC) Rebuttal 2" xfId="4243"/>
    <cellStyle name="_DEM-WP(C) Prod O&amp;M 2007GRC_Rebuttal Power Costs_Electric Rev Req Model (2009 GRC) Rebuttal 2 2" xfId="4244"/>
    <cellStyle name="_DEM-WP(C) Prod O&amp;M 2007GRC_Rebuttal Power Costs_Electric Rev Req Model (2009 GRC) Rebuttal 2 2 2" xfId="19967"/>
    <cellStyle name="_DEM-WP(C) Prod O&amp;M 2007GRC_Rebuttal Power Costs_Electric Rev Req Model (2009 GRC) Rebuttal 2 3" xfId="19968"/>
    <cellStyle name="_DEM-WP(C) Prod O&amp;M 2007GRC_Rebuttal Power Costs_Electric Rev Req Model (2009 GRC) Rebuttal 3" xfId="4245"/>
    <cellStyle name="_DEM-WP(C) Prod O&amp;M 2007GRC_Rebuttal Power Costs_Electric Rev Req Model (2009 GRC) Rebuttal 3 2" xfId="19969"/>
    <cellStyle name="_DEM-WP(C) Prod O&amp;M 2007GRC_Rebuttal Power Costs_Electric Rev Req Model (2009 GRC) Rebuttal 4" xfId="19970"/>
    <cellStyle name="_DEM-WP(C) Prod O&amp;M 2007GRC_Rebuttal Power Costs_Electric Rev Req Model (2009 GRC) Rebuttal REmoval of New  WH Solar AdjustMI" xfId="4246"/>
    <cellStyle name="_DEM-WP(C) Prod O&amp;M 2007GRC_Rebuttal Power Costs_Electric Rev Req Model (2009 GRC) Rebuttal REmoval of New  WH Solar AdjustMI 2" xfId="4247"/>
    <cellStyle name="_DEM-WP(C) Prod O&amp;M 2007GRC_Rebuttal Power Costs_Electric Rev Req Model (2009 GRC) Rebuttal REmoval of New  WH Solar AdjustMI 2 2" xfId="4248"/>
    <cellStyle name="_DEM-WP(C) Prod O&amp;M 2007GRC_Rebuttal Power Costs_Electric Rev Req Model (2009 GRC) Rebuttal REmoval of New  WH Solar AdjustMI 2 2 2" xfId="19971"/>
    <cellStyle name="_DEM-WP(C) Prod O&amp;M 2007GRC_Rebuttal Power Costs_Electric Rev Req Model (2009 GRC) Rebuttal REmoval of New  WH Solar AdjustMI 2 3" xfId="19972"/>
    <cellStyle name="_DEM-WP(C) Prod O&amp;M 2007GRC_Rebuttal Power Costs_Electric Rev Req Model (2009 GRC) Rebuttal REmoval of New  WH Solar AdjustMI 3" xfId="4249"/>
    <cellStyle name="_DEM-WP(C) Prod O&amp;M 2007GRC_Rebuttal Power Costs_Electric Rev Req Model (2009 GRC) Rebuttal REmoval of New  WH Solar AdjustMI 3 2" xfId="19973"/>
    <cellStyle name="_DEM-WP(C) Prod O&amp;M 2007GRC_Rebuttal Power Costs_Electric Rev Req Model (2009 GRC) Rebuttal REmoval of New  WH Solar AdjustMI 4" xfId="19974"/>
    <cellStyle name="_DEM-WP(C) Prod O&amp;M 2007GRC_Rebuttal Power Costs_Electric Rev Req Model (2009 GRC) Rebuttal REmoval of New  WH Solar AdjustMI_DEM-WP(C) ENERG10C--ctn Mid-C_042010 2010GRC" xfId="4250"/>
    <cellStyle name="_DEM-WP(C) Prod O&amp;M 2007GRC_Rebuttal Power Costs_Electric Rev Req Model (2009 GRC) Rebuttal REmoval of New  WH Solar AdjustMI_DEM-WP(C) ENERG10C--ctn Mid-C_042010 2010GRC 2" xfId="19975"/>
    <cellStyle name="_DEM-WP(C) Prod O&amp;M 2007GRC_Rebuttal Power Costs_Electric Rev Req Model (2009 GRC) Revised 01-18-2010" xfId="4251"/>
    <cellStyle name="_DEM-WP(C) Prod O&amp;M 2007GRC_Rebuttal Power Costs_Electric Rev Req Model (2009 GRC) Revised 01-18-2010 2" xfId="4252"/>
    <cellStyle name="_DEM-WP(C) Prod O&amp;M 2007GRC_Rebuttal Power Costs_Electric Rev Req Model (2009 GRC) Revised 01-18-2010 2 2" xfId="4253"/>
    <cellStyle name="_DEM-WP(C) Prod O&amp;M 2007GRC_Rebuttal Power Costs_Electric Rev Req Model (2009 GRC) Revised 01-18-2010 2 2 2" xfId="19976"/>
    <cellStyle name="_DEM-WP(C) Prod O&amp;M 2007GRC_Rebuttal Power Costs_Electric Rev Req Model (2009 GRC) Revised 01-18-2010 2 3" xfId="19977"/>
    <cellStyle name="_DEM-WP(C) Prod O&amp;M 2007GRC_Rebuttal Power Costs_Electric Rev Req Model (2009 GRC) Revised 01-18-2010 3" xfId="4254"/>
    <cellStyle name="_DEM-WP(C) Prod O&amp;M 2007GRC_Rebuttal Power Costs_Electric Rev Req Model (2009 GRC) Revised 01-18-2010 3 2" xfId="19978"/>
    <cellStyle name="_DEM-WP(C) Prod O&amp;M 2007GRC_Rebuttal Power Costs_Electric Rev Req Model (2009 GRC) Revised 01-18-2010 4" xfId="19979"/>
    <cellStyle name="_DEM-WP(C) Prod O&amp;M 2007GRC_Rebuttal Power Costs_Electric Rev Req Model (2009 GRC) Revised 01-18-2010_DEM-WP(C) ENERG10C--ctn Mid-C_042010 2010GRC" xfId="4255"/>
    <cellStyle name="_DEM-WP(C) Prod O&amp;M 2007GRC_Rebuttal Power Costs_Electric Rev Req Model (2009 GRC) Revised 01-18-2010_DEM-WP(C) ENERG10C--ctn Mid-C_042010 2010GRC 2" xfId="19980"/>
    <cellStyle name="_DEM-WP(C) Prod O&amp;M 2007GRC_Rebuttal Power Costs_Final Order Electric EXHIBIT A-1" xfId="4256"/>
    <cellStyle name="_DEM-WP(C) Prod O&amp;M 2007GRC_Rebuttal Power Costs_Final Order Electric EXHIBIT A-1 2" xfId="4257"/>
    <cellStyle name="_DEM-WP(C) Prod O&amp;M 2007GRC_Rebuttal Power Costs_Final Order Electric EXHIBIT A-1 2 2" xfId="4258"/>
    <cellStyle name="_DEM-WP(C) Prod O&amp;M 2007GRC_Rebuttal Power Costs_Final Order Electric EXHIBIT A-1 2 2 2" xfId="19981"/>
    <cellStyle name="_DEM-WP(C) Prod O&amp;M 2007GRC_Rebuttal Power Costs_Final Order Electric EXHIBIT A-1 2 3" xfId="19982"/>
    <cellStyle name="_DEM-WP(C) Prod O&amp;M 2007GRC_Rebuttal Power Costs_Final Order Electric EXHIBIT A-1 3" xfId="4259"/>
    <cellStyle name="_DEM-WP(C) Prod O&amp;M 2007GRC_Rebuttal Power Costs_Final Order Electric EXHIBIT A-1 3 2" xfId="19983"/>
    <cellStyle name="_DEM-WP(C) Prod O&amp;M 2007GRC_Rebuttal Power Costs_Final Order Electric EXHIBIT A-1 4" xfId="19984"/>
    <cellStyle name="_x0013__DEM-WP(C) Production O&amp;M 2010GRC As-Filed" xfId="4260"/>
    <cellStyle name="_x0013__DEM-WP(C) Production O&amp;M 2010GRC As-Filed 2" xfId="4261"/>
    <cellStyle name="_x0013__DEM-WP(C) Production O&amp;M 2010GRC As-Filed 2 2" xfId="19985"/>
    <cellStyle name="_x0013__DEM-WP(C) Production O&amp;M 2010GRC As-Filed 3" xfId="4262"/>
    <cellStyle name="_x0013__DEM-WP(C) Production O&amp;M 2010GRC As-Filed 3 2" xfId="19986"/>
    <cellStyle name="_x0013__DEM-WP(C) Production O&amp;M 2010GRC As-Filed 4" xfId="19987"/>
    <cellStyle name="_x0013__DEM-WP(C) Production O&amp;M 2010GRC As-Filed 4 2" xfId="19988"/>
    <cellStyle name="_x0013__DEM-WP(C) Production O&amp;M 2010GRC As-Filed 5" xfId="19989"/>
    <cellStyle name="_x0013__DEM-WP(C) Production O&amp;M 2010GRC As-Filed 5 2" xfId="19990"/>
    <cellStyle name="_x0013__DEM-WP(C) Production O&amp;M 2010GRC As-Filed 6" xfId="19991"/>
    <cellStyle name="_x0013__DEM-WP(C) Production O&amp;M 2010GRC As-Filed 6 2" xfId="19992"/>
    <cellStyle name="_DEM-WP(C) Rate Year Sumas by Month Update Corrected" xfId="4263"/>
    <cellStyle name="_DEM-WP(C) Rate Year Sumas by Month Update Corrected 2" xfId="19993"/>
    <cellStyle name="_DEM-WP(C) ST Power Contracts 3102008" xfId="4264"/>
    <cellStyle name="_DEM-WP(C) ST Power Contracts 3102008 2" xfId="4265"/>
    <cellStyle name="_DEM-WP(C) ST Power Contracts 3102008 2 2" xfId="19994"/>
    <cellStyle name="_DEM-WP(C) ST Power Contracts 3102008 2 2 2" xfId="19995"/>
    <cellStyle name="_DEM-WP(C) ST Power Contracts 3102008 2 2 2 2" xfId="19996"/>
    <cellStyle name="_DEM-WP(C) ST Power Contracts 3102008 2 2 3" xfId="19997"/>
    <cellStyle name="_DEM-WP(C) ST Power Contracts 3102008 2 3" xfId="19998"/>
    <cellStyle name="_DEM-WP(C) ST Power Contracts 3102008 2 3 2" xfId="19999"/>
    <cellStyle name="_DEM-WP(C) ST Power Contracts 3102008 2 4" xfId="20000"/>
    <cellStyle name="_DEM-WP(C) ST Power Contracts 3102008 3" xfId="4266"/>
    <cellStyle name="_DEM-WP(C) ST Power Contracts 3102008 3 2" xfId="4267"/>
    <cellStyle name="_DEM-WP(C) ST Power Contracts 3102008 3 2 2" xfId="20001"/>
    <cellStyle name="_DEM-WP(C) ST Power Contracts 3102008 3 3" xfId="20002"/>
    <cellStyle name="_DEM-WP(C) ST Power Contracts 3102008 4" xfId="20003"/>
    <cellStyle name="_DEM-WP(C) ST Power Contracts 3102008 4 2" xfId="20004"/>
    <cellStyle name="_DEM-WP(C) ST Power Contracts 3102008 4 2 2" xfId="20005"/>
    <cellStyle name="_DEM-WP(C) ST Power Contracts 3102008 4 3" xfId="20006"/>
    <cellStyle name="_DEM-WP(C) ST Power Contracts 3102008 5" xfId="20007"/>
    <cellStyle name="_DEM-WP(C) ST Power Contracts 3102008 5 2" xfId="20008"/>
    <cellStyle name="_DEM-WP(C) ST Power Contracts 3102008 5 2 2" xfId="20009"/>
    <cellStyle name="_DEM-WP(C) ST Power Contracts 3102008 5 3" xfId="20010"/>
    <cellStyle name="_DEM-WP(C) ST Power Contracts 3102008 6" xfId="20011"/>
    <cellStyle name="_DEM-WP(C) Sumas Proforma 11.14.07" xfId="4268"/>
    <cellStyle name="_DEM-WP(C) Sumas Proforma 11.14.07 2" xfId="20012"/>
    <cellStyle name="_DEM-WP(C) Sumas Proforma 11.5.07" xfId="4269"/>
    <cellStyle name="_DEM-WP(C) Sumas Proforma 11.5.07 2" xfId="20013"/>
    <cellStyle name="_DEM-WP(C) Wells_Power_Cost" xfId="4270"/>
    <cellStyle name="_DEM-WP(C) Wells_Power_Cost 2" xfId="4271"/>
    <cellStyle name="_DEM-WP(C) Wells_Power_Cost 2 2" xfId="4272"/>
    <cellStyle name="_DEM-WP(C) Wells_Power_Cost 2 2 2" xfId="20014"/>
    <cellStyle name="_DEM-WP(C) Wells_Power_Cost 2 3" xfId="20015"/>
    <cellStyle name="_DEM-WP(C) Wells_Power_Cost 3" xfId="20016"/>
    <cellStyle name="_DEM-WP(C) Wells_Power_Cost 3 2" xfId="20017"/>
    <cellStyle name="_DEM-WP(C) Westside Hydro Data_051007" xfId="4273"/>
    <cellStyle name="_DEM-WP(C) Westside Hydro Data_051007 2" xfId="4274"/>
    <cellStyle name="_DEM-WP(C) Westside Hydro Data_051007 2 2" xfId="4275"/>
    <cellStyle name="_DEM-WP(C) Westside Hydro Data_051007 2 2 2" xfId="20018"/>
    <cellStyle name="_DEM-WP(C) Westside Hydro Data_051007 2 3" xfId="20019"/>
    <cellStyle name="_DEM-WP(C) Westside Hydro Data_051007 3" xfId="4276"/>
    <cellStyle name="_DEM-WP(C) Westside Hydro Data_051007 3 2" xfId="20020"/>
    <cellStyle name="_DEM-WP(C) Westside Hydro Data_051007 4" xfId="20021"/>
    <cellStyle name="_DEM-WP(C) Westside Hydro Data_051007_16.37E Wild Horse Expansion DeferralRevwrkingfile SF" xfId="4277"/>
    <cellStyle name="_DEM-WP(C) Westside Hydro Data_051007_16.37E Wild Horse Expansion DeferralRevwrkingfile SF 2" xfId="4278"/>
    <cellStyle name="_DEM-WP(C) Westside Hydro Data_051007_16.37E Wild Horse Expansion DeferralRevwrkingfile SF 2 2" xfId="4279"/>
    <cellStyle name="_DEM-WP(C) Westside Hydro Data_051007_16.37E Wild Horse Expansion DeferralRevwrkingfile SF 2 2 2" xfId="20022"/>
    <cellStyle name="_DEM-WP(C) Westside Hydro Data_051007_16.37E Wild Horse Expansion DeferralRevwrkingfile SF 2 3" xfId="20023"/>
    <cellStyle name="_DEM-WP(C) Westside Hydro Data_051007_16.37E Wild Horse Expansion DeferralRevwrkingfile SF 3" xfId="4280"/>
    <cellStyle name="_DEM-WP(C) Westside Hydro Data_051007_16.37E Wild Horse Expansion DeferralRevwrkingfile SF 3 2" xfId="20024"/>
    <cellStyle name="_DEM-WP(C) Westside Hydro Data_051007_16.37E Wild Horse Expansion DeferralRevwrkingfile SF 4" xfId="20025"/>
    <cellStyle name="_DEM-WP(C) Westside Hydro Data_051007_16.37E Wild Horse Expansion DeferralRevwrkingfile SF_DEM-WP(C) ENERG10C--ctn Mid-C_042010 2010GRC" xfId="4281"/>
    <cellStyle name="_DEM-WP(C) Westside Hydro Data_051007_16.37E Wild Horse Expansion DeferralRevwrkingfile SF_DEM-WP(C) ENERG10C--ctn Mid-C_042010 2010GRC 2" xfId="20026"/>
    <cellStyle name="_DEM-WP(C) Westside Hydro Data_051007_2009 GRC Compl Filing - Exhibit D" xfId="4282"/>
    <cellStyle name="_DEM-WP(C) Westside Hydro Data_051007_2009 GRC Compl Filing - Exhibit D 2" xfId="4283"/>
    <cellStyle name="_DEM-WP(C) Westside Hydro Data_051007_2009 GRC Compl Filing - Exhibit D 2 2" xfId="20027"/>
    <cellStyle name="_DEM-WP(C) Westside Hydro Data_051007_2009 GRC Compl Filing - Exhibit D 2 2 2" xfId="20028"/>
    <cellStyle name="_DEM-WP(C) Westside Hydro Data_051007_2009 GRC Compl Filing - Exhibit D 2 3" xfId="20029"/>
    <cellStyle name="_DEM-WP(C) Westside Hydro Data_051007_2009 GRC Compl Filing - Exhibit D 3" xfId="20030"/>
    <cellStyle name="_DEM-WP(C) Westside Hydro Data_051007_2009 GRC Compl Filing - Exhibit D 3 2" xfId="20031"/>
    <cellStyle name="_DEM-WP(C) Westside Hydro Data_051007_2009 GRC Compl Filing - Exhibit D 4" xfId="20032"/>
    <cellStyle name="_DEM-WP(C) Westside Hydro Data_051007_2009 GRC Compl Filing - Exhibit D_DEM-WP(C) ENERG10C--ctn Mid-C_042010 2010GRC" xfId="4284"/>
    <cellStyle name="_DEM-WP(C) Westside Hydro Data_051007_2009 GRC Compl Filing - Exhibit D_DEM-WP(C) ENERG10C--ctn Mid-C_042010 2010GRC 2" xfId="20033"/>
    <cellStyle name="_DEM-WP(C) Westside Hydro Data_051007_Adj Bench DR 3 for Initial Briefs (Electric)" xfId="4285"/>
    <cellStyle name="_DEM-WP(C) Westside Hydro Data_051007_Adj Bench DR 3 for Initial Briefs (Electric) 2" xfId="4286"/>
    <cellStyle name="_DEM-WP(C) Westside Hydro Data_051007_Adj Bench DR 3 for Initial Briefs (Electric) 2 2" xfId="4287"/>
    <cellStyle name="_DEM-WP(C) Westside Hydro Data_051007_Adj Bench DR 3 for Initial Briefs (Electric) 2 2 2" xfId="20034"/>
    <cellStyle name="_DEM-WP(C) Westside Hydro Data_051007_Adj Bench DR 3 for Initial Briefs (Electric) 2 3" xfId="20035"/>
    <cellStyle name="_DEM-WP(C) Westside Hydro Data_051007_Adj Bench DR 3 for Initial Briefs (Electric) 3" xfId="4288"/>
    <cellStyle name="_DEM-WP(C) Westside Hydro Data_051007_Adj Bench DR 3 for Initial Briefs (Electric) 3 2" xfId="20036"/>
    <cellStyle name="_DEM-WP(C) Westside Hydro Data_051007_Adj Bench DR 3 for Initial Briefs (Electric) 4" xfId="20037"/>
    <cellStyle name="_DEM-WP(C) Westside Hydro Data_051007_Adj Bench DR 3 for Initial Briefs (Electric)_DEM-WP(C) ENERG10C--ctn Mid-C_042010 2010GRC" xfId="4289"/>
    <cellStyle name="_DEM-WP(C) Westside Hydro Data_051007_Adj Bench DR 3 for Initial Briefs (Electric)_DEM-WP(C) ENERG10C--ctn Mid-C_042010 2010GRC 2" xfId="20038"/>
    <cellStyle name="_DEM-WP(C) Westside Hydro Data_051007_Book1" xfId="4290"/>
    <cellStyle name="_DEM-WP(C) Westside Hydro Data_051007_Book1 2" xfId="20039"/>
    <cellStyle name="_DEM-WP(C) Westside Hydro Data_051007_Book2" xfId="4291"/>
    <cellStyle name="_DEM-WP(C) Westside Hydro Data_051007_Book2 2" xfId="4292"/>
    <cellStyle name="_DEM-WP(C) Westside Hydro Data_051007_Book2 2 2" xfId="4293"/>
    <cellStyle name="_DEM-WP(C) Westside Hydro Data_051007_Book2 2 2 2" xfId="20040"/>
    <cellStyle name="_DEM-WP(C) Westside Hydro Data_051007_Book2 2 3" xfId="20041"/>
    <cellStyle name="_DEM-WP(C) Westside Hydro Data_051007_Book2 3" xfId="4294"/>
    <cellStyle name="_DEM-WP(C) Westside Hydro Data_051007_Book2 3 2" xfId="20042"/>
    <cellStyle name="_DEM-WP(C) Westside Hydro Data_051007_Book2 4" xfId="20043"/>
    <cellStyle name="_DEM-WP(C) Westside Hydro Data_051007_Book2_DEM-WP(C) ENERG10C--ctn Mid-C_042010 2010GRC" xfId="4295"/>
    <cellStyle name="_DEM-WP(C) Westside Hydro Data_051007_Book2_DEM-WP(C) ENERG10C--ctn Mid-C_042010 2010GRC 2" xfId="20044"/>
    <cellStyle name="_DEM-WP(C) Westside Hydro Data_051007_Book4" xfId="4296"/>
    <cellStyle name="_DEM-WP(C) Westside Hydro Data_051007_Book4 2" xfId="4297"/>
    <cellStyle name="_DEM-WP(C) Westside Hydro Data_051007_Book4 2 2" xfId="4298"/>
    <cellStyle name="_DEM-WP(C) Westside Hydro Data_051007_Book4 2 2 2" xfId="20045"/>
    <cellStyle name="_DEM-WP(C) Westside Hydro Data_051007_Book4 2 3" xfId="20046"/>
    <cellStyle name="_DEM-WP(C) Westside Hydro Data_051007_Book4 3" xfId="4299"/>
    <cellStyle name="_DEM-WP(C) Westside Hydro Data_051007_Book4 3 2" xfId="20047"/>
    <cellStyle name="_DEM-WP(C) Westside Hydro Data_051007_Book4 4" xfId="20048"/>
    <cellStyle name="_DEM-WP(C) Westside Hydro Data_051007_Book4_DEM-WP(C) ENERG10C--ctn Mid-C_042010 2010GRC" xfId="4300"/>
    <cellStyle name="_DEM-WP(C) Westside Hydro Data_051007_Book4_DEM-WP(C) ENERG10C--ctn Mid-C_042010 2010GRC 2" xfId="20049"/>
    <cellStyle name="_DEM-WP(C) Westside Hydro Data_051007_DEM-WP(C) ENERG10C--ctn Mid-C_042010 2010GRC" xfId="4301"/>
    <cellStyle name="_DEM-WP(C) Westside Hydro Data_051007_DEM-WP(C) ENERG10C--ctn Mid-C_042010 2010GRC 2" xfId="20050"/>
    <cellStyle name="_DEM-WP(C) Westside Hydro Data_051007_Electric Rev Req Model (2009 GRC) " xfId="4302"/>
    <cellStyle name="_DEM-WP(C) Westside Hydro Data_051007_Electric Rev Req Model (2009 GRC)  2" xfId="4303"/>
    <cellStyle name="_DEM-WP(C) Westside Hydro Data_051007_Electric Rev Req Model (2009 GRC)  2 2" xfId="4304"/>
    <cellStyle name="_DEM-WP(C) Westside Hydro Data_051007_Electric Rev Req Model (2009 GRC)  2 2 2" xfId="20051"/>
    <cellStyle name="_DEM-WP(C) Westside Hydro Data_051007_Electric Rev Req Model (2009 GRC)  2 3" xfId="20052"/>
    <cellStyle name="_DEM-WP(C) Westside Hydro Data_051007_Electric Rev Req Model (2009 GRC)  3" xfId="4305"/>
    <cellStyle name="_DEM-WP(C) Westside Hydro Data_051007_Electric Rev Req Model (2009 GRC)  3 2" xfId="20053"/>
    <cellStyle name="_DEM-WP(C) Westside Hydro Data_051007_Electric Rev Req Model (2009 GRC)  4" xfId="20054"/>
    <cellStyle name="_DEM-WP(C) Westside Hydro Data_051007_Electric Rev Req Model (2009 GRC) _DEM-WP(C) ENERG10C--ctn Mid-C_042010 2010GRC" xfId="4306"/>
    <cellStyle name="_DEM-WP(C) Westside Hydro Data_051007_Electric Rev Req Model (2009 GRC) _DEM-WP(C) ENERG10C--ctn Mid-C_042010 2010GRC 2" xfId="20055"/>
    <cellStyle name="_DEM-WP(C) Westside Hydro Data_051007_Electric Rev Req Model (2009 GRC) Rebuttal" xfId="4307"/>
    <cellStyle name="_DEM-WP(C) Westside Hydro Data_051007_Electric Rev Req Model (2009 GRC) Rebuttal 2" xfId="4308"/>
    <cellStyle name="_DEM-WP(C) Westside Hydro Data_051007_Electric Rev Req Model (2009 GRC) Rebuttal 2 2" xfId="4309"/>
    <cellStyle name="_DEM-WP(C) Westside Hydro Data_051007_Electric Rev Req Model (2009 GRC) Rebuttal 2 2 2" xfId="20056"/>
    <cellStyle name="_DEM-WP(C) Westside Hydro Data_051007_Electric Rev Req Model (2009 GRC) Rebuttal 2 3" xfId="20057"/>
    <cellStyle name="_DEM-WP(C) Westside Hydro Data_051007_Electric Rev Req Model (2009 GRC) Rebuttal 3" xfId="4310"/>
    <cellStyle name="_DEM-WP(C) Westside Hydro Data_051007_Electric Rev Req Model (2009 GRC) Rebuttal 3 2" xfId="20058"/>
    <cellStyle name="_DEM-WP(C) Westside Hydro Data_051007_Electric Rev Req Model (2009 GRC) Rebuttal 4" xfId="20059"/>
    <cellStyle name="_DEM-WP(C) Westside Hydro Data_051007_Electric Rev Req Model (2009 GRC) Rebuttal REmoval of New  WH Solar AdjustMI" xfId="4311"/>
    <cellStyle name="_DEM-WP(C) Westside Hydro Data_051007_Electric Rev Req Model (2009 GRC) Rebuttal REmoval of New  WH Solar AdjustMI 2" xfId="4312"/>
    <cellStyle name="_DEM-WP(C) Westside Hydro Data_051007_Electric Rev Req Model (2009 GRC) Rebuttal REmoval of New  WH Solar AdjustMI 2 2" xfId="4313"/>
    <cellStyle name="_DEM-WP(C) Westside Hydro Data_051007_Electric Rev Req Model (2009 GRC) Rebuttal REmoval of New  WH Solar AdjustMI 2 2 2" xfId="20060"/>
    <cellStyle name="_DEM-WP(C) Westside Hydro Data_051007_Electric Rev Req Model (2009 GRC) Rebuttal REmoval of New  WH Solar AdjustMI 2 3" xfId="20061"/>
    <cellStyle name="_DEM-WP(C) Westside Hydro Data_051007_Electric Rev Req Model (2009 GRC) Rebuttal REmoval of New  WH Solar AdjustMI 3" xfId="4314"/>
    <cellStyle name="_DEM-WP(C) Westside Hydro Data_051007_Electric Rev Req Model (2009 GRC) Rebuttal REmoval of New  WH Solar AdjustMI 3 2" xfId="20062"/>
    <cellStyle name="_DEM-WP(C) Westside Hydro Data_051007_Electric Rev Req Model (2009 GRC) Rebuttal REmoval of New  WH Solar AdjustMI 4" xfId="20063"/>
    <cellStyle name="_DEM-WP(C) Westside Hydro Data_051007_Electric Rev Req Model (2009 GRC) Rebuttal REmoval of New  WH Solar AdjustMI_DEM-WP(C) ENERG10C--ctn Mid-C_042010 2010GRC" xfId="4315"/>
    <cellStyle name="_DEM-WP(C) Westside Hydro Data_051007_Electric Rev Req Model (2009 GRC) Rebuttal REmoval of New  WH Solar AdjustMI_DEM-WP(C) ENERG10C--ctn Mid-C_042010 2010GRC 2" xfId="20064"/>
    <cellStyle name="_DEM-WP(C) Westside Hydro Data_051007_Electric Rev Req Model (2009 GRC) Revised 01-18-2010" xfId="4316"/>
    <cellStyle name="_DEM-WP(C) Westside Hydro Data_051007_Electric Rev Req Model (2009 GRC) Revised 01-18-2010 2" xfId="4317"/>
    <cellStyle name="_DEM-WP(C) Westside Hydro Data_051007_Electric Rev Req Model (2009 GRC) Revised 01-18-2010 2 2" xfId="4318"/>
    <cellStyle name="_DEM-WP(C) Westside Hydro Data_051007_Electric Rev Req Model (2009 GRC) Revised 01-18-2010 2 2 2" xfId="20065"/>
    <cellStyle name="_DEM-WP(C) Westside Hydro Data_051007_Electric Rev Req Model (2009 GRC) Revised 01-18-2010 2 3" xfId="20066"/>
    <cellStyle name="_DEM-WP(C) Westside Hydro Data_051007_Electric Rev Req Model (2009 GRC) Revised 01-18-2010 3" xfId="4319"/>
    <cellStyle name="_DEM-WP(C) Westside Hydro Data_051007_Electric Rev Req Model (2009 GRC) Revised 01-18-2010 3 2" xfId="20067"/>
    <cellStyle name="_DEM-WP(C) Westside Hydro Data_051007_Electric Rev Req Model (2009 GRC) Revised 01-18-2010 4" xfId="20068"/>
    <cellStyle name="_DEM-WP(C) Westside Hydro Data_051007_Electric Rev Req Model (2009 GRC) Revised 01-18-2010_DEM-WP(C) ENERG10C--ctn Mid-C_042010 2010GRC" xfId="4320"/>
    <cellStyle name="_DEM-WP(C) Westside Hydro Data_051007_Electric Rev Req Model (2009 GRC) Revised 01-18-2010_DEM-WP(C) ENERG10C--ctn Mid-C_042010 2010GRC 2" xfId="20069"/>
    <cellStyle name="_DEM-WP(C) Westside Hydro Data_051007_Electric Rev Req Model (2010 GRC)" xfId="4321"/>
    <cellStyle name="_DEM-WP(C) Westside Hydro Data_051007_Electric Rev Req Model (2010 GRC) 2" xfId="20070"/>
    <cellStyle name="_DEM-WP(C) Westside Hydro Data_051007_Electric Rev Req Model (2010 GRC) SF" xfId="4322"/>
    <cellStyle name="_DEM-WP(C) Westside Hydro Data_051007_Electric Rev Req Model (2010 GRC) SF 2" xfId="20071"/>
    <cellStyle name="_DEM-WP(C) Westside Hydro Data_051007_Final Order Electric" xfId="4323"/>
    <cellStyle name="_DEM-WP(C) Westside Hydro Data_051007_Final Order Electric EXHIBIT A-1" xfId="4324"/>
    <cellStyle name="_DEM-WP(C) Westside Hydro Data_051007_Final Order Electric EXHIBIT A-1 2" xfId="4325"/>
    <cellStyle name="_DEM-WP(C) Westside Hydro Data_051007_Final Order Electric EXHIBIT A-1 2 2" xfId="4326"/>
    <cellStyle name="_DEM-WP(C) Westside Hydro Data_051007_Final Order Electric EXHIBIT A-1 2 2 2" xfId="20072"/>
    <cellStyle name="_DEM-WP(C) Westside Hydro Data_051007_Final Order Electric EXHIBIT A-1 2 3" xfId="20073"/>
    <cellStyle name="_DEM-WP(C) Westside Hydro Data_051007_Final Order Electric EXHIBIT A-1 3" xfId="4327"/>
    <cellStyle name="_DEM-WP(C) Westside Hydro Data_051007_Final Order Electric EXHIBIT A-1 3 2" xfId="20074"/>
    <cellStyle name="_DEM-WP(C) Westside Hydro Data_051007_Final Order Electric EXHIBIT A-1 4" xfId="20075"/>
    <cellStyle name="_DEM-WP(C) Westside Hydro Data_051007_NIM Summary" xfId="4328"/>
    <cellStyle name="_DEM-WP(C) Westside Hydro Data_051007_NIM Summary 2" xfId="4329"/>
    <cellStyle name="_DEM-WP(C) Westside Hydro Data_051007_NIM Summary 2 2" xfId="20076"/>
    <cellStyle name="_DEM-WP(C) Westside Hydro Data_051007_NIM Summary 2 2 2" xfId="20077"/>
    <cellStyle name="_DEM-WP(C) Westside Hydro Data_051007_NIM Summary 2 3" xfId="20078"/>
    <cellStyle name="_DEM-WP(C) Westside Hydro Data_051007_NIM Summary 3" xfId="20079"/>
    <cellStyle name="_DEM-WP(C) Westside Hydro Data_051007_NIM Summary 3 2" xfId="20080"/>
    <cellStyle name="_DEM-WP(C) Westside Hydro Data_051007_NIM Summary 4" xfId="20081"/>
    <cellStyle name="_DEM-WP(C) Westside Hydro Data_051007_NIM Summary_DEM-WP(C) ENERG10C--ctn Mid-C_042010 2010GRC" xfId="4330"/>
    <cellStyle name="_DEM-WP(C) Westside Hydro Data_051007_NIM Summary_DEM-WP(C) ENERG10C--ctn Mid-C_042010 2010GRC 2" xfId="20082"/>
    <cellStyle name="_DEM-WP(C) Westside Hydro Data_051007_Power Costs - Comparison bx Rbtl-Staff-Jt-PC" xfId="4331"/>
    <cellStyle name="_DEM-WP(C) Westside Hydro Data_051007_Power Costs - Comparison bx Rbtl-Staff-Jt-PC 2" xfId="4332"/>
    <cellStyle name="_DEM-WP(C) Westside Hydro Data_051007_Power Costs - Comparison bx Rbtl-Staff-Jt-PC 2 2" xfId="4333"/>
    <cellStyle name="_DEM-WP(C) Westside Hydro Data_051007_Power Costs - Comparison bx Rbtl-Staff-Jt-PC 2 2 2" xfId="20083"/>
    <cellStyle name="_DEM-WP(C) Westside Hydro Data_051007_Power Costs - Comparison bx Rbtl-Staff-Jt-PC 2 3" xfId="20084"/>
    <cellStyle name="_DEM-WP(C) Westside Hydro Data_051007_Power Costs - Comparison bx Rbtl-Staff-Jt-PC 3" xfId="4334"/>
    <cellStyle name="_DEM-WP(C) Westside Hydro Data_051007_Power Costs - Comparison bx Rbtl-Staff-Jt-PC 3 2" xfId="20085"/>
    <cellStyle name="_DEM-WP(C) Westside Hydro Data_051007_Power Costs - Comparison bx Rbtl-Staff-Jt-PC 4" xfId="20086"/>
    <cellStyle name="_DEM-WP(C) Westside Hydro Data_051007_Power Costs - Comparison bx Rbtl-Staff-Jt-PC_DEM-WP(C) ENERG10C--ctn Mid-C_042010 2010GRC" xfId="4335"/>
    <cellStyle name="_DEM-WP(C) Westside Hydro Data_051007_Power Costs - Comparison bx Rbtl-Staff-Jt-PC_DEM-WP(C) ENERG10C--ctn Mid-C_042010 2010GRC 2" xfId="20087"/>
    <cellStyle name="_DEM-WP(C) Westside Hydro Data_051007_Rebuttal Power Costs" xfId="4336"/>
    <cellStyle name="_DEM-WP(C) Westside Hydro Data_051007_Rebuttal Power Costs 2" xfId="4337"/>
    <cellStyle name="_DEM-WP(C) Westside Hydro Data_051007_Rebuttal Power Costs 2 2" xfId="4338"/>
    <cellStyle name="_DEM-WP(C) Westside Hydro Data_051007_Rebuttal Power Costs 2 2 2" xfId="20088"/>
    <cellStyle name="_DEM-WP(C) Westside Hydro Data_051007_Rebuttal Power Costs 2 3" xfId="20089"/>
    <cellStyle name="_DEM-WP(C) Westside Hydro Data_051007_Rebuttal Power Costs 3" xfId="4339"/>
    <cellStyle name="_DEM-WP(C) Westside Hydro Data_051007_Rebuttal Power Costs 3 2" xfId="20090"/>
    <cellStyle name="_DEM-WP(C) Westside Hydro Data_051007_Rebuttal Power Costs 4" xfId="20091"/>
    <cellStyle name="_DEM-WP(C) Westside Hydro Data_051007_Rebuttal Power Costs_DEM-WP(C) ENERG10C--ctn Mid-C_042010 2010GRC" xfId="4340"/>
    <cellStyle name="_DEM-WP(C) Westside Hydro Data_051007_Rebuttal Power Costs_DEM-WP(C) ENERG10C--ctn Mid-C_042010 2010GRC 2" xfId="20092"/>
    <cellStyle name="_DEM-WP(C) Westside Hydro Data_051007_TENASKA REGULATORY ASSET" xfId="4341"/>
    <cellStyle name="_DEM-WP(C) Westside Hydro Data_051007_TENASKA REGULATORY ASSET 2" xfId="4342"/>
    <cellStyle name="_DEM-WP(C) Westside Hydro Data_051007_TENASKA REGULATORY ASSET 2 2" xfId="4343"/>
    <cellStyle name="_DEM-WP(C) Westside Hydro Data_051007_TENASKA REGULATORY ASSET 2 2 2" xfId="20093"/>
    <cellStyle name="_DEM-WP(C) Westside Hydro Data_051007_TENASKA REGULATORY ASSET 2 3" xfId="20094"/>
    <cellStyle name="_DEM-WP(C) Westside Hydro Data_051007_TENASKA REGULATORY ASSET 3" xfId="4344"/>
    <cellStyle name="_DEM-WP(C) Westside Hydro Data_051007_TENASKA REGULATORY ASSET 3 2" xfId="20095"/>
    <cellStyle name="_DEM-WP(C) Westside Hydro Data_051007_TENASKA REGULATORY ASSET 4" xfId="20096"/>
    <cellStyle name="_Elec Peak Capacity Need_2008-2029_032709_Wind 5% Cap" xfId="4345"/>
    <cellStyle name="_Elec Peak Capacity Need_2008-2029_032709_Wind 5% Cap 2" xfId="4346"/>
    <cellStyle name="_Elec Peak Capacity Need_2008-2029_032709_Wind 5% Cap 2 2" xfId="4347"/>
    <cellStyle name="_Elec Peak Capacity Need_2008-2029_032709_Wind 5% Cap 2 2 2" xfId="20097"/>
    <cellStyle name="_Elec Peak Capacity Need_2008-2029_032709_Wind 5% Cap 2 2 2 2" xfId="20098"/>
    <cellStyle name="_Elec Peak Capacity Need_2008-2029_032709_Wind 5% Cap 2 2 3" xfId="20099"/>
    <cellStyle name="_Elec Peak Capacity Need_2008-2029_032709_Wind 5% Cap 2 3" xfId="20100"/>
    <cellStyle name="_Elec Peak Capacity Need_2008-2029_032709_Wind 5% Cap 2 3 2" xfId="20101"/>
    <cellStyle name="_Elec Peak Capacity Need_2008-2029_032709_Wind 5% Cap 2 4" xfId="20102"/>
    <cellStyle name="_Elec Peak Capacity Need_2008-2029_032709_Wind 5% Cap 3" xfId="20103"/>
    <cellStyle name="_Elec Peak Capacity Need_2008-2029_032709_Wind 5% Cap 3 2" xfId="20104"/>
    <cellStyle name="_Elec Peak Capacity Need_2008-2029_032709_Wind 5% Cap 4" xfId="20105"/>
    <cellStyle name="_Elec Peak Capacity Need_2008-2029_032709_Wind 5% Cap_DEM-WP(C) ENERG10C--ctn Mid-C_042010 2010GRC" xfId="4348"/>
    <cellStyle name="_Elec Peak Capacity Need_2008-2029_032709_Wind 5% Cap_DEM-WP(C) ENERG10C--ctn Mid-C_042010 2010GRC 2" xfId="20106"/>
    <cellStyle name="_Elec Peak Capacity Need_2008-2029_032709_Wind 5% Cap_NIM Summary" xfId="4349"/>
    <cellStyle name="_Elec Peak Capacity Need_2008-2029_032709_Wind 5% Cap_NIM Summary 2" xfId="4350"/>
    <cellStyle name="_Elec Peak Capacity Need_2008-2029_032709_Wind 5% Cap_NIM Summary 2 2" xfId="20107"/>
    <cellStyle name="_Elec Peak Capacity Need_2008-2029_032709_Wind 5% Cap_NIM Summary 2 2 2" xfId="20108"/>
    <cellStyle name="_Elec Peak Capacity Need_2008-2029_032709_Wind 5% Cap_NIM Summary 2 3" xfId="20109"/>
    <cellStyle name="_Elec Peak Capacity Need_2008-2029_032709_Wind 5% Cap_NIM Summary 3" xfId="20110"/>
    <cellStyle name="_Elec Peak Capacity Need_2008-2029_032709_Wind 5% Cap_NIM Summary 3 2" xfId="20111"/>
    <cellStyle name="_Elec Peak Capacity Need_2008-2029_032709_Wind 5% Cap_NIM Summary 4" xfId="20112"/>
    <cellStyle name="_Elec Peak Capacity Need_2008-2029_032709_Wind 5% Cap_NIM Summary_DEM-WP(C) ENERG10C--ctn Mid-C_042010 2010GRC" xfId="4351"/>
    <cellStyle name="_Elec Peak Capacity Need_2008-2029_032709_Wind 5% Cap_NIM Summary_DEM-WP(C) ENERG10C--ctn Mid-C_042010 2010GRC 2" xfId="20113"/>
    <cellStyle name="_Elec Peak Capacity Need_2008-2029_032709_Wind 5% Cap-ST-Adj-PJP1" xfId="4352"/>
    <cellStyle name="_Elec Peak Capacity Need_2008-2029_032709_Wind 5% Cap-ST-Adj-PJP1 2" xfId="4353"/>
    <cellStyle name="_Elec Peak Capacity Need_2008-2029_032709_Wind 5% Cap-ST-Adj-PJP1 2 2" xfId="4354"/>
    <cellStyle name="_Elec Peak Capacity Need_2008-2029_032709_Wind 5% Cap-ST-Adj-PJP1 2 2 2" xfId="20114"/>
    <cellStyle name="_Elec Peak Capacity Need_2008-2029_032709_Wind 5% Cap-ST-Adj-PJP1 2 2 2 2" xfId="20115"/>
    <cellStyle name="_Elec Peak Capacity Need_2008-2029_032709_Wind 5% Cap-ST-Adj-PJP1 2 2 3" xfId="20116"/>
    <cellStyle name="_Elec Peak Capacity Need_2008-2029_032709_Wind 5% Cap-ST-Adj-PJP1 2 3" xfId="20117"/>
    <cellStyle name="_Elec Peak Capacity Need_2008-2029_032709_Wind 5% Cap-ST-Adj-PJP1 2 3 2" xfId="20118"/>
    <cellStyle name="_Elec Peak Capacity Need_2008-2029_032709_Wind 5% Cap-ST-Adj-PJP1 2 4" xfId="20119"/>
    <cellStyle name="_Elec Peak Capacity Need_2008-2029_032709_Wind 5% Cap-ST-Adj-PJP1 3" xfId="20120"/>
    <cellStyle name="_Elec Peak Capacity Need_2008-2029_032709_Wind 5% Cap-ST-Adj-PJP1 3 2" xfId="20121"/>
    <cellStyle name="_Elec Peak Capacity Need_2008-2029_032709_Wind 5% Cap-ST-Adj-PJP1 4" xfId="20122"/>
    <cellStyle name="_Elec Peak Capacity Need_2008-2029_032709_Wind 5% Cap-ST-Adj-PJP1_DEM-WP(C) ENERG10C--ctn Mid-C_042010 2010GRC" xfId="4355"/>
    <cellStyle name="_Elec Peak Capacity Need_2008-2029_032709_Wind 5% Cap-ST-Adj-PJP1_DEM-WP(C) ENERG10C--ctn Mid-C_042010 2010GRC 2" xfId="20123"/>
    <cellStyle name="_Elec Peak Capacity Need_2008-2029_032709_Wind 5% Cap-ST-Adj-PJP1_NIM Summary" xfId="4356"/>
    <cellStyle name="_Elec Peak Capacity Need_2008-2029_032709_Wind 5% Cap-ST-Adj-PJP1_NIM Summary 2" xfId="4357"/>
    <cellStyle name="_Elec Peak Capacity Need_2008-2029_032709_Wind 5% Cap-ST-Adj-PJP1_NIM Summary 2 2" xfId="20124"/>
    <cellStyle name="_Elec Peak Capacity Need_2008-2029_032709_Wind 5% Cap-ST-Adj-PJP1_NIM Summary 2 2 2" xfId="20125"/>
    <cellStyle name="_Elec Peak Capacity Need_2008-2029_032709_Wind 5% Cap-ST-Adj-PJP1_NIM Summary 2 3" xfId="20126"/>
    <cellStyle name="_Elec Peak Capacity Need_2008-2029_032709_Wind 5% Cap-ST-Adj-PJP1_NIM Summary 3" xfId="20127"/>
    <cellStyle name="_Elec Peak Capacity Need_2008-2029_032709_Wind 5% Cap-ST-Adj-PJP1_NIM Summary 3 2" xfId="20128"/>
    <cellStyle name="_Elec Peak Capacity Need_2008-2029_032709_Wind 5% Cap-ST-Adj-PJP1_NIM Summary 4" xfId="20129"/>
    <cellStyle name="_Elec Peak Capacity Need_2008-2029_032709_Wind 5% Cap-ST-Adj-PJP1_NIM Summary_DEM-WP(C) ENERG10C--ctn Mid-C_042010 2010GRC" xfId="4358"/>
    <cellStyle name="_Elec Peak Capacity Need_2008-2029_032709_Wind 5% Cap-ST-Adj-PJP1_NIM Summary_DEM-WP(C) ENERG10C--ctn Mid-C_042010 2010GRC 2" xfId="20130"/>
    <cellStyle name="_Elec Peak Capacity Need_2008-2029_120908_Wind 5% Cap_Low" xfId="4359"/>
    <cellStyle name="_Elec Peak Capacity Need_2008-2029_120908_Wind 5% Cap_Low 2" xfId="4360"/>
    <cellStyle name="_Elec Peak Capacity Need_2008-2029_120908_Wind 5% Cap_Low 2 2" xfId="4361"/>
    <cellStyle name="_Elec Peak Capacity Need_2008-2029_120908_Wind 5% Cap_Low 2 2 2" xfId="20131"/>
    <cellStyle name="_Elec Peak Capacity Need_2008-2029_120908_Wind 5% Cap_Low 2 2 2 2" xfId="20132"/>
    <cellStyle name="_Elec Peak Capacity Need_2008-2029_120908_Wind 5% Cap_Low 2 2 3" xfId="20133"/>
    <cellStyle name="_Elec Peak Capacity Need_2008-2029_120908_Wind 5% Cap_Low 2 3" xfId="20134"/>
    <cellStyle name="_Elec Peak Capacity Need_2008-2029_120908_Wind 5% Cap_Low 2 3 2" xfId="20135"/>
    <cellStyle name="_Elec Peak Capacity Need_2008-2029_120908_Wind 5% Cap_Low 2 4" xfId="20136"/>
    <cellStyle name="_Elec Peak Capacity Need_2008-2029_120908_Wind 5% Cap_Low 3" xfId="20137"/>
    <cellStyle name="_Elec Peak Capacity Need_2008-2029_120908_Wind 5% Cap_Low 3 2" xfId="20138"/>
    <cellStyle name="_Elec Peak Capacity Need_2008-2029_120908_Wind 5% Cap_Low 4" xfId="20139"/>
    <cellStyle name="_Elec Peak Capacity Need_2008-2029_120908_Wind 5% Cap_Low_DEM-WP(C) ENERG10C--ctn Mid-C_042010 2010GRC" xfId="4362"/>
    <cellStyle name="_Elec Peak Capacity Need_2008-2029_120908_Wind 5% Cap_Low_DEM-WP(C) ENERG10C--ctn Mid-C_042010 2010GRC 2" xfId="20140"/>
    <cellStyle name="_Elec Peak Capacity Need_2008-2029_120908_Wind 5% Cap_Low_NIM Summary" xfId="4363"/>
    <cellStyle name="_Elec Peak Capacity Need_2008-2029_120908_Wind 5% Cap_Low_NIM Summary 2" xfId="4364"/>
    <cellStyle name="_Elec Peak Capacity Need_2008-2029_120908_Wind 5% Cap_Low_NIM Summary 2 2" xfId="20141"/>
    <cellStyle name="_Elec Peak Capacity Need_2008-2029_120908_Wind 5% Cap_Low_NIM Summary 2 2 2" xfId="20142"/>
    <cellStyle name="_Elec Peak Capacity Need_2008-2029_120908_Wind 5% Cap_Low_NIM Summary 2 3" xfId="20143"/>
    <cellStyle name="_Elec Peak Capacity Need_2008-2029_120908_Wind 5% Cap_Low_NIM Summary 3" xfId="20144"/>
    <cellStyle name="_Elec Peak Capacity Need_2008-2029_120908_Wind 5% Cap_Low_NIM Summary 3 2" xfId="20145"/>
    <cellStyle name="_Elec Peak Capacity Need_2008-2029_120908_Wind 5% Cap_Low_NIM Summary 4" xfId="20146"/>
    <cellStyle name="_Elec Peak Capacity Need_2008-2029_120908_Wind 5% Cap_Low_NIM Summary_DEM-WP(C) ENERG10C--ctn Mid-C_042010 2010GRC" xfId="4365"/>
    <cellStyle name="_Elec Peak Capacity Need_2008-2029_120908_Wind 5% Cap_Low_NIM Summary_DEM-WP(C) ENERG10C--ctn Mid-C_042010 2010GRC 2" xfId="20147"/>
    <cellStyle name="_Elec Peak Capacity Need_2008-2029_Wind 5% Cap_050809" xfId="4366"/>
    <cellStyle name="_Elec Peak Capacity Need_2008-2029_Wind 5% Cap_050809 2" xfId="4367"/>
    <cellStyle name="_Elec Peak Capacity Need_2008-2029_Wind 5% Cap_050809 2 2" xfId="4368"/>
    <cellStyle name="_Elec Peak Capacity Need_2008-2029_Wind 5% Cap_050809 2 2 2" xfId="20148"/>
    <cellStyle name="_Elec Peak Capacity Need_2008-2029_Wind 5% Cap_050809 2 2 2 2" xfId="20149"/>
    <cellStyle name="_Elec Peak Capacity Need_2008-2029_Wind 5% Cap_050809 2 2 3" xfId="20150"/>
    <cellStyle name="_Elec Peak Capacity Need_2008-2029_Wind 5% Cap_050809 2 3" xfId="20151"/>
    <cellStyle name="_Elec Peak Capacity Need_2008-2029_Wind 5% Cap_050809 2 3 2" xfId="20152"/>
    <cellStyle name="_Elec Peak Capacity Need_2008-2029_Wind 5% Cap_050809 2 4" xfId="20153"/>
    <cellStyle name="_Elec Peak Capacity Need_2008-2029_Wind 5% Cap_050809 3" xfId="20154"/>
    <cellStyle name="_Elec Peak Capacity Need_2008-2029_Wind 5% Cap_050809 3 2" xfId="20155"/>
    <cellStyle name="_Elec Peak Capacity Need_2008-2029_Wind 5% Cap_050809 4" xfId="20156"/>
    <cellStyle name="_Elec Peak Capacity Need_2008-2029_Wind 5% Cap_050809_DEM-WP(C) ENERG10C--ctn Mid-C_042010 2010GRC" xfId="4369"/>
    <cellStyle name="_Elec Peak Capacity Need_2008-2029_Wind 5% Cap_050809_DEM-WP(C) ENERG10C--ctn Mid-C_042010 2010GRC 2" xfId="20157"/>
    <cellStyle name="_Elec Peak Capacity Need_2008-2029_Wind 5% Cap_050809_NIM Summary" xfId="4370"/>
    <cellStyle name="_Elec Peak Capacity Need_2008-2029_Wind 5% Cap_050809_NIM Summary 2" xfId="4371"/>
    <cellStyle name="_Elec Peak Capacity Need_2008-2029_Wind 5% Cap_050809_NIM Summary 2 2" xfId="20158"/>
    <cellStyle name="_Elec Peak Capacity Need_2008-2029_Wind 5% Cap_050809_NIM Summary 2 2 2" xfId="20159"/>
    <cellStyle name="_Elec Peak Capacity Need_2008-2029_Wind 5% Cap_050809_NIM Summary 2 3" xfId="20160"/>
    <cellStyle name="_Elec Peak Capacity Need_2008-2029_Wind 5% Cap_050809_NIM Summary 3" xfId="20161"/>
    <cellStyle name="_Elec Peak Capacity Need_2008-2029_Wind 5% Cap_050809_NIM Summary 3 2" xfId="20162"/>
    <cellStyle name="_Elec Peak Capacity Need_2008-2029_Wind 5% Cap_050809_NIM Summary 4" xfId="20163"/>
    <cellStyle name="_Elec Peak Capacity Need_2008-2029_Wind 5% Cap_050809_NIM Summary_DEM-WP(C) ENERG10C--ctn Mid-C_042010 2010GRC" xfId="4372"/>
    <cellStyle name="_Elec Peak Capacity Need_2008-2029_Wind 5% Cap_050809_NIM Summary_DEM-WP(C) ENERG10C--ctn Mid-C_042010 2010GRC 2" xfId="20164"/>
    <cellStyle name="_x0013__Electric Rev Req Model (2009 GRC) " xfId="4373"/>
    <cellStyle name="_x0013__Electric Rev Req Model (2009 GRC)  2" xfId="4374"/>
    <cellStyle name="_x0013__Electric Rev Req Model (2009 GRC)  2 2" xfId="4375"/>
    <cellStyle name="_x0013__Electric Rev Req Model (2009 GRC)  2 2 2" xfId="20165"/>
    <cellStyle name="_x0013__Electric Rev Req Model (2009 GRC)  2 3" xfId="20166"/>
    <cellStyle name="_x0013__Electric Rev Req Model (2009 GRC)  3" xfId="4376"/>
    <cellStyle name="_x0013__Electric Rev Req Model (2009 GRC)  3 2" xfId="20167"/>
    <cellStyle name="_x0013__Electric Rev Req Model (2009 GRC)  4" xfId="20168"/>
    <cellStyle name="_x0013__Electric Rev Req Model (2009 GRC) _DEM-WP(C) ENERG10C--ctn Mid-C_042010 2010GRC" xfId="4377"/>
    <cellStyle name="_x0013__Electric Rev Req Model (2009 GRC) _DEM-WP(C) ENERG10C--ctn Mid-C_042010 2010GRC 2" xfId="20169"/>
    <cellStyle name="_x0013__Electric Rev Req Model (2009 GRC) Rebuttal" xfId="4378"/>
    <cellStyle name="_x0013__Electric Rev Req Model (2009 GRC) Rebuttal 2" xfId="4379"/>
    <cellStyle name="_x0013__Electric Rev Req Model (2009 GRC) Rebuttal 2 2" xfId="4380"/>
    <cellStyle name="_x0013__Electric Rev Req Model (2009 GRC) Rebuttal 2 2 2" xfId="20170"/>
    <cellStyle name="_x0013__Electric Rev Req Model (2009 GRC) Rebuttal 2 3" xfId="20171"/>
    <cellStyle name="_x0013__Electric Rev Req Model (2009 GRC) Rebuttal 3" xfId="4381"/>
    <cellStyle name="_x0013__Electric Rev Req Model (2009 GRC) Rebuttal 3 2" xfId="20172"/>
    <cellStyle name="_x0013__Electric Rev Req Model (2009 GRC) Rebuttal 4" xfId="20173"/>
    <cellStyle name="_x0013__Electric Rev Req Model (2009 GRC) Rebuttal REmoval of New  WH Solar AdjustMI" xfId="4382"/>
    <cellStyle name="_x0013__Electric Rev Req Model (2009 GRC) Rebuttal REmoval of New  WH Solar AdjustMI 2" xfId="4383"/>
    <cellStyle name="_x0013__Electric Rev Req Model (2009 GRC) Rebuttal REmoval of New  WH Solar AdjustMI 2 2" xfId="4384"/>
    <cellStyle name="_x0013__Electric Rev Req Model (2009 GRC) Rebuttal REmoval of New  WH Solar AdjustMI 2 2 2" xfId="20174"/>
    <cellStyle name="_x0013__Electric Rev Req Model (2009 GRC) Rebuttal REmoval of New  WH Solar AdjustMI 2 3" xfId="20175"/>
    <cellStyle name="_x0013__Electric Rev Req Model (2009 GRC) Rebuttal REmoval of New  WH Solar AdjustMI 3" xfId="4385"/>
    <cellStyle name="_x0013__Electric Rev Req Model (2009 GRC) Rebuttal REmoval of New  WH Solar AdjustMI 3 2" xfId="20176"/>
    <cellStyle name="_x0013__Electric Rev Req Model (2009 GRC) Rebuttal REmoval of New  WH Solar AdjustMI 4" xfId="20177"/>
    <cellStyle name="_x0013__Electric Rev Req Model (2009 GRC) Rebuttal REmoval of New  WH Solar AdjustMI_DEM-WP(C) ENERG10C--ctn Mid-C_042010 2010GRC" xfId="4386"/>
    <cellStyle name="_x0013__Electric Rev Req Model (2009 GRC) Rebuttal REmoval of New  WH Solar AdjustMI_DEM-WP(C) ENERG10C--ctn Mid-C_042010 2010GRC 2" xfId="20178"/>
    <cellStyle name="_x0013__Electric Rev Req Model (2009 GRC) Revised 01-18-2010" xfId="4387"/>
    <cellStyle name="_x0013__Electric Rev Req Model (2009 GRC) Revised 01-18-2010 2" xfId="4388"/>
    <cellStyle name="_x0013__Electric Rev Req Model (2009 GRC) Revised 01-18-2010 2 2" xfId="4389"/>
    <cellStyle name="_x0013__Electric Rev Req Model (2009 GRC) Revised 01-18-2010 2 2 2" xfId="20179"/>
    <cellStyle name="_x0013__Electric Rev Req Model (2009 GRC) Revised 01-18-2010 2 3" xfId="20180"/>
    <cellStyle name="_x0013__Electric Rev Req Model (2009 GRC) Revised 01-18-2010 3" xfId="4390"/>
    <cellStyle name="_x0013__Electric Rev Req Model (2009 GRC) Revised 01-18-2010 3 2" xfId="20181"/>
    <cellStyle name="_x0013__Electric Rev Req Model (2009 GRC) Revised 01-18-2010 4" xfId="20182"/>
    <cellStyle name="_x0013__Electric Rev Req Model (2009 GRC) Revised 01-18-2010_DEM-WP(C) ENERG10C--ctn Mid-C_042010 2010GRC" xfId="4391"/>
    <cellStyle name="_x0013__Electric Rev Req Model (2009 GRC) Revised 01-18-2010_DEM-WP(C) ENERG10C--ctn Mid-C_042010 2010GRC 2" xfId="20183"/>
    <cellStyle name="_x0013__Electric Rev Req Model (2010 GRC)" xfId="4392"/>
    <cellStyle name="_x0013__Electric Rev Req Model (2010 GRC) 2" xfId="20184"/>
    <cellStyle name="_x0013__Electric Rev Req Model (2010 GRC) SF" xfId="4393"/>
    <cellStyle name="_x0013__Electric Rev Req Model (2010 GRC) SF 2" xfId="20185"/>
    <cellStyle name="_ENCOGEN_WBOOK" xfId="4394"/>
    <cellStyle name="_ENCOGEN_WBOOK 2" xfId="4395"/>
    <cellStyle name="_ENCOGEN_WBOOK 2 2" xfId="20186"/>
    <cellStyle name="_ENCOGEN_WBOOK 2 2 2" xfId="20187"/>
    <cellStyle name="_ENCOGEN_WBOOK 2 3" xfId="20188"/>
    <cellStyle name="_ENCOGEN_WBOOK 3" xfId="20189"/>
    <cellStyle name="_ENCOGEN_WBOOK 3 2" xfId="20190"/>
    <cellStyle name="_ENCOGEN_WBOOK 4" xfId="20191"/>
    <cellStyle name="_ENCOGEN_WBOOK_DEM-WP(C) ENERG10C--ctn Mid-C_042010 2010GRC" xfId="4396"/>
    <cellStyle name="_ENCOGEN_WBOOK_DEM-WP(C) ENERG10C--ctn Mid-C_042010 2010GRC 2" xfId="20192"/>
    <cellStyle name="_ENCOGEN_WBOOK_NIM Summary" xfId="4397"/>
    <cellStyle name="_ENCOGEN_WBOOK_NIM Summary 2" xfId="4398"/>
    <cellStyle name="_ENCOGEN_WBOOK_NIM Summary 2 2" xfId="20193"/>
    <cellStyle name="_ENCOGEN_WBOOK_NIM Summary 2 2 2" xfId="20194"/>
    <cellStyle name="_ENCOGEN_WBOOK_NIM Summary 2 3" xfId="20195"/>
    <cellStyle name="_ENCOGEN_WBOOK_NIM Summary 3" xfId="20196"/>
    <cellStyle name="_ENCOGEN_WBOOK_NIM Summary 3 2" xfId="20197"/>
    <cellStyle name="_ENCOGEN_WBOOK_NIM Summary 4" xfId="20198"/>
    <cellStyle name="_ENCOGEN_WBOOK_NIM Summary_DEM-WP(C) ENERG10C--ctn Mid-C_042010 2010GRC" xfId="4399"/>
    <cellStyle name="_ENCOGEN_WBOOK_NIM Summary_DEM-WP(C) ENERG10C--ctn Mid-C_042010 2010GRC 2" xfId="20199"/>
    <cellStyle name="_x0013__Final Order Electric EXHIBIT A-1" xfId="4400"/>
    <cellStyle name="_x0013__Final Order Electric EXHIBIT A-1 2" xfId="4401"/>
    <cellStyle name="_x0013__Final Order Electric EXHIBIT A-1 2 2" xfId="4402"/>
    <cellStyle name="_x0013__Final Order Electric EXHIBIT A-1 2 2 2" xfId="20200"/>
    <cellStyle name="_x0013__Final Order Electric EXHIBIT A-1 2 3" xfId="20201"/>
    <cellStyle name="_x0013__Final Order Electric EXHIBIT A-1 3" xfId="4403"/>
    <cellStyle name="_x0013__Final Order Electric EXHIBIT A-1 3 2" xfId="20202"/>
    <cellStyle name="_x0013__Final Order Electric EXHIBIT A-1 4" xfId="20203"/>
    <cellStyle name="_Fixed Gas Transport 1 19 09" xfId="4404"/>
    <cellStyle name="_Fixed Gas Transport 1 19 09 2" xfId="4405"/>
    <cellStyle name="_Fixed Gas Transport 1 19 09 2 2" xfId="4406"/>
    <cellStyle name="_Fixed Gas Transport 1 19 09 2 2 2" xfId="20204"/>
    <cellStyle name="_Fixed Gas Transport 1 19 09 2 2 2 2" xfId="20205"/>
    <cellStyle name="_Fixed Gas Transport 1 19 09 2 2 3" xfId="20206"/>
    <cellStyle name="_Fixed Gas Transport 1 19 09 2 3" xfId="20207"/>
    <cellStyle name="_Fixed Gas Transport 1 19 09 2 3 2" xfId="20208"/>
    <cellStyle name="_Fixed Gas Transport 1 19 09 2 4" xfId="20209"/>
    <cellStyle name="_Fixed Gas Transport 1 19 09 3" xfId="4407"/>
    <cellStyle name="_Fixed Gas Transport 1 19 09 3 2" xfId="20210"/>
    <cellStyle name="_Fixed Gas Transport 1 19 09 4" xfId="20211"/>
    <cellStyle name="_Fixed Gas Transport 1 19 09_DEM-WP(C) ENERG10C--ctn Mid-C_042010 2010GRC" xfId="4408"/>
    <cellStyle name="_Fixed Gas Transport 1 19 09_DEM-WP(C) ENERG10C--ctn Mid-C_042010 2010GRC 2" xfId="20212"/>
    <cellStyle name="_Fuel Prices 4-14" xfId="4409"/>
    <cellStyle name="_Fuel Prices 4-14 10" xfId="20213"/>
    <cellStyle name="_Fuel Prices 4-14 10 2" xfId="20214"/>
    <cellStyle name="_Fuel Prices 4-14 2" xfId="4410"/>
    <cellStyle name="_Fuel Prices 4-14 2 2" xfId="4411"/>
    <cellStyle name="_Fuel Prices 4-14 2 2 2" xfId="4412"/>
    <cellStyle name="_Fuel Prices 4-14 2 2 2 2" xfId="20215"/>
    <cellStyle name="_Fuel Prices 4-14 2 2 3" xfId="20216"/>
    <cellStyle name="_Fuel Prices 4-14 2 3" xfId="4413"/>
    <cellStyle name="_Fuel Prices 4-14 2 3 2" xfId="20217"/>
    <cellStyle name="_Fuel Prices 4-14 2 4" xfId="20218"/>
    <cellStyle name="_Fuel Prices 4-14 3" xfId="4414"/>
    <cellStyle name="_Fuel Prices 4-14 3 2" xfId="4415"/>
    <cellStyle name="_Fuel Prices 4-14 3 2 2" xfId="20219"/>
    <cellStyle name="_Fuel Prices 4-14 3 3" xfId="20220"/>
    <cellStyle name="_Fuel Prices 4-14 4" xfId="4416"/>
    <cellStyle name="_Fuel Prices 4-14 4 2" xfId="4417"/>
    <cellStyle name="_Fuel Prices 4-14 4 2 2" xfId="20221"/>
    <cellStyle name="_Fuel Prices 4-14 4 2 2 2" xfId="20222"/>
    <cellStyle name="_Fuel Prices 4-14 4 2 3" xfId="20223"/>
    <cellStyle name="_Fuel Prices 4-14 4 3" xfId="20224"/>
    <cellStyle name="_Fuel Prices 4-14 4 3 2" xfId="20225"/>
    <cellStyle name="_Fuel Prices 4-14 4 4" xfId="20226"/>
    <cellStyle name="_Fuel Prices 4-14 5" xfId="4418"/>
    <cellStyle name="_Fuel Prices 4-14 5 2" xfId="4419"/>
    <cellStyle name="_Fuel Prices 4-14 5 2 2" xfId="20227"/>
    <cellStyle name="_Fuel Prices 4-14 5 2 2 2" xfId="20228"/>
    <cellStyle name="_Fuel Prices 4-14 5 2 3" xfId="20229"/>
    <cellStyle name="_Fuel Prices 4-14 5 2 4" xfId="20230"/>
    <cellStyle name="_Fuel Prices 4-14 5 3" xfId="20231"/>
    <cellStyle name="_Fuel Prices 4-14 5 3 2" xfId="20232"/>
    <cellStyle name="_Fuel Prices 4-14 5 3 3" xfId="20233"/>
    <cellStyle name="_Fuel Prices 4-14 5 4" xfId="20234"/>
    <cellStyle name="_Fuel Prices 4-14 6" xfId="4420"/>
    <cellStyle name="_Fuel Prices 4-14 6 2" xfId="20235"/>
    <cellStyle name="_Fuel Prices 4-14 6 2 2" xfId="20236"/>
    <cellStyle name="_Fuel Prices 4-14 6 2 2 2" xfId="20237"/>
    <cellStyle name="_Fuel Prices 4-14 6 2 3" xfId="20238"/>
    <cellStyle name="_Fuel Prices 4-14 6 3" xfId="20239"/>
    <cellStyle name="_Fuel Prices 4-14 6 3 2" xfId="20240"/>
    <cellStyle name="_Fuel Prices 4-14 6 4" xfId="20241"/>
    <cellStyle name="_Fuel Prices 4-14 7" xfId="4421"/>
    <cellStyle name="_Fuel Prices 4-14 7 2" xfId="4422"/>
    <cellStyle name="_Fuel Prices 4-14 7 2 2" xfId="20242"/>
    <cellStyle name="_Fuel Prices 4-14 7 3" xfId="20243"/>
    <cellStyle name="_Fuel Prices 4-14 8" xfId="4423"/>
    <cellStyle name="_Fuel Prices 4-14 8 2" xfId="4424"/>
    <cellStyle name="_Fuel Prices 4-14 8 2 2" xfId="20244"/>
    <cellStyle name="_Fuel Prices 4-14 8 3" xfId="20245"/>
    <cellStyle name="_Fuel Prices 4-14 9" xfId="20246"/>
    <cellStyle name="_Fuel Prices 4-14 9 2" xfId="20247"/>
    <cellStyle name="_Fuel Prices 4-14 9 2 2" xfId="20248"/>
    <cellStyle name="_Fuel Prices 4-14 9 3" xfId="20249"/>
    <cellStyle name="_Fuel Prices 4-14_04 07E Wild Horse Wind Expansion (C) (2)" xfId="4425"/>
    <cellStyle name="_Fuel Prices 4-14_04 07E Wild Horse Wind Expansion (C) (2) 2" xfId="4426"/>
    <cellStyle name="_Fuel Prices 4-14_04 07E Wild Horse Wind Expansion (C) (2) 2 2" xfId="4427"/>
    <cellStyle name="_Fuel Prices 4-14_04 07E Wild Horse Wind Expansion (C) (2) 2 2 2" xfId="20250"/>
    <cellStyle name="_Fuel Prices 4-14_04 07E Wild Horse Wind Expansion (C) (2) 2 3" xfId="20251"/>
    <cellStyle name="_Fuel Prices 4-14_04 07E Wild Horse Wind Expansion (C) (2) 3" xfId="4428"/>
    <cellStyle name="_Fuel Prices 4-14_04 07E Wild Horse Wind Expansion (C) (2) 3 2" xfId="20252"/>
    <cellStyle name="_Fuel Prices 4-14_04 07E Wild Horse Wind Expansion (C) (2) 4" xfId="20253"/>
    <cellStyle name="_Fuel Prices 4-14_04 07E Wild Horse Wind Expansion (C) (2)_Adj Bench DR 3 for Initial Briefs (Electric)" xfId="4429"/>
    <cellStyle name="_Fuel Prices 4-14_04 07E Wild Horse Wind Expansion (C) (2)_Adj Bench DR 3 for Initial Briefs (Electric) 2" xfId="4430"/>
    <cellStyle name="_Fuel Prices 4-14_04 07E Wild Horse Wind Expansion (C) (2)_Adj Bench DR 3 for Initial Briefs (Electric) 2 2" xfId="4431"/>
    <cellStyle name="_Fuel Prices 4-14_04 07E Wild Horse Wind Expansion (C) (2)_Adj Bench DR 3 for Initial Briefs (Electric) 2 2 2" xfId="20254"/>
    <cellStyle name="_Fuel Prices 4-14_04 07E Wild Horse Wind Expansion (C) (2)_Adj Bench DR 3 for Initial Briefs (Electric) 2 3" xfId="20255"/>
    <cellStyle name="_Fuel Prices 4-14_04 07E Wild Horse Wind Expansion (C) (2)_Adj Bench DR 3 for Initial Briefs (Electric) 3" xfId="4432"/>
    <cellStyle name="_Fuel Prices 4-14_04 07E Wild Horse Wind Expansion (C) (2)_Adj Bench DR 3 for Initial Briefs (Electric) 3 2" xfId="20256"/>
    <cellStyle name="_Fuel Prices 4-14_04 07E Wild Horse Wind Expansion (C) (2)_Adj Bench DR 3 for Initial Briefs (Electric) 4" xfId="20257"/>
    <cellStyle name="_Fuel Prices 4-14_04 07E Wild Horse Wind Expansion (C) (2)_Adj Bench DR 3 for Initial Briefs (Electric)_DEM-WP(C) ENERG10C--ctn Mid-C_042010 2010GRC" xfId="4433"/>
    <cellStyle name="_Fuel Prices 4-14_04 07E Wild Horse Wind Expansion (C) (2)_Adj Bench DR 3 for Initial Briefs (Electric)_DEM-WP(C) ENERG10C--ctn Mid-C_042010 2010GRC 2" xfId="20258"/>
    <cellStyle name="_Fuel Prices 4-14_04 07E Wild Horse Wind Expansion (C) (2)_Book1" xfId="4434"/>
    <cellStyle name="_Fuel Prices 4-14_04 07E Wild Horse Wind Expansion (C) (2)_Book1 2" xfId="20259"/>
    <cellStyle name="_Fuel Prices 4-14_04 07E Wild Horse Wind Expansion (C) (2)_DEM-WP(C) ENERG10C--ctn Mid-C_042010 2010GRC" xfId="4435"/>
    <cellStyle name="_Fuel Prices 4-14_04 07E Wild Horse Wind Expansion (C) (2)_DEM-WP(C) ENERG10C--ctn Mid-C_042010 2010GRC 2" xfId="20260"/>
    <cellStyle name="_Fuel Prices 4-14_04 07E Wild Horse Wind Expansion (C) (2)_Electric Rev Req Model (2009 GRC) " xfId="4436"/>
    <cellStyle name="_Fuel Prices 4-14_04 07E Wild Horse Wind Expansion (C) (2)_Electric Rev Req Model (2009 GRC)  2" xfId="4437"/>
    <cellStyle name="_Fuel Prices 4-14_04 07E Wild Horse Wind Expansion (C) (2)_Electric Rev Req Model (2009 GRC)  2 2" xfId="4438"/>
    <cellStyle name="_Fuel Prices 4-14_04 07E Wild Horse Wind Expansion (C) (2)_Electric Rev Req Model (2009 GRC)  2 2 2" xfId="20261"/>
    <cellStyle name="_Fuel Prices 4-14_04 07E Wild Horse Wind Expansion (C) (2)_Electric Rev Req Model (2009 GRC)  2 3" xfId="20262"/>
    <cellStyle name="_Fuel Prices 4-14_04 07E Wild Horse Wind Expansion (C) (2)_Electric Rev Req Model (2009 GRC)  3" xfId="4439"/>
    <cellStyle name="_Fuel Prices 4-14_04 07E Wild Horse Wind Expansion (C) (2)_Electric Rev Req Model (2009 GRC)  3 2" xfId="20263"/>
    <cellStyle name="_Fuel Prices 4-14_04 07E Wild Horse Wind Expansion (C) (2)_Electric Rev Req Model (2009 GRC)  4" xfId="20264"/>
    <cellStyle name="_Fuel Prices 4-14_04 07E Wild Horse Wind Expansion (C) (2)_Electric Rev Req Model (2009 GRC) _DEM-WP(C) ENERG10C--ctn Mid-C_042010 2010GRC" xfId="4440"/>
    <cellStyle name="_Fuel Prices 4-14_04 07E Wild Horse Wind Expansion (C) (2)_Electric Rev Req Model (2009 GRC) _DEM-WP(C) ENERG10C--ctn Mid-C_042010 2010GRC 2" xfId="20265"/>
    <cellStyle name="_Fuel Prices 4-14_04 07E Wild Horse Wind Expansion (C) (2)_Electric Rev Req Model (2009 GRC) Rebuttal" xfId="4441"/>
    <cellStyle name="_Fuel Prices 4-14_04 07E Wild Horse Wind Expansion (C) (2)_Electric Rev Req Model (2009 GRC) Rebuttal 2" xfId="4442"/>
    <cellStyle name="_Fuel Prices 4-14_04 07E Wild Horse Wind Expansion (C) (2)_Electric Rev Req Model (2009 GRC) Rebuttal 2 2" xfId="4443"/>
    <cellStyle name="_Fuel Prices 4-14_04 07E Wild Horse Wind Expansion (C) (2)_Electric Rev Req Model (2009 GRC) Rebuttal 2 2 2" xfId="20266"/>
    <cellStyle name="_Fuel Prices 4-14_04 07E Wild Horse Wind Expansion (C) (2)_Electric Rev Req Model (2009 GRC) Rebuttal 2 3" xfId="20267"/>
    <cellStyle name="_Fuel Prices 4-14_04 07E Wild Horse Wind Expansion (C) (2)_Electric Rev Req Model (2009 GRC) Rebuttal 3" xfId="4444"/>
    <cellStyle name="_Fuel Prices 4-14_04 07E Wild Horse Wind Expansion (C) (2)_Electric Rev Req Model (2009 GRC) Rebuttal 3 2" xfId="20268"/>
    <cellStyle name="_Fuel Prices 4-14_04 07E Wild Horse Wind Expansion (C) (2)_Electric Rev Req Model (2009 GRC) Rebuttal 4" xfId="20269"/>
    <cellStyle name="_Fuel Prices 4-14_04 07E Wild Horse Wind Expansion (C) (2)_Electric Rev Req Model (2009 GRC) Rebuttal REmoval of New  WH Solar AdjustMI" xfId="4445"/>
    <cellStyle name="_Fuel Prices 4-14_04 07E Wild Horse Wind Expansion (C) (2)_Electric Rev Req Model (2009 GRC) Rebuttal REmoval of New  WH Solar AdjustMI 2" xfId="4446"/>
    <cellStyle name="_Fuel Prices 4-14_04 07E Wild Horse Wind Expansion (C) (2)_Electric Rev Req Model (2009 GRC) Rebuttal REmoval of New  WH Solar AdjustMI 2 2" xfId="4447"/>
    <cellStyle name="_Fuel Prices 4-14_04 07E Wild Horse Wind Expansion (C) (2)_Electric Rev Req Model (2009 GRC) Rebuttal REmoval of New  WH Solar AdjustMI 2 2 2" xfId="20270"/>
    <cellStyle name="_Fuel Prices 4-14_04 07E Wild Horse Wind Expansion (C) (2)_Electric Rev Req Model (2009 GRC) Rebuttal REmoval of New  WH Solar AdjustMI 2 3" xfId="20271"/>
    <cellStyle name="_Fuel Prices 4-14_04 07E Wild Horse Wind Expansion (C) (2)_Electric Rev Req Model (2009 GRC) Rebuttal REmoval of New  WH Solar AdjustMI 3" xfId="4448"/>
    <cellStyle name="_Fuel Prices 4-14_04 07E Wild Horse Wind Expansion (C) (2)_Electric Rev Req Model (2009 GRC) Rebuttal REmoval of New  WH Solar AdjustMI 3 2" xfId="20272"/>
    <cellStyle name="_Fuel Prices 4-14_04 07E Wild Horse Wind Expansion (C) (2)_Electric Rev Req Model (2009 GRC) Rebuttal REmoval of New  WH Solar AdjustMI 4" xfId="20273"/>
    <cellStyle name="_Fuel Prices 4-14_04 07E Wild Horse Wind Expansion (C) (2)_Electric Rev Req Model (2009 GRC) Rebuttal REmoval of New  WH Solar AdjustMI_DEM-WP(C) ENERG10C--ctn Mid-C_042010 2010GRC" xfId="4449"/>
    <cellStyle name="_Fuel Prices 4-14_04 07E Wild Horse Wind Expansion (C) (2)_Electric Rev Req Model (2009 GRC) Rebuttal REmoval of New  WH Solar AdjustMI_DEM-WP(C) ENERG10C--ctn Mid-C_042010 2010GRC 2" xfId="20274"/>
    <cellStyle name="_Fuel Prices 4-14_04 07E Wild Horse Wind Expansion (C) (2)_Electric Rev Req Model (2009 GRC) Revised 01-18-2010" xfId="4450"/>
    <cellStyle name="_Fuel Prices 4-14_04 07E Wild Horse Wind Expansion (C) (2)_Electric Rev Req Model (2009 GRC) Revised 01-18-2010 2" xfId="4451"/>
    <cellStyle name="_Fuel Prices 4-14_04 07E Wild Horse Wind Expansion (C) (2)_Electric Rev Req Model (2009 GRC) Revised 01-18-2010 2 2" xfId="4452"/>
    <cellStyle name="_Fuel Prices 4-14_04 07E Wild Horse Wind Expansion (C) (2)_Electric Rev Req Model (2009 GRC) Revised 01-18-2010 2 2 2" xfId="20275"/>
    <cellStyle name="_Fuel Prices 4-14_04 07E Wild Horse Wind Expansion (C) (2)_Electric Rev Req Model (2009 GRC) Revised 01-18-2010 2 3" xfId="20276"/>
    <cellStyle name="_Fuel Prices 4-14_04 07E Wild Horse Wind Expansion (C) (2)_Electric Rev Req Model (2009 GRC) Revised 01-18-2010 3" xfId="4453"/>
    <cellStyle name="_Fuel Prices 4-14_04 07E Wild Horse Wind Expansion (C) (2)_Electric Rev Req Model (2009 GRC) Revised 01-18-2010 3 2" xfId="20277"/>
    <cellStyle name="_Fuel Prices 4-14_04 07E Wild Horse Wind Expansion (C) (2)_Electric Rev Req Model (2009 GRC) Revised 01-18-2010 4" xfId="20278"/>
    <cellStyle name="_Fuel Prices 4-14_04 07E Wild Horse Wind Expansion (C) (2)_Electric Rev Req Model (2009 GRC) Revised 01-18-2010_DEM-WP(C) ENERG10C--ctn Mid-C_042010 2010GRC" xfId="4454"/>
    <cellStyle name="_Fuel Prices 4-14_04 07E Wild Horse Wind Expansion (C) (2)_Electric Rev Req Model (2009 GRC) Revised 01-18-2010_DEM-WP(C) ENERG10C--ctn Mid-C_042010 2010GRC 2" xfId="20279"/>
    <cellStyle name="_Fuel Prices 4-14_04 07E Wild Horse Wind Expansion (C) (2)_Electric Rev Req Model (2010 GRC)" xfId="4455"/>
    <cellStyle name="_Fuel Prices 4-14_04 07E Wild Horse Wind Expansion (C) (2)_Electric Rev Req Model (2010 GRC) 2" xfId="20280"/>
    <cellStyle name="_Fuel Prices 4-14_04 07E Wild Horse Wind Expansion (C) (2)_Electric Rev Req Model (2010 GRC) SF" xfId="4456"/>
    <cellStyle name="_Fuel Prices 4-14_04 07E Wild Horse Wind Expansion (C) (2)_Electric Rev Req Model (2010 GRC) SF 2" xfId="20281"/>
    <cellStyle name="_Fuel Prices 4-14_04 07E Wild Horse Wind Expansion (C) (2)_Final Order Electric EXHIBIT A-1" xfId="4457"/>
    <cellStyle name="_Fuel Prices 4-14_04 07E Wild Horse Wind Expansion (C) (2)_Final Order Electric EXHIBIT A-1 2" xfId="4458"/>
    <cellStyle name="_Fuel Prices 4-14_04 07E Wild Horse Wind Expansion (C) (2)_Final Order Electric EXHIBIT A-1 2 2" xfId="4459"/>
    <cellStyle name="_Fuel Prices 4-14_04 07E Wild Horse Wind Expansion (C) (2)_Final Order Electric EXHIBIT A-1 2 2 2" xfId="20282"/>
    <cellStyle name="_Fuel Prices 4-14_04 07E Wild Horse Wind Expansion (C) (2)_Final Order Electric EXHIBIT A-1 2 3" xfId="20283"/>
    <cellStyle name="_Fuel Prices 4-14_04 07E Wild Horse Wind Expansion (C) (2)_Final Order Electric EXHIBIT A-1 3" xfId="4460"/>
    <cellStyle name="_Fuel Prices 4-14_04 07E Wild Horse Wind Expansion (C) (2)_Final Order Electric EXHIBIT A-1 3 2" xfId="20284"/>
    <cellStyle name="_Fuel Prices 4-14_04 07E Wild Horse Wind Expansion (C) (2)_Final Order Electric EXHIBIT A-1 4" xfId="20285"/>
    <cellStyle name="_Fuel Prices 4-14_04 07E Wild Horse Wind Expansion (C) (2)_TENASKA REGULATORY ASSET" xfId="4461"/>
    <cellStyle name="_Fuel Prices 4-14_04 07E Wild Horse Wind Expansion (C) (2)_TENASKA REGULATORY ASSET 2" xfId="4462"/>
    <cellStyle name="_Fuel Prices 4-14_04 07E Wild Horse Wind Expansion (C) (2)_TENASKA REGULATORY ASSET 2 2" xfId="4463"/>
    <cellStyle name="_Fuel Prices 4-14_04 07E Wild Horse Wind Expansion (C) (2)_TENASKA REGULATORY ASSET 2 2 2" xfId="20286"/>
    <cellStyle name="_Fuel Prices 4-14_04 07E Wild Horse Wind Expansion (C) (2)_TENASKA REGULATORY ASSET 2 3" xfId="20287"/>
    <cellStyle name="_Fuel Prices 4-14_04 07E Wild Horse Wind Expansion (C) (2)_TENASKA REGULATORY ASSET 3" xfId="4464"/>
    <cellStyle name="_Fuel Prices 4-14_04 07E Wild Horse Wind Expansion (C) (2)_TENASKA REGULATORY ASSET 3 2" xfId="20288"/>
    <cellStyle name="_Fuel Prices 4-14_04 07E Wild Horse Wind Expansion (C) (2)_TENASKA REGULATORY ASSET 4" xfId="20289"/>
    <cellStyle name="_Fuel Prices 4-14_16.37E Wild Horse Expansion DeferralRevwrkingfile SF" xfId="4465"/>
    <cellStyle name="_Fuel Prices 4-14_16.37E Wild Horse Expansion DeferralRevwrkingfile SF 2" xfId="4466"/>
    <cellStyle name="_Fuel Prices 4-14_16.37E Wild Horse Expansion DeferralRevwrkingfile SF 2 2" xfId="4467"/>
    <cellStyle name="_Fuel Prices 4-14_16.37E Wild Horse Expansion DeferralRevwrkingfile SF 2 2 2" xfId="20290"/>
    <cellStyle name="_Fuel Prices 4-14_16.37E Wild Horse Expansion DeferralRevwrkingfile SF 2 3" xfId="20291"/>
    <cellStyle name="_Fuel Prices 4-14_16.37E Wild Horse Expansion DeferralRevwrkingfile SF 3" xfId="4468"/>
    <cellStyle name="_Fuel Prices 4-14_16.37E Wild Horse Expansion DeferralRevwrkingfile SF 3 2" xfId="20292"/>
    <cellStyle name="_Fuel Prices 4-14_16.37E Wild Horse Expansion DeferralRevwrkingfile SF 4" xfId="20293"/>
    <cellStyle name="_Fuel Prices 4-14_16.37E Wild Horse Expansion DeferralRevwrkingfile SF_DEM-WP(C) ENERG10C--ctn Mid-C_042010 2010GRC" xfId="4469"/>
    <cellStyle name="_Fuel Prices 4-14_16.37E Wild Horse Expansion DeferralRevwrkingfile SF_DEM-WP(C) ENERG10C--ctn Mid-C_042010 2010GRC 2" xfId="20294"/>
    <cellStyle name="_Fuel Prices 4-14_2009 Compliance Filing PCA Exhibits for GRC" xfId="4470"/>
    <cellStyle name="_Fuel Prices 4-14_2009 Compliance Filing PCA Exhibits for GRC 2" xfId="20295"/>
    <cellStyle name="_Fuel Prices 4-14_2009 Compliance Filing PCA Exhibits for GRC 2 2" xfId="20296"/>
    <cellStyle name="_Fuel Prices 4-14_2009 Compliance Filing PCA Exhibits for GRC 3" xfId="20297"/>
    <cellStyle name="_Fuel Prices 4-14_2009 GRC Compl Filing - Exhibit D" xfId="4471"/>
    <cellStyle name="_Fuel Prices 4-14_2009 GRC Compl Filing - Exhibit D 2" xfId="4472"/>
    <cellStyle name="_Fuel Prices 4-14_2009 GRC Compl Filing - Exhibit D 2 2" xfId="20298"/>
    <cellStyle name="_Fuel Prices 4-14_2009 GRC Compl Filing - Exhibit D 2 2 2" xfId="20299"/>
    <cellStyle name="_Fuel Prices 4-14_2009 GRC Compl Filing - Exhibit D 2 3" xfId="20300"/>
    <cellStyle name="_Fuel Prices 4-14_2009 GRC Compl Filing - Exhibit D 3" xfId="20301"/>
    <cellStyle name="_Fuel Prices 4-14_2009 GRC Compl Filing - Exhibit D 3 2" xfId="20302"/>
    <cellStyle name="_Fuel Prices 4-14_2009 GRC Compl Filing - Exhibit D 4" xfId="20303"/>
    <cellStyle name="_Fuel Prices 4-14_2009 GRC Compl Filing - Exhibit D_DEM-WP(C) ENERG10C--ctn Mid-C_042010 2010GRC" xfId="4473"/>
    <cellStyle name="_Fuel Prices 4-14_2009 GRC Compl Filing - Exhibit D_DEM-WP(C) ENERG10C--ctn Mid-C_042010 2010GRC 2" xfId="20304"/>
    <cellStyle name="_Fuel Prices 4-14_2010 PTC's July1_Dec31 2010 " xfId="20305"/>
    <cellStyle name="_Fuel Prices 4-14_2010 PTC's Sept10_Aug11 (Version 4)" xfId="20306"/>
    <cellStyle name="_Fuel Prices 4-14_3.01 Income Statement" xfId="4474"/>
    <cellStyle name="_Fuel Prices 4-14_4 31 Regulatory Assets and Liabilities  7 06- Exhibit D" xfId="4475"/>
    <cellStyle name="_Fuel Prices 4-14_4 31 Regulatory Assets and Liabilities  7 06- Exhibit D 2" xfId="4476"/>
    <cellStyle name="_Fuel Prices 4-14_4 31 Regulatory Assets and Liabilities  7 06- Exhibit D 2 2" xfId="4477"/>
    <cellStyle name="_Fuel Prices 4-14_4 31 Regulatory Assets and Liabilities  7 06- Exhibit D 2 2 2" xfId="20307"/>
    <cellStyle name="_Fuel Prices 4-14_4 31 Regulatory Assets and Liabilities  7 06- Exhibit D 2 2 2 2" xfId="20308"/>
    <cellStyle name="_Fuel Prices 4-14_4 31 Regulatory Assets and Liabilities  7 06- Exhibit D 2 2 3" xfId="20309"/>
    <cellStyle name="_Fuel Prices 4-14_4 31 Regulatory Assets and Liabilities  7 06- Exhibit D 2 3" xfId="20310"/>
    <cellStyle name="_Fuel Prices 4-14_4 31 Regulatory Assets and Liabilities  7 06- Exhibit D 3" xfId="4478"/>
    <cellStyle name="_Fuel Prices 4-14_4 31 Regulatory Assets and Liabilities  7 06- Exhibit D 3 2" xfId="20311"/>
    <cellStyle name="_Fuel Prices 4-14_4 31 Regulatory Assets and Liabilities  7 06- Exhibit D 4" xfId="20312"/>
    <cellStyle name="_Fuel Prices 4-14_4 31 Regulatory Assets and Liabilities  7 06- Exhibit D_DEM-WP(C) ENERG10C--ctn Mid-C_042010 2010GRC" xfId="4479"/>
    <cellStyle name="_Fuel Prices 4-14_4 31 Regulatory Assets and Liabilities  7 06- Exhibit D_DEM-WP(C) ENERG10C--ctn Mid-C_042010 2010GRC 2" xfId="20313"/>
    <cellStyle name="_Fuel Prices 4-14_4 31 Regulatory Assets and Liabilities  7 06- Exhibit D_NIM Summary" xfId="4480"/>
    <cellStyle name="_Fuel Prices 4-14_4 31 Regulatory Assets and Liabilities  7 06- Exhibit D_NIM Summary 2" xfId="4481"/>
    <cellStyle name="_Fuel Prices 4-14_4 31 Regulatory Assets and Liabilities  7 06- Exhibit D_NIM Summary 2 2" xfId="20314"/>
    <cellStyle name="_Fuel Prices 4-14_4 31 Regulatory Assets and Liabilities  7 06- Exhibit D_NIM Summary 2 2 2" xfId="20315"/>
    <cellStyle name="_Fuel Prices 4-14_4 31 Regulatory Assets and Liabilities  7 06- Exhibit D_NIM Summary 2 3" xfId="20316"/>
    <cellStyle name="_Fuel Prices 4-14_4 31 Regulatory Assets and Liabilities  7 06- Exhibit D_NIM Summary 3" xfId="20317"/>
    <cellStyle name="_Fuel Prices 4-14_4 31 Regulatory Assets and Liabilities  7 06- Exhibit D_NIM Summary 3 2" xfId="20318"/>
    <cellStyle name="_Fuel Prices 4-14_4 31 Regulatory Assets and Liabilities  7 06- Exhibit D_NIM Summary 4" xfId="20319"/>
    <cellStyle name="_Fuel Prices 4-14_4 31 Regulatory Assets and Liabilities  7 06- Exhibit D_NIM Summary_DEM-WP(C) ENERG10C--ctn Mid-C_042010 2010GRC" xfId="4482"/>
    <cellStyle name="_Fuel Prices 4-14_4 31 Regulatory Assets and Liabilities  7 06- Exhibit D_NIM Summary_DEM-WP(C) ENERG10C--ctn Mid-C_042010 2010GRC 2" xfId="20320"/>
    <cellStyle name="_Fuel Prices 4-14_4 31 Regulatory Assets and Liabilities  7 06- Exhibit D_NIM+O&amp;M" xfId="4483"/>
    <cellStyle name="_Fuel Prices 4-14_4 31 Regulatory Assets and Liabilities  7 06- Exhibit D_NIM+O&amp;M 2" xfId="20321"/>
    <cellStyle name="_Fuel Prices 4-14_4 31 Regulatory Assets and Liabilities  7 06- Exhibit D_NIM+O&amp;M 2 2" xfId="20322"/>
    <cellStyle name="_Fuel Prices 4-14_4 31 Regulatory Assets and Liabilities  7 06- Exhibit D_NIM+O&amp;M 3" xfId="20323"/>
    <cellStyle name="_Fuel Prices 4-14_4 31 Regulatory Assets and Liabilities  7 06- Exhibit D_NIM+O&amp;M Monthly" xfId="4484"/>
    <cellStyle name="_Fuel Prices 4-14_4 31 Regulatory Assets and Liabilities  7 06- Exhibit D_NIM+O&amp;M Monthly 2" xfId="20324"/>
    <cellStyle name="_Fuel Prices 4-14_4 31 Regulatory Assets and Liabilities  7 06- Exhibit D_NIM+O&amp;M Monthly 2 2" xfId="20325"/>
    <cellStyle name="_Fuel Prices 4-14_4 31 Regulatory Assets and Liabilities  7 06- Exhibit D_NIM+O&amp;M Monthly 3" xfId="20326"/>
    <cellStyle name="_Fuel Prices 4-14_4 31E Reg Asset  Liab and EXH D" xfId="4485"/>
    <cellStyle name="_Fuel Prices 4-14_4 31E Reg Asset  Liab and EXH D _ Aug 10 Filing (2)" xfId="4486"/>
    <cellStyle name="_Fuel Prices 4-14_4 31E Reg Asset  Liab and EXH D _ Aug 10 Filing (2) 2" xfId="20327"/>
    <cellStyle name="_Fuel Prices 4-14_4 31E Reg Asset  Liab and EXH D _ Aug 10 Filing (2) 2 2" xfId="20328"/>
    <cellStyle name="_Fuel Prices 4-14_4 31E Reg Asset  Liab and EXH D _ Aug 10 Filing (2) 3" xfId="20329"/>
    <cellStyle name="_Fuel Prices 4-14_4 31E Reg Asset  Liab and EXH D 10" xfId="20330"/>
    <cellStyle name="_Fuel Prices 4-14_4 31E Reg Asset  Liab and EXH D 10 2" xfId="20331"/>
    <cellStyle name="_Fuel Prices 4-14_4 31E Reg Asset  Liab and EXH D 11" xfId="20332"/>
    <cellStyle name="_Fuel Prices 4-14_4 31E Reg Asset  Liab and EXH D 11 2" xfId="20333"/>
    <cellStyle name="_Fuel Prices 4-14_4 31E Reg Asset  Liab and EXH D 12" xfId="20334"/>
    <cellStyle name="_Fuel Prices 4-14_4 31E Reg Asset  Liab and EXH D 12 2" xfId="20335"/>
    <cellStyle name="_Fuel Prices 4-14_4 31E Reg Asset  Liab and EXH D 13" xfId="20336"/>
    <cellStyle name="_Fuel Prices 4-14_4 31E Reg Asset  Liab and EXH D 13 2" xfId="20337"/>
    <cellStyle name="_Fuel Prices 4-14_4 31E Reg Asset  Liab and EXH D 14" xfId="20338"/>
    <cellStyle name="_Fuel Prices 4-14_4 31E Reg Asset  Liab and EXH D 14 2" xfId="20339"/>
    <cellStyle name="_Fuel Prices 4-14_4 31E Reg Asset  Liab and EXH D 15" xfId="20340"/>
    <cellStyle name="_Fuel Prices 4-14_4 31E Reg Asset  Liab and EXH D 15 2" xfId="20341"/>
    <cellStyle name="_Fuel Prices 4-14_4 31E Reg Asset  Liab and EXH D 16" xfId="20342"/>
    <cellStyle name="_Fuel Prices 4-14_4 31E Reg Asset  Liab and EXH D 16 2" xfId="20343"/>
    <cellStyle name="_Fuel Prices 4-14_4 31E Reg Asset  Liab and EXH D 17" xfId="20344"/>
    <cellStyle name="_Fuel Prices 4-14_4 31E Reg Asset  Liab and EXH D 17 2" xfId="20345"/>
    <cellStyle name="_Fuel Prices 4-14_4 31E Reg Asset  Liab and EXH D 18" xfId="20346"/>
    <cellStyle name="_Fuel Prices 4-14_4 31E Reg Asset  Liab and EXH D 18 2" xfId="20347"/>
    <cellStyle name="_Fuel Prices 4-14_4 31E Reg Asset  Liab and EXH D 19" xfId="20348"/>
    <cellStyle name="_Fuel Prices 4-14_4 31E Reg Asset  Liab and EXH D 19 2" xfId="20349"/>
    <cellStyle name="_Fuel Prices 4-14_4 31E Reg Asset  Liab and EXH D 2" xfId="20350"/>
    <cellStyle name="_Fuel Prices 4-14_4 31E Reg Asset  Liab and EXH D 2 2" xfId="20351"/>
    <cellStyle name="_Fuel Prices 4-14_4 31E Reg Asset  Liab and EXH D 20" xfId="20352"/>
    <cellStyle name="_Fuel Prices 4-14_4 31E Reg Asset  Liab and EXH D 20 2" xfId="20353"/>
    <cellStyle name="_Fuel Prices 4-14_4 31E Reg Asset  Liab and EXH D 21" xfId="20354"/>
    <cellStyle name="_Fuel Prices 4-14_4 31E Reg Asset  Liab and EXH D 21 2" xfId="20355"/>
    <cellStyle name="_Fuel Prices 4-14_4 31E Reg Asset  Liab and EXH D 22" xfId="20356"/>
    <cellStyle name="_Fuel Prices 4-14_4 31E Reg Asset  Liab and EXH D 22 2" xfId="20357"/>
    <cellStyle name="_Fuel Prices 4-14_4 31E Reg Asset  Liab and EXH D 23" xfId="20358"/>
    <cellStyle name="_Fuel Prices 4-14_4 31E Reg Asset  Liab and EXH D 23 2" xfId="20359"/>
    <cellStyle name="_Fuel Prices 4-14_4 31E Reg Asset  Liab and EXH D 24" xfId="20360"/>
    <cellStyle name="_Fuel Prices 4-14_4 31E Reg Asset  Liab and EXH D 24 2" xfId="20361"/>
    <cellStyle name="_Fuel Prices 4-14_4 31E Reg Asset  Liab and EXH D 25" xfId="20362"/>
    <cellStyle name="_Fuel Prices 4-14_4 31E Reg Asset  Liab and EXH D 25 2" xfId="20363"/>
    <cellStyle name="_Fuel Prices 4-14_4 31E Reg Asset  Liab and EXH D 26" xfId="20364"/>
    <cellStyle name="_Fuel Prices 4-14_4 31E Reg Asset  Liab and EXH D 26 2" xfId="20365"/>
    <cellStyle name="_Fuel Prices 4-14_4 31E Reg Asset  Liab and EXH D 27" xfId="20366"/>
    <cellStyle name="_Fuel Prices 4-14_4 31E Reg Asset  Liab and EXH D 27 2" xfId="20367"/>
    <cellStyle name="_Fuel Prices 4-14_4 31E Reg Asset  Liab and EXH D 28" xfId="20368"/>
    <cellStyle name="_Fuel Prices 4-14_4 31E Reg Asset  Liab and EXH D 28 2" xfId="20369"/>
    <cellStyle name="_Fuel Prices 4-14_4 31E Reg Asset  Liab and EXH D 29" xfId="20370"/>
    <cellStyle name="_Fuel Prices 4-14_4 31E Reg Asset  Liab and EXH D 29 2" xfId="20371"/>
    <cellStyle name="_Fuel Prices 4-14_4 31E Reg Asset  Liab and EXH D 3" xfId="20372"/>
    <cellStyle name="_Fuel Prices 4-14_4 31E Reg Asset  Liab and EXH D 3 2" xfId="20373"/>
    <cellStyle name="_Fuel Prices 4-14_4 31E Reg Asset  Liab and EXH D 30" xfId="20374"/>
    <cellStyle name="_Fuel Prices 4-14_4 31E Reg Asset  Liab and EXH D 30 2" xfId="20375"/>
    <cellStyle name="_Fuel Prices 4-14_4 31E Reg Asset  Liab and EXH D 31" xfId="20376"/>
    <cellStyle name="_Fuel Prices 4-14_4 31E Reg Asset  Liab and EXH D 32" xfId="20377"/>
    <cellStyle name="_Fuel Prices 4-14_4 31E Reg Asset  Liab and EXH D 33" xfId="20378"/>
    <cellStyle name="_Fuel Prices 4-14_4 31E Reg Asset  Liab and EXH D 34" xfId="20379"/>
    <cellStyle name="_Fuel Prices 4-14_4 31E Reg Asset  Liab and EXH D 35" xfId="20380"/>
    <cellStyle name="_Fuel Prices 4-14_4 31E Reg Asset  Liab and EXH D 36" xfId="20381"/>
    <cellStyle name="_Fuel Prices 4-14_4 31E Reg Asset  Liab and EXH D 4" xfId="20382"/>
    <cellStyle name="_Fuel Prices 4-14_4 31E Reg Asset  Liab and EXH D 4 2" xfId="20383"/>
    <cellStyle name="_Fuel Prices 4-14_4 31E Reg Asset  Liab and EXH D 5" xfId="20384"/>
    <cellStyle name="_Fuel Prices 4-14_4 31E Reg Asset  Liab and EXH D 5 2" xfId="20385"/>
    <cellStyle name="_Fuel Prices 4-14_4 31E Reg Asset  Liab and EXH D 6" xfId="20386"/>
    <cellStyle name="_Fuel Prices 4-14_4 31E Reg Asset  Liab and EXH D 6 2" xfId="20387"/>
    <cellStyle name="_Fuel Prices 4-14_4 31E Reg Asset  Liab and EXH D 7" xfId="20388"/>
    <cellStyle name="_Fuel Prices 4-14_4 31E Reg Asset  Liab and EXH D 7 2" xfId="20389"/>
    <cellStyle name="_Fuel Prices 4-14_4 31E Reg Asset  Liab and EXH D 8" xfId="20390"/>
    <cellStyle name="_Fuel Prices 4-14_4 31E Reg Asset  Liab and EXH D 8 2" xfId="20391"/>
    <cellStyle name="_Fuel Prices 4-14_4 31E Reg Asset  Liab and EXH D 9" xfId="20392"/>
    <cellStyle name="_Fuel Prices 4-14_4 31E Reg Asset  Liab and EXH D 9 2" xfId="20393"/>
    <cellStyle name="_Fuel Prices 4-14_4 32 Regulatory Assets and Liabilities  7 06- Exhibit D" xfId="4487"/>
    <cellStyle name="_Fuel Prices 4-14_4 32 Regulatory Assets and Liabilities  7 06- Exhibit D 2" xfId="4488"/>
    <cellStyle name="_Fuel Prices 4-14_4 32 Regulatory Assets and Liabilities  7 06- Exhibit D 2 2" xfId="4489"/>
    <cellStyle name="_Fuel Prices 4-14_4 32 Regulatory Assets and Liabilities  7 06- Exhibit D 2 2 2" xfId="20394"/>
    <cellStyle name="_Fuel Prices 4-14_4 32 Regulatory Assets and Liabilities  7 06- Exhibit D 2 2 2 2" xfId="20395"/>
    <cellStyle name="_Fuel Prices 4-14_4 32 Regulatory Assets and Liabilities  7 06- Exhibit D 2 2 3" xfId="20396"/>
    <cellStyle name="_Fuel Prices 4-14_4 32 Regulatory Assets and Liabilities  7 06- Exhibit D 2 3" xfId="20397"/>
    <cellStyle name="_Fuel Prices 4-14_4 32 Regulatory Assets and Liabilities  7 06- Exhibit D 3" xfId="4490"/>
    <cellStyle name="_Fuel Prices 4-14_4 32 Regulatory Assets and Liabilities  7 06- Exhibit D 3 2" xfId="20398"/>
    <cellStyle name="_Fuel Prices 4-14_4 32 Regulatory Assets and Liabilities  7 06- Exhibit D 4" xfId="20399"/>
    <cellStyle name="_Fuel Prices 4-14_4 32 Regulatory Assets and Liabilities  7 06- Exhibit D_DEM-WP(C) ENERG10C--ctn Mid-C_042010 2010GRC" xfId="4491"/>
    <cellStyle name="_Fuel Prices 4-14_4 32 Regulatory Assets and Liabilities  7 06- Exhibit D_DEM-WP(C) ENERG10C--ctn Mid-C_042010 2010GRC 2" xfId="20400"/>
    <cellStyle name="_Fuel Prices 4-14_4 32 Regulatory Assets and Liabilities  7 06- Exhibit D_NIM Summary" xfId="4492"/>
    <cellStyle name="_Fuel Prices 4-14_4 32 Regulatory Assets and Liabilities  7 06- Exhibit D_NIM Summary 2" xfId="4493"/>
    <cellStyle name="_Fuel Prices 4-14_4 32 Regulatory Assets and Liabilities  7 06- Exhibit D_NIM Summary 2 2" xfId="20401"/>
    <cellStyle name="_Fuel Prices 4-14_4 32 Regulatory Assets and Liabilities  7 06- Exhibit D_NIM Summary 2 2 2" xfId="20402"/>
    <cellStyle name="_Fuel Prices 4-14_4 32 Regulatory Assets and Liabilities  7 06- Exhibit D_NIM Summary 2 3" xfId="20403"/>
    <cellStyle name="_Fuel Prices 4-14_4 32 Regulatory Assets and Liabilities  7 06- Exhibit D_NIM Summary 3" xfId="20404"/>
    <cellStyle name="_Fuel Prices 4-14_4 32 Regulatory Assets and Liabilities  7 06- Exhibit D_NIM Summary 3 2" xfId="20405"/>
    <cellStyle name="_Fuel Prices 4-14_4 32 Regulatory Assets and Liabilities  7 06- Exhibit D_NIM Summary 4" xfId="20406"/>
    <cellStyle name="_Fuel Prices 4-14_4 32 Regulatory Assets and Liabilities  7 06- Exhibit D_NIM Summary_DEM-WP(C) ENERG10C--ctn Mid-C_042010 2010GRC" xfId="4494"/>
    <cellStyle name="_Fuel Prices 4-14_4 32 Regulatory Assets and Liabilities  7 06- Exhibit D_NIM Summary_DEM-WP(C) ENERG10C--ctn Mid-C_042010 2010GRC 2" xfId="20407"/>
    <cellStyle name="_Fuel Prices 4-14_4 32 Regulatory Assets and Liabilities  7 06- Exhibit D_NIM+O&amp;M" xfId="4495"/>
    <cellStyle name="_Fuel Prices 4-14_4 32 Regulatory Assets and Liabilities  7 06- Exhibit D_NIM+O&amp;M 2" xfId="20408"/>
    <cellStyle name="_Fuel Prices 4-14_4 32 Regulatory Assets and Liabilities  7 06- Exhibit D_NIM+O&amp;M 2 2" xfId="20409"/>
    <cellStyle name="_Fuel Prices 4-14_4 32 Regulatory Assets and Liabilities  7 06- Exhibit D_NIM+O&amp;M 3" xfId="20410"/>
    <cellStyle name="_Fuel Prices 4-14_4 32 Regulatory Assets and Liabilities  7 06- Exhibit D_NIM+O&amp;M Monthly" xfId="4496"/>
    <cellStyle name="_Fuel Prices 4-14_4 32 Regulatory Assets and Liabilities  7 06- Exhibit D_NIM+O&amp;M Monthly 2" xfId="20411"/>
    <cellStyle name="_Fuel Prices 4-14_4 32 Regulatory Assets and Liabilities  7 06- Exhibit D_NIM+O&amp;M Monthly 2 2" xfId="20412"/>
    <cellStyle name="_Fuel Prices 4-14_4 32 Regulatory Assets and Liabilities  7 06- Exhibit D_NIM+O&amp;M Monthly 3" xfId="20413"/>
    <cellStyle name="_Fuel Prices 4-14_Att B to RECs proceeds proposal" xfId="20414"/>
    <cellStyle name="_Fuel Prices 4-14_AURORA Total New" xfId="4497"/>
    <cellStyle name="_Fuel Prices 4-14_AURORA Total New 2" xfId="4498"/>
    <cellStyle name="_Fuel Prices 4-14_AURORA Total New 2 2" xfId="20415"/>
    <cellStyle name="_Fuel Prices 4-14_AURORA Total New 2 2 2" xfId="20416"/>
    <cellStyle name="_Fuel Prices 4-14_AURORA Total New 2 3" xfId="20417"/>
    <cellStyle name="_Fuel Prices 4-14_AURORA Total New 3" xfId="20418"/>
    <cellStyle name="_Fuel Prices 4-14_AURORA Total New 3 2" xfId="20419"/>
    <cellStyle name="_Fuel Prices 4-14_AURORA Total New 4" xfId="20420"/>
    <cellStyle name="_Fuel Prices 4-14_Backup for Attachment B 2010-09-09" xfId="20421"/>
    <cellStyle name="_Fuel Prices 4-14_Bench Request - Attachment B" xfId="20422"/>
    <cellStyle name="_Fuel Prices 4-14_Book2" xfId="4499"/>
    <cellStyle name="_Fuel Prices 4-14_Book2 2" xfId="4500"/>
    <cellStyle name="_Fuel Prices 4-14_Book2 2 2" xfId="4501"/>
    <cellStyle name="_Fuel Prices 4-14_Book2 2 2 2" xfId="20423"/>
    <cellStyle name="_Fuel Prices 4-14_Book2 2 3" xfId="20424"/>
    <cellStyle name="_Fuel Prices 4-14_Book2 3" xfId="4502"/>
    <cellStyle name="_Fuel Prices 4-14_Book2 3 2" xfId="20425"/>
    <cellStyle name="_Fuel Prices 4-14_Book2 4" xfId="20426"/>
    <cellStyle name="_Fuel Prices 4-14_Book2_Adj Bench DR 3 for Initial Briefs (Electric)" xfId="4503"/>
    <cellStyle name="_Fuel Prices 4-14_Book2_Adj Bench DR 3 for Initial Briefs (Electric) 2" xfId="4504"/>
    <cellStyle name="_Fuel Prices 4-14_Book2_Adj Bench DR 3 for Initial Briefs (Electric) 2 2" xfId="4505"/>
    <cellStyle name="_Fuel Prices 4-14_Book2_Adj Bench DR 3 for Initial Briefs (Electric) 2 2 2" xfId="20427"/>
    <cellStyle name="_Fuel Prices 4-14_Book2_Adj Bench DR 3 for Initial Briefs (Electric) 2 3" xfId="20428"/>
    <cellStyle name="_Fuel Prices 4-14_Book2_Adj Bench DR 3 for Initial Briefs (Electric) 3" xfId="4506"/>
    <cellStyle name="_Fuel Prices 4-14_Book2_Adj Bench DR 3 for Initial Briefs (Electric) 3 2" xfId="20429"/>
    <cellStyle name="_Fuel Prices 4-14_Book2_Adj Bench DR 3 for Initial Briefs (Electric) 4" xfId="20430"/>
    <cellStyle name="_Fuel Prices 4-14_Book2_Adj Bench DR 3 for Initial Briefs (Electric)_DEM-WP(C) ENERG10C--ctn Mid-C_042010 2010GRC" xfId="4507"/>
    <cellStyle name="_Fuel Prices 4-14_Book2_Adj Bench DR 3 for Initial Briefs (Electric)_DEM-WP(C) ENERG10C--ctn Mid-C_042010 2010GRC 2" xfId="20431"/>
    <cellStyle name="_Fuel Prices 4-14_Book2_DEM-WP(C) ENERG10C--ctn Mid-C_042010 2010GRC" xfId="4508"/>
    <cellStyle name="_Fuel Prices 4-14_Book2_DEM-WP(C) ENERG10C--ctn Mid-C_042010 2010GRC 2" xfId="20432"/>
    <cellStyle name="_Fuel Prices 4-14_Book2_Electric Rev Req Model (2009 GRC) Rebuttal" xfId="4509"/>
    <cellStyle name="_Fuel Prices 4-14_Book2_Electric Rev Req Model (2009 GRC) Rebuttal 2" xfId="4510"/>
    <cellStyle name="_Fuel Prices 4-14_Book2_Electric Rev Req Model (2009 GRC) Rebuttal 2 2" xfId="4511"/>
    <cellStyle name="_Fuel Prices 4-14_Book2_Electric Rev Req Model (2009 GRC) Rebuttal 2 2 2" xfId="20433"/>
    <cellStyle name="_Fuel Prices 4-14_Book2_Electric Rev Req Model (2009 GRC) Rebuttal 2 3" xfId="20434"/>
    <cellStyle name="_Fuel Prices 4-14_Book2_Electric Rev Req Model (2009 GRC) Rebuttal 3" xfId="4512"/>
    <cellStyle name="_Fuel Prices 4-14_Book2_Electric Rev Req Model (2009 GRC) Rebuttal 3 2" xfId="20435"/>
    <cellStyle name="_Fuel Prices 4-14_Book2_Electric Rev Req Model (2009 GRC) Rebuttal 4" xfId="20436"/>
    <cellStyle name="_Fuel Prices 4-14_Book2_Electric Rev Req Model (2009 GRC) Rebuttal REmoval of New  WH Solar AdjustMI" xfId="4513"/>
    <cellStyle name="_Fuel Prices 4-14_Book2_Electric Rev Req Model (2009 GRC) Rebuttal REmoval of New  WH Solar AdjustMI 2" xfId="4514"/>
    <cellStyle name="_Fuel Prices 4-14_Book2_Electric Rev Req Model (2009 GRC) Rebuttal REmoval of New  WH Solar AdjustMI 2 2" xfId="4515"/>
    <cellStyle name="_Fuel Prices 4-14_Book2_Electric Rev Req Model (2009 GRC) Rebuttal REmoval of New  WH Solar AdjustMI 2 2 2" xfId="20437"/>
    <cellStyle name="_Fuel Prices 4-14_Book2_Electric Rev Req Model (2009 GRC) Rebuttal REmoval of New  WH Solar AdjustMI 2 3" xfId="20438"/>
    <cellStyle name="_Fuel Prices 4-14_Book2_Electric Rev Req Model (2009 GRC) Rebuttal REmoval of New  WH Solar AdjustMI 3" xfId="4516"/>
    <cellStyle name="_Fuel Prices 4-14_Book2_Electric Rev Req Model (2009 GRC) Rebuttal REmoval of New  WH Solar AdjustMI 3 2" xfId="20439"/>
    <cellStyle name="_Fuel Prices 4-14_Book2_Electric Rev Req Model (2009 GRC) Rebuttal REmoval of New  WH Solar AdjustMI 4" xfId="20440"/>
    <cellStyle name="_Fuel Prices 4-14_Book2_Electric Rev Req Model (2009 GRC) Rebuttal REmoval of New  WH Solar AdjustMI_DEM-WP(C) ENERG10C--ctn Mid-C_042010 2010GRC" xfId="4517"/>
    <cellStyle name="_Fuel Prices 4-14_Book2_Electric Rev Req Model (2009 GRC) Rebuttal REmoval of New  WH Solar AdjustMI_DEM-WP(C) ENERG10C--ctn Mid-C_042010 2010GRC 2" xfId="20441"/>
    <cellStyle name="_Fuel Prices 4-14_Book2_Electric Rev Req Model (2009 GRC) Revised 01-18-2010" xfId="4518"/>
    <cellStyle name="_Fuel Prices 4-14_Book2_Electric Rev Req Model (2009 GRC) Revised 01-18-2010 2" xfId="4519"/>
    <cellStyle name="_Fuel Prices 4-14_Book2_Electric Rev Req Model (2009 GRC) Revised 01-18-2010 2 2" xfId="4520"/>
    <cellStyle name="_Fuel Prices 4-14_Book2_Electric Rev Req Model (2009 GRC) Revised 01-18-2010 2 2 2" xfId="20442"/>
    <cellStyle name="_Fuel Prices 4-14_Book2_Electric Rev Req Model (2009 GRC) Revised 01-18-2010 2 3" xfId="20443"/>
    <cellStyle name="_Fuel Prices 4-14_Book2_Electric Rev Req Model (2009 GRC) Revised 01-18-2010 3" xfId="4521"/>
    <cellStyle name="_Fuel Prices 4-14_Book2_Electric Rev Req Model (2009 GRC) Revised 01-18-2010 3 2" xfId="20444"/>
    <cellStyle name="_Fuel Prices 4-14_Book2_Electric Rev Req Model (2009 GRC) Revised 01-18-2010 4" xfId="20445"/>
    <cellStyle name="_Fuel Prices 4-14_Book2_Electric Rev Req Model (2009 GRC) Revised 01-18-2010_DEM-WP(C) ENERG10C--ctn Mid-C_042010 2010GRC" xfId="4522"/>
    <cellStyle name="_Fuel Prices 4-14_Book2_Electric Rev Req Model (2009 GRC) Revised 01-18-2010_DEM-WP(C) ENERG10C--ctn Mid-C_042010 2010GRC 2" xfId="20446"/>
    <cellStyle name="_Fuel Prices 4-14_Book2_Final Order Electric EXHIBIT A-1" xfId="4523"/>
    <cellStyle name="_Fuel Prices 4-14_Book2_Final Order Electric EXHIBIT A-1 2" xfId="4524"/>
    <cellStyle name="_Fuel Prices 4-14_Book2_Final Order Electric EXHIBIT A-1 2 2" xfId="4525"/>
    <cellStyle name="_Fuel Prices 4-14_Book2_Final Order Electric EXHIBIT A-1 2 2 2" xfId="20447"/>
    <cellStyle name="_Fuel Prices 4-14_Book2_Final Order Electric EXHIBIT A-1 2 3" xfId="20448"/>
    <cellStyle name="_Fuel Prices 4-14_Book2_Final Order Electric EXHIBIT A-1 3" xfId="4526"/>
    <cellStyle name="_Fuel Prices 4-14_Book2_Final Order Electric EXHIBIT A-1 3 2" xfId="20449"/>
    <cellStyle name="_Fuel Prices 4-14_Book2_Final Order Electric EXHIBIT A-1 4" xfId="20450"/>
    <cellStyle name="_Fuel Prices 4-14_Book4" xfId="4527"/>
    <cellStyle name="_Fuel Prices 4-14_Book4 2" xfId="4528"/>
    <cellStyle name="_Fuel Prices 4-14_Book4 2 2" xfId="4529"/>
    <cellStyle name="_Fuel Prices 4-14_Book4 2 2 2" xfId="20451"/>
    <cellStyle name="_Fuel Prices 4-14_Book4 2 3" xfId="20452"/>
    <cellStyle name="_Fuel Prices 4-14_Book4 3" xfId="4530"/>
    <cellStyle name="_Fuel Prices 4-14_Book4 3 2" xfId="20453"/>
    <cellStyle name="_Fuel Prices 4-14_Book4 4" xfId="20454"/>
    <cellStyle name="_Fuel Prices 4-14_Book4_DEM-WP(C) ENERG10C--ctn Mid-C_042010 2010GRC" xfId="4531"/>
    <cellStyle name="_Fuel Prices 4-14_Book4_DEM-WP(C) ENERG10C--ctn Mid-C_042010 2010GRC 2" xfId="20455"/>
    <cellStyle name="_Fuel Prices 4-14_Book9" xfId="4532"/>
    <cellStyle name="_Fuel Prices 4-14_Book9 2" xfId="4533"/>
    <cellStyle name="_Fuel Prices 4-14_Book9 2 2" xfId="4534"/>
    <cellStyle name="_Fuel Prices 4-14_Book9 2 2 2" xfId="20456"/>
    <cellStyle name="_Fuel Prices 4-14_Book9 2 3" xfId="20457"/>
    <cellStyle name="_Fuel Prices 4-14_Book9 3" xfId="4535"/>
    <cellStyle name="_Fuel Prices 4-14_Book9 3 2" xfId="20458"/>
    <cellStyle name="_Fuel Prices 4-14_Book9 4" xfId="20459"/>
    <cellStyle name="_Fuel Prices 4-14_Book9_DEM-WP(C) ENERG10C--ctn Mid-C_042010 2010GRC" xfId="4536"/>
    <cellStyle name="_Fuel Prices 4-14_Book9_DEM-WP(C) ENERG10C--ctn Mid-C_042010 2010GRC 2" xfId="20460"/>
    <cellStyle name="_Fuel Prices 4-14_Chelan PUD Power Costs (8-10)" xfId="4537"/>
    <cellStyle name="_Fuel Prices 4-14_Chelan PUD Power Costs (8-10) 2" xfId="20461"/>
    <cellStyle name="_Fuel Prices 4-14_DEM-WP(C) Chelan Power Costs" xfId="4538"/>
    <cellStyle name="_Fuel Prices 4-14_DEM-WP(C) Chelan Power Costs 2" xfId="20462"/>
    <cellStyle name="_Fuel Prices 4-14_DEM-WP(C) Chelan Power Costs 2 2" xfId="20463"/>
    <cellStyle name="_Fuel Prices 4-14_DEM-WP(C) Chelan Power Costs 3" xfId="20464"/>
    <cellStyle name="_Fuel Prices 4-14_DEM-WP(C) ENERG10C--ctn Mid-C_042010 2010GRC" xfId="4539"/>
    <cellStyle name="_Fuel Prices 4-14_DEM-WP(C) ENERG10C--ctn Mid-C_042010 2010GRC 2" xfId="20465"/>
    <cellStyle name="_Fuel Prices 4-14_DEM-WP(C) Gas Transport 2010GRC" xfId="4540"/>
    <cellStyle name="_Fuel Prices 4-14_DEM-WP(C) Gas Transport 2010GRC 2" xfId="20466"/>
    <cellStyle name="_Fuel Prices 4-14_DEM-WP(C) Gas Transport 2010GRC 2 2" xfId="20467"/>
    <cellStyle name="_Fuel Prices 4-14_DEM-WP(C) Gas Transport 2010GRC 3" xfId="20468"/>
    <cellStyle name="_Fuel Prices 4-14_Direct Assignment Distribution Plant 2008" xfId="4541"/>
    <cellStyle name="_Fuel Prices 4-14_Direct Assignment Distribution Plant 2008 2" xfId="4542"/>
    <cellStyle name="_Fuel Prices 4-14_Direct Assignment Distribution Plant 2008 2 2" xfId="4543"/>
    <cellStyle name="_Fuel Prices 4-14_Direct Assignment Distribution Plant 2008 2 2 2" xfId="4544"/>
    <cellStyle name="_Fuel Prices 4-14_Direct Assignment Distribution Plant 2008 2 2 2 2" xfId="20469"/>
    <cellStyle name="_Fuel Prices 4-14_Direct Assignment Distribution Plant 2008 2 2 3" xfId="20470"/>
    <cellStyle name="_Fuel Prices 4-14_Direct Assignment Distribution Plant 2008 2 3" xfId="4545"/>
    <cellStyle name="_Fuel Prices 4-14_Direct Assignment Distribution Plant 2008 2 3 2" xfId="4546"/>
    <cellStyle name="_Fuel Prices 4-14_Direct Assignment Distribution Plant 2008 2 3 2 2" xfId="20471"/>
    <cellStyle name="_Fuel Prices 4-14_Direct Assignment Distribution Plant 2008 2 3 3" xfId="20472"/>
    <cellStyle name="_Fuel Prices 4-14_Direct Assignment Distribution Plant 2008 2 4" xfId="4547"/>
    <cellStyle name="_Fuel Prices 4-14_Direct Assignment Distribution Plant 2008 2 4 2" xfId="4548"/>
    <cellStyle name="_Fuel Prices 4-14_Direct Assignment Distribution Plant 2008 2 4 2 2" xfId="20473"/>
    <cellStyle name="_Fuel Prices 4-14_Direct Assignment Distribution Plant 2008 2 4 3" xfId="20474"/>
    <cellStyle name="_Fuel Prices 4-14_Direct Assignment Distribution Plant 2008 2 5" xfId="20475"/>
    <cellStyle name="_Fuel Prices 4-14_Direct Assignment Distribution Plant 2008 3" xfId="4549"/>
    <cellStyle name="_Fuel Prices 4-14_Direct Assignment Distribution Plant 2008 3 2" xfId="4550"/>
    <cellStyle name="_Fuel Prices 4-14_Direct Assignment Distribution Plant 2008 3 2 2" xfId="20476"/>
    <cellStyle name="_Fuel Prices 4-14_Direct Assignment Distribution Plant 2008 3 3" xfId="20477"/>
    <cellStyle name="_Fuel Prices 4-14_Direct Assignment Distribution Plant 2008 4" xfId="4551"/>
    <cellStyle name="_Fuel Prices 4-14_Direct Assignment Distribution Plant 2008 4 2" xfId="4552"/>
    <cellStyle name="_Fuel Prices 4-14_Direct Assignment Distribution Plant 2008 4 2 2" xfId="20478"/>
    <cellStyle name="_Fuel Prices 4-14_Direct Assignment Distribution Plant 2008 4 3" xfId="20479"/>
    <cellStyle name="_Fuel Prices 4-14_Direct Assignment Distribution Plant 2008 5" xfId="4553"/>
    <cellStyle name="_Fuel Prices 4-14_Direct Assignment Distribution Plant 2008 5 2" xfId="20480"/>
    <cellStyle name="_Fuel Prices 4-14_Direct Assignment Distribution Plant 2008 6" xfId="4554"/>
    <cellStyle name="_Fuel Prices 4-14_DWH-08 (Rate Spread &amp; Design Workpapers)" xfId="4555"/>
    <cellStyle name="_Fuel Prices 4-14_Electric COS Inputs" xfId="4556"/>
    <cellStyle name="_Fuel Prices 4-14_Electric COS Inputs 2" xfId="4557"/>
    <cellStyle name="_Fuel Prices 4-14_Electric COS Inputs 2 2" xfId="4558"/>
    <cellStyle name="_Fuel Prices 4-14_Electric COS Inputs 2 2 2" xfId="4559"/>
    <cellStyle name="_Fuel Prices 4-14_Electric COS Inputs 2 2 2 2" xfId="20481"/>
    <cellStyle name="_Fuel Prices 4-14_Electric COS Inputs 2 2 3" xfId="20482"/>
    <cellStyle name="_Fuel Prices 4-14_Electric COS Inputs 2 3" xfId="4560"/>
    <cellStyle name="_Fuel Prices 4-14_Electric COS Inputs 2 3 2" xfId="4561"/>
    <cellStyle name="_Fuel Prices 4-14_Electric COS Inputs 2 3 2 2" xfId="20483"/>
    <cellStyle name="_Fuel Prices 4-14_Electric COS Inputs 2 3 3" xfId="20484"/>
    <cellStyle name="_Fuel Prices 4-14_Electric COS Inputs 2 4" xfId="4562"/>
    <cellStyle name="_Fuel Prices 4-14_Electric COS Inputs 2 4 2" xfId="4563"/>
    <cellStyle name="_Fuel Prices 4-14_Electric COS Inputs 2 4 2 2" xfId="20485"/>
    <cellStyle name="_Fuel Prices 4-14_Electric COS Inputs 2 4 3" xfId="20486"/>
    <cellStyle name="_Fuel Prices 4-14_Electric COS Inputs 2 5" xfId="20487"/>
    <cellStyle name="_Fuel Prices 4-14_Electric COS Inputs 3" xfId="4564"/>
    <cellStyle name="_Fuel Prices 4-14_Electric COS Inputs 3 2" xfId="4565"/>
    <cellStyle name="_Fuel Prices 4-14_Electric COS Inputs 3 2 2" xfId="20488"/>
    <cellStyle name="_Fuel Prices 4-14_Electric COS Inputs 3 3" xfId="20489"/>
    <cellStyle name="_Fuel Prices 4-14_Electric COS Inputs 4" xfId="4566"/>
    <cellStyle name="_Fuel Prices 4-14_Electric COS Inputs 4 2" xfId="4567"/>
    <cellStyle name="_Fuel Prices 4-14_Electric COS Inputs 4 2 2" xfId="20490"/>
    <cellStyle name="_Fuel Prices 4-14_Electric COS Inputs 4 3" xfId="20491"/>
    <cellStyle name="_Fuel Prices 4-14_Electric COS Inputs 5" xfId="4568"/>
    <cellStyle name="_Fuel Prices 4-14_Electric COS Inputs 5 2" xfId="20492"/>
    <cellStyle name="_Fuel Prices 4-14_Electric COS Inputs 6" xfId="4569"/>
    <cellStyle name="_Fuel Prices 4-14_Electric Rate Spread and Rate Design 3.23.09" xfId="4570"/>
    <cellStyle name="_Fuel Prices 4-14_Electric Rate Spread and Rate Design 3.23.09 2" xfId="4571"/>
    <cellStyle name="_Fuel Prices 4-14_Electric Rate Spread and Rate Design 3.23.09 2 2" xfId="4572"/>
    <cellStyle name="_Fuel Prices 4-14_Electric Rate Spread and Rate Design 3.23.09 2 2 2" xfId="4573"/>
    <cellStyle name="_Fuel Prices 4-14_Electric Rate Spread and Rate Design 3.23.09 2 2 2 2" xfId="20493"/>
    <cellStyle name="_Fuel Prices 4-14_Electric Rate Spread and Rate Design 3.23.09 2 2 3" xfId="20494"/>
    <cellStyle name="_Fuel Prices 4-14_Electric Rate Spread and Rate Design 3.23.09 2 3" xfId="4574"/>
    <cellStyle name="_Fuel Prices 4-14_Electric Rate Spread and Rate Design 3.23.09 2 3 2" xfId="4575"/>
    <cellStyle name="_Fuel Prices 4-14_Electric Rate Spread and Rate Design 3.23.09 2 3 2 2" xfId="20495"/>
    <cellStyle name="_Fuel Prices 4-14_Electric Rate Spread and Rate Design 3.23.09 2 3 3" xfId="20496"/>
    <cellStyle name="_Fuel Prices 4-14_Electric Rate Spread and Rate Design 3.23.09 2 4" xfId="4576"/>
    <cellStyle name="_Fuel Prices 4-14_Electric Rate Spread and Rate Design 3.23.09 2 4 2" xfId="4577"/>
    <cellStyle name="_Fuel Prices 4-14_Electric Rate Spread and Rate Design 3.23.09 2 4 2 2" xfId="20497"/>
    <cellStyle name="_Fuel Prices 4-14_Electric Rate Spread and Rate Design 3.23.09 2 4 3" xfId="20498"/>
    <cellStyle name="_Fuel Prices 4-14_Electric Rate Spread and Rate Design 3.23.09 2 5" xfId="20499"/>
    <cellStyle name="_Fuel Prices 4-14_Electric Rate Spread and Rate Design 3.23.09 3" xfId="4578"/>
    <cellStyle name="_Fuel Prices 4-14_Electric Rate Spread and Rate Design 3.23.09 3 2" xfId="4579"/>
    <cellStyle name="_Fuel Prices 4-14_Electric Rate Spread and Rate Design 3.23.09 3 2 2" xfId="20500"/>
    <cellStyle name="_Fuel Prices 4-14_Electric Rate Spread and Rate Design 3.23.09 3 3" xfId="20501"/>
    <cellStyle name="_Fuel Prices 4-14_Electric Rate Spread and Rate Design 3.23.09 4" xfId="4580"/>
    <cellStyle name="_Fuel Prices 4-14_Electric Rate Spread and Rate Design 3.23.09 4 2" xfId="4581"/>
    <cellStyle name="_Fuel Prices 4-14_Electric Rate Spread and Rate Design 3.23.09 4 2 2" xfId="20502"/>
    <cellStyle name="_Fuel Prices 4-14_Electric Rate Spread and Rate Design 3.23.09 4 3" xfId="20503"/>
    <cellStyle name="_Fuel Prices 4-14_Electric Rate Spread and Rate Design 3.23.09 5" xfId="4582"/>
    <cellStyle name="_Fuel Prices 4-14_Electric Rate Spread and Rate Design 3.23.09 5 2" xfId="20504"/>
    <cellStyle name="_Fuel Prices 4-14_Electric Rate Spread and Rate Design 3.23.09 6" xfId="4583"/>
    <cellStyle name="_Fuel Prices 4-14_Exh A-1 resulting from UE-112050 effective Jan 1 2012" xfId="20505"/>
    <cellStyle name="_Fuel Prices 4-14_Exh A-1 resulting from UE-112050 effective Jan 1 2012 2" xfId="20506"/>
    <cellStyle name="_Fuel Prices 4-14_Exh G - Klamath Peaker PPA fr C Locke 2-12" xfId="20507"/>
    <cellStyle name="_Fuel Prices 4-14_Exh G - Klamath Peaker PPA fr C Locke 2-12 2" xfId="20508"/>
    <cellStyle name="_Fuel Prices 4-14_Exhibit A-1 effective 4-1-11 fr S Free 12-11" xfId="20509"/>
    <cellStyle name="_Fuel Prices 4-14_Exhibit A-1 effective 4-1-11 fr S Free 12-11 2" xfId="20510"/>
    <cellStyle name="_Fuel Prices 4-14_Final 2008 PTC Rate Design Workpapers 10.27.08" xfId="4584"/>
    <cellStyle name="_Fuel Prices 4-14_Final 2009 Electric Low Income Workpapers" xfId="4585"/>
    <cellStyle name="_Fuel Prices 4-14_INPUTS" xfId="4586"/>
    <cellStyle name="_Fuel Prices 4-14_INPUTS 2" xfId="4587"/>
    <cellStyle name="_Fuel Prices 4-14_INPUTS 2 2" xfId="4588"/>
    <cellStyle name="_Fuel Prices 4-14_INPUTS 2 2 2" xfId="4589"/>
    <cellStyle name="_Fuel Prices 4-14_INPUTS 2 2 2 2" xfId="20511"/>
    <cellStyle name="_Fuel Prices 4-14_INPUTS 2 2 3" xfId="20512"/>
    <cellStyle name="_Fuel Prices 4-14_INPUTS 2 3" xfId="4590"/>
    <cellStyle name="_Fuel Prices 4-14_INPUTS 2 3 2" xfId="4591"/>
    <cellStyle name="_Fuel Prices 4-14_INPUTS 2 3 2 2" xfId="20513"/>
    <cellStyle name="_Fuel Prices 4-14_INPUTS 2 3 3" xfId="20514"/>
    <cellStyle name="_Fuel Prices 4-14_INPUTS 2 4" xfId="4592"/>
    <cellStyle name="_Fuel Prices 4-14_INPUTS 2 4 2" xfId="4593"/>
    <cellStyle name="_Fuel Prices 4-14_INPUTS 2 4 2 2" xfId="20515"/>
    <cellStyle name="_Fuel Prices 4-14_INPUTS 2 4 3" xfId="20516"/>
    <cellStyle name="_Fuel Prices 4-14_INPUTS 2 5" xfId="20517"/>
    <cellStyle name="_Fuel Prices 4-14_INPUTS 3" xfId="4594"/>
    <cellStyle name="_Fuel Prices 4-14_INPUTS 3 2" xfId="4595"/>
    <cellStyle name="_Fuel Prices 4-14_INPUTS 3 2 2" xfId="20518"/>
    <cellStyle name="_Fuel Prices 4-14_INPUTS 3 3" xfId="20519"/>
    <cellStyle name="_Fuel Prices 4-14_INPUTS 4" xfId="4596"/>
    <cellStyle name="_Fuel Prices 4-14_INPUTS 4 2" xfId="4597"/>
    <cellStyle name="_Fuel Prices 4-14_INPUTS 4 2 2" xfId="20520"/>
    <cellStyle name="_Fuel Prices 4-14_INPUTS 4 3" xfId="20521"/>
    <cellStyle name="_Fuel Prices 4-14_INPUTS 5" xfId="4598"/>
    <cellStyle name="_Fuel Prices 4-14_INPUTS 5 2" xfId="20522"/>
    <cellStyle name="_Fuel Prices 4-14_INPUTS 6" xfId="4599"/>
    <cellStyle name="_Fuel Prices 4-14_Leased Transformer &amp; Substation Plant &amp; Rev 12-2009" xfId="4600"/>
    <cellStyle name="_Fuel Prices 4-14_Leased Transformer &amp; Substation Plant &amp; Rev 12-2009 2" xfId="4601"/>
    <cellStyle name="_Fuel Prices 4-14_Leased Transformer &amp; Substation Plant &amp; Rev 12-2009 2 2" xfId="4602"/>
    <cellStyle name="_Fuel Prices 4-14_Leased Transformer &amp; Substation Plant &amp; Rev 12-2009 2 2 2" xfId="4603"/>
    <cellStyle name="_Fuel Prices 4-14_Leased Transformer &amp; Substation Plant &amp; Rev 12-2009 2 2 2 2" xfId="20523"/>
    <cellStyle name="_Fuel Prices 4-14_Leased Transformer &amp; Substation Plant &amp; Rev 12-2009 2 2 3" xfId="20524"/>
    <cellStyle name="_Fuel Prices 4-14_Leased Transformer &amp; Substation Plant &amp; Rev 12-2009 2 3" xfId="4604"/>
    <cellStyle name="_Fuel Prices 4-14_Leased Transformer &amp; Substation Plant &amp; Rev 12-2009 2 3 2" xfId="4605"/>
    <cellStyle name="_Fuel Prices 4-14_Leased Transformer &amp; Substation Plant &amp; Rev 12-2009 2 3 2 2" xfId="20525"/>
    <cellStyle name="_Fuel Prices 4-14_Leased Transformer &amp; Substation Plant &amp; Rev 12-2009 2 3 3" xfId="20526"/>
    <cellStyle name="_Fuel Prices 4-14_Leased Transformer &amp; Substation Plant &amp; Rev 12-2009 2 4" xfId="4606"/>
    <cellStyle name="_Fuel Prices 4-14_Leased Transformer &amp; Substation Plant &amp; Rev 12-2009 2 4 2" xfId="4607"/>
    <cellStyle name="_Fuel Prices 4-14_Leased Transformer &amp; Substation Plant &amp; Rev 12-2009 2 4 2 2" xfId="20527"/>
    <cellStyle name="_Fuel Prices 4-14_Leased Transformer &amp; Substation Plant &amp; Rev 12-2009 2 4 3" xfId="20528"/>
    <cellStyle name="_Fuel Prices 4-14_Leased Transformer &amp; Substation Plant &amp; Rev 12-2009 2 5" xfId="20529"/>
    <cellStyle name="_Fuel Prices 4-14_Leased Transformer &amp; Substation Plant &amp; Rev 12-2009 3" xfId="4608"/>
    <cellStyle name="_Fuel Prices 4-14_Leased Transformer &amp; Substation Plant &amp; Rev 12-2009 3 2" xfId="4609"/>
    <cellStyle name="_Fuel Prices 4-14_Leased Transformer &amp; Substation Plant &amp; Rev 12-2009 3 2 2" xfId="20530"/>
    <cellStyle name="_Fuel Prices 4-14_Leased Transformer &amp; Substation Plant &amp; Rev 12-2009 3 3" xfId="20531"/>
    <cellStyle name="_Fuel Prices 4-14_Leased Transformer &amp; Substation Plant &amp; Rev 12-2009 4" xfId="4610"/>
    <cellStyle name="_Fuel Prices 4-14_Leased Transformer &amp; Substation Plant &amp; Rev 12-2009 4 2" xfId="4611"/>
    <cellStyle name="_Fuel Prices 4-14_Leased Transformer &amp; Substation Plant &amp; Rev 12-2009 4 2 2" xfId="20532"/>
    <cellStyle name="_Fuel Prices 4-14_Leased Transformer &amp; Substation Plant &amp; Rev 12-2009 4 3" xfId="20533"/>
    <cellStyle name="_Fuel Prices 4-14_Leased Transformer &amp; Substation Plant &amp; Rev 12-2009 5" xfId="4612"/>
    <cellStyle name="_Fuel Prices 4-14_Leased Transformer &amp; Substation Plant &amp; Rev 12-2009 5 2" xfId="20534"/>
    <cellStyle name="_Fuel Prices 4-14_Leased Transformer &amp; Substation Plant &amp; Rev 12-2009 6" xfId="4613"/>
    <cellStyle name="_Fuel Prices 4-14_Mint Farm Generation BPA" xfId="20535"/>
    <cellStyle name="_Fuel Prices 4-14_NIM Summary" xfId="4614"/>
    <cellStyle name="_Fuel Prices 4-14_NIM Summary 09GRC" xfId="4615"/>
    <cellStyle name="_Fuel Prices 4-14_NIM Summary 09GRC 2" xfId="4616"/>
    <cellStyle name="_Fuel Prices 4-14_NIM Summary 09GRC 2 2" xfId="20536"/>
    <cellStyle name="_Fuel Prices 4-14_NIM Summary 09GRC 2 2 2" xfId="20537"/>
    <cellStyle name="_Fuel Prices 4-14_NIM Summary 09GRC 2 3" xfId="20538"/>
    <cellStyle name="_Fuel Prices 4-14_NIM Summary 09GRC 3" xfId="20539"/>
    <cellStyle name="_Fuel Prices 4-14_NIM Summary 09GRC 3 2" xfId="20540"/>
    <cellStyle name="_Fuel Prices 4-14_NIM Summary 09GRC 4" xfId="20541"/>
    <cellStyle name="_Fuel Prices 4-14_NIM Summary 09GRC_DEM-WP(C) ENERG10C--ctn Mid-C_042010 2010GRC" xfId="4617"/>
    <cellStyle name="_Fuel Prices 4-14_NIM Summary 09GRC_DEM-WP(C) ENERG10C--ctn Mid-C_042010 2010GRC 2" xfId="20542"/>
    <cellStyle name="_Fuel Prices 4-14_NIM Summary 10" xfId="20543"/>
    <cellStyle name="_Fuel Prices 4-14_NIM Summary 10 2" xfId="20544"/>
    <cellStyle name="_Fuel Prices 4-14_NIM Summary 11" xfId="20545"/>
    <cellStyle name="_Fuel Prices 4-14_NIM Summary 11 2" xfId="20546"/>
    <cellStyle name="_Fuel Prices 4-14_NIM Summary 12" xfId="20547"/>
    <cellStyle name="_Fuel Prices 4-14_NIM Summary 12 2" xfId="20548"/>
    <cellStyle name="_Fuel Prices 4-14_NIM Summary 13" xfId="20549"/>
    <cellStyle name="_Fuel Prices 4-14_NIM Summary 13 2" xfId="20550"/>
    <cellStyle name="_Fuel Prices 4-14_NIM Summary 14" xfId="20551"/>
    <cellStyle name="_Fuel Prices 4-14_NIM Summary 14 2" xfId="20552"/>
    <cellStyle name="_Fuel Prices 4-14_NIM Summary 15" xfId="20553"/>
    <cellStyle name="_Fuel Prices 4-14_NIM Summary 15 2" xfId="20554"/>
    <cellStyle name="_Fuel Prices 4-14_NIM Summary 16" xfId="20555"/>
    <cellStyle name="_Fuel Prices 4-14_NIM Summary 16 2" xfId="20556"/>
    <cellStyle name="_Fuel Prices 4-14_NIM Summary 17" xfId="20557"/>
    <cellStyle name="_Fuel Prices 4-14_NIM Summary 17 2" xfId="20558"/>
    <cellStyle name="_Fuel Prices 4-14_NIM Summary 18" xfId="20559"/>
    <cellStyle name="_Fuel Prices 4-14_NIM Summary 18 2" xfId="20560"/>
    <cellStyle name="_Fuel Prices 4-14_NIM Summary 19" xfId="20561"/>
    <cellStyle name="_Fuel Prices 4-14_NIM Summary 19 2" xfId="20562"/>
    <cellStyle name="_Fuel Prices 4-14_NIM Summary 2" xfId="4618"/>
    <cellStyle name="_Fuel Prices 4-14_NIM Summary 2 2" xfId="20563"/>
    <cellStyle name="_Fuel Prices 4-14_NIM Summary 2 2 2" xfId="20564"/>
    <cellStyle name="_Fuel Prices 4-14_NIM Summary 2 3" xfId="20565"/>
    <cellStyle name="_Fuel Prices 4-14_NIM Summary 20" xfId="20566"/>
    <cellStyle name="_Fuel Prices 4-14_NIM Summary 20 2" xfId="20567"/>
    <cellStyle name="_Fuel Prices 4-14_NIM Summary 21" xfId="20568"/>
    <cellStyle name="_Fuel Prices 4-14_NIM Summary 21 2" xfId="20569"/>
    <cellStyle name="_Fuel Prices 4-14_NIM Summary 22" xfId="20570"/>
    <cellStyle name="_Fuel Prices 4-14_NIM Summary 22 2" xfId="20571"/>
    <cellStyle name="_Fuel Prices 4-14_NIM Summary 23" xfId="20572"/>
    <cellStyle name="_Fuel Prices 4-14_NIM Summary 23 2" xfId="20573"/>
    <cellStyle name="_Fuel Prices 4-14_NIM Summary 24" xfId="20574"/>
    <cellStyle name="_Fuel Prices 4-14_NIM Summary 24 2" xfId="20575"/>
    <cellStyle name="_Fuel Prices 4-14_NIM Summary 25" xfId="20576"/>
    <cellStyle name="_Fuel Prices 4-14_NIM Summary 25 2" xfId="20577"/>
    <cellStyle name="_Fuel Prices 4-14_NIM Summary 26" xfId="20578"/>
    <cellStyle name="_Fuel Prices 4-14_NIM Summary 26 2" xfId="20579"/>
    <cellStyle name="_Fuel Prices 4-14_NIM Summary 27" xfId="20580"/>
    <cellStyle name="_Fuel Prices 4-14_NIM Summary 27 2" xfId="20581"/>
    <cellStyle name="_Fuel Prices 4-14_NIM Summary 28" xfId="20582"/>
    <cellStyle name="_Fuel Prices 4-14_NIM Summary 28 2" xfId="20583"/>
    <cellStyle name="_Fuel Prices 4-14_NIM Summary 29" xfId="20584"/>
    <cellStyle name="_Fuel Prices 4-14_NIM Summary 29 2" xfId="20585"/>
    <cellStyle name="_Fuel Prices 4-14_NIM Summary 3" xfId="4619"/>
    <cellStyle name="_Fuel Prices 4-14_NIM Summary 3 2" xfId="20586"/>
    <cellStyle name="_Fuel Prices 4-14_NIM Summary 30" xfId="20587"/>
    <cellStyle name="_Fuel Prices 4-14_NIM Summary 30 2" xfId="20588"/>
    <cellStyle name="_Fuel Prices 4-14_NIM Summary 31" xfId="20589"/>
    <cellStyle name="_Fuel Prices 4-14_NIM Summary 31 2" xfId="20590"/>
    <cellStyle name="_Fuel Prices 4-14_NIM Summary 32" xfId="20591"/>
    <cellStyle name="_Fuel Prices 4-14_NIM Summary 32 2" xfId="20592"/>
    <cellStyle name="_Fuel Prices 4-14_NIM Summary 33" xfId="20593"/>
    <cellStyle name="_Fuel Prices 4-14_NIM Summary 33 2" xfId="20594"/>
    <cellStyle name="_Fuel Prices 4-14_NIM Summary 34" xfId="20595"/>
    <cellStyle name="_Fuel Prices 4-14_NIM Summary 34 2" xfId="20596"/>
    <cellStyle name="_Fuel Prices 4-14_NIM Summary 35" xfId="20597"/>
    <cellStyle name="_Fuel Prices 4-14_NIM Summary 35 2" xfId="20598"/>
    <cellStyle name="_Fuel Prices 4-14_NIM Summary 36" xfId="20599"/>
    <cellStyle name="_Fuel Prices 4-14_NIM Summary 36 2" xfId="20600"/>
    <cellStyle name="_Fuel Prices 4-14_NIM Summary 37" xfId="20601"/>
    <cellStyle name="_Fuel Prices 4-14_NIM Summary 37 2" xfId="20602"/>
    <cellStyle name="_Fuel Prices 4-14_NIM Summary 38" xfId="20603"/>
    <cellStyle name="_Fuel Prices 4-14_NIM Summary 38 2" xfId="20604"/>
    <cellStyle name="_Fuel Prices 4-14_NIM Summary 39" xfId="20605"/>
    <cellStyle name="_Fuel Prices 4-14_NIM Summary 39 2" xfId="20606"/>
    <cellStyle name="_Fuel Prices 4-14_NIM Summary 4" xfId="4620"/>
    <cellStyle name="_Fuel Prices 4-14_NIM Summary 4 2" xfId="20607"/>
    <cellStyle name="_Fuel Prices 4-14_NIM Summary 40" xfId="20608"/>
    <cellStyle name="_Fuel Prices 4-14_NIM Summary 40 2" xfId="20609"/>
    <cellStyle name="_Fuel Prices 4-14_NIM Summary 41" xfId="20610"/>
    <cellStyle name="_Fuel Prices 4-14_NIM Summary 41 2" xfId="20611"/>
    <cellStyle name="_Fuel Prices 4-14_NIM Summary 42" xfId="20612"/>
    <cellStyle name="_Fuel Prices 4-14_NIM Summary 42 2" xfId="20613"/>
    <cellStyle name="_Fuel Prices 4-14_NIM Summary 43" xfId="20614"/>
    <cellStyle name="_Fuel Prices 4-14_NIM Summary 43 2" xfId="20615"/>
    <cellStyle name="_Fuel Prices 4-14_NIM Summary 44" xfId="20616"/>
    <cellStyle name="_Fuel Prices 4-14_NIM Summary 44 2" xfId="20617"/>
    <cellStyle name="_Fuel Prices 4-14_NIM Summary 45" xfId="20618"/>
    <cellStyle name="_Fuel Prices 4-14_NIM Summary 45 2" xfId="20619"/>
    <cellStyle name="_Fuel Prices 4-14_NIM Summary 46" xfId="20620"/>
    <cellStyle name="_Fuel Prices 4-14_NIM Summary 46 2" xfId="20621"/>
    <cellStyle name="_Fuel Prices 4-14_NIM Summary 47" xfId="20622"/>
    <cellStyle name="_Fuel Prices 4-14_NIM Summary 47 2" xfId="20623"/>
    <cellStyle name="_Fuel Prices 4-14_NIM Summary 48" xfId="20624"/>
    <cellStyle name="_Fuel Prices 4-14_NIM Summary 49" xfId="20625"/>
    <cellStyle name="_Fuel Prices 4-14_NIM Summary 5" xfId="4621"/>
    <cellStyle name="_Fuel Prices 4-14_NIM Summary 5 2" xfId="20626"/>
    <cellStyle name="_Fuel Prices 4-14_NIM Summary 50" xfId="20627"/>
    <cellStyle name="_Fuel Prices 4-14_NIM Summary 51" xfId="20628"/>
    <cellStyle name="_Fuel Prices 4-14_NIM Summary 6" xfId="4622"/>
    <cellStyle name="_Fuel Prices 4-14_NIM Summary 6 2" xfId="20629"/>
    <cellStyle name="_Fuel Prices 4-14_NIM Summary 7" xfId="4623"/>
    <cellStyle name="_Fuel Prices 4-14_NIM Summary 7 2" xfId="20630"/>
    <cellStyle name="_Fuel Prices 4-14_NIM Summary 8" xfId="4624"/>
    <cellStyle name="_Fuel Prices 4-14_NIM Summary 8 2" xfId="20631"/>
    <cellStyle name="_Fuel Prices 4-14_NIM Summary 9" xfId="4625"/>
    <cellStyle name="_Fuel Prices 4-14_NIM Summary 9 2" xfId="20632"/>
    <cellStyle name="_Fuel Prices 4-14_NIM Summary_DEM-WP(C) ENERG10C--ctn Mid-C_042010 2010GRC" xfId="4626"/>
    <cellStyle name="_Fuel Prices 4-14_NIM Summary_DEM-WP(C) ENERG10C--ctn Mid-C_042010 2010GRC 2" xfId="20633"/>
    <cellStyle name="_Fuel Prices 4-14_NIM+O&amp;M" xfId="4627"/>
    <cellStyle name="_Fuel Prices 4-14_NIM+O&amp;M 2" xfId="4628"/>
    <cellStyle name="_Fuel Prices 4-14_NIM+O&amp;M 2 2" xfId="20634"/>
    <cellStyle name="_Fuel Prices 4-14_NIM+O&amp;M 2 2 2" xfId="20635"/>
    <cellStyle name="_Fuel Prices 4-14_NIM+O&amp;M 2 3" xfId="20636"/>
    <cellStyle name="_Fuel Prices 4-14_NIM+O&amp;M 3" xfId="20637"/>
    <cellStyle name="_Fuel Prices 4-14_NIM+O&amp;M 3 2" xfId="20638"/>
    <cellStyle name="_Fuel Prices 4-14_NIM+O&amp;M 4" xfId="20639"/>
    <cellStyle name="_Fuel Prices 4-14_NIM+O&amp;M Monthly" xfId="4629"/>
    <cellStyle name="_Fuel Prices 4-14_NIM+O&amp;M Monthly 2" xfId="4630"/>
    <cellStyle name="_Fuel Prices 4-14_NIM+O&amp;M Monthly 2 2" xfId="20640"/>
    <cellStyle name="_Fuel Prices 4-14_NIM+O&amp;M Monthly 2 2 2" xfId="20641"/>
    <cellStyle name="_Fuel Prices 4-14_NIM+O&amp;M Monthly 2 3" xfId="20642"/>
    <cellStyle name="_Fuel Prices 4-14_NIM+O&amp;M Monthly 3" xfId="20643"/>
    <cellStyle name="_Fuel Prices 4-14_NIM+O&amp;M Monthly 3 2" xfId="20644"/>
    <cellStyle name="_Fuel Prices 4-14_NIM+O&amp;M Monthly 4" xfId="20645"/>
    <cellStyle name="_Fuel Prices 4-14_PCA 10 -  Exhibit D Dec 2011" xfId="20646"/>
    <cellStyle name="_Fuel Prices 4-14_PCA 10 -  Exhibit D Dec 2011 2" xfId="20647"/>
    <cellStyle name="_Fuel Prices 4-14_PCA 10 -  Exhibit D from A Kellogg Jan 2011" xfId="4631"/>
    <cellStyle name="_Fuel Prices 4-14_PCA 10 -  Exhibit D from A Kellogg Jan 2011 2" xfId="20648"/>
    <cellStyle name="_Fuel Prices 4-14_PCA 10 -  Exhibit D from A Kellogg July 2011" xfId="4632"/>
    <cellStyle name="_Fuel Prices 4-14_PCA 10 -  Exhibit D from A Kellogg July 2011 2" xfId="20649"/>
    <cellStyle name="_Fuel Prices 4-14_PCA 10 -  Exhibit D from S Free Rcv'd 12-11" xfId="4633"/>
    <cellStyle name="_Fuel Prices 4-14_PCA 10 -  Exhibit D from S Free Rcv'd 12-11 2" xfId="20650"/>
    <cellStyle name="_Fuel Prices 4-14_PCA 11 -  Exhibit D Jan 2012 fr A Kellogg" xfId="20651"/>
    <cellStyle name="_Fuel Prices 4-14_PCA 11 -  Exhibit D Jan 2012 fr A Kellogg 2" xfId="20652"/>
    <cellStyle name="_Fuel Prices 4-14_PCA 11 -  Exhibit D Jan 2012 WF" xfId="20653"/>
    <cellStyle name="_Fuel Prices 4-14_PCA 11 -  Exhibit D Jan 2012 WF 2" xfId="20654"/>
    <cellStyle name="_Fuel Prices 4-14_PCA 9 -  Exhibit D April 2010" xfId="4634"/>
    <cellStyle name="_Fuel Prices 4-14_PCA 9 -  Exhibit D April 2010 (3)" xfId="4635"/>
    <cellStyle name="_Fuel Prices 4-14_PCA 9 -  Exhibit D April 2010 (3) 2" xfId="4636"/>
    <cellStyle name="_Fuel Prices 4-14_PCA 9 -  Exhibit D April 2010 (3) 2 2" xfId="20655"/>
    <cellStyle name="_Fuel Prices 4-14_PCA 9 -  Exhibit D April 2010 (3) 2 2 2" xfId="20656"/>
    <cellStyle name="_Fuel Prices 4-14_PCA 9 -  Exhibit D April 2010 (3) 2 3" xfId="20657"/>
    <cellStyle name="_Fuel Prices 4-14_PCA 9 -  Exhibit D April 2010 (3) 3" xfId="20658"/>
    <cellStyle name="_Fuel Prices 4-14_PCA 9 -  Exhibit D April 2010 (3) 3 2" xfId="20659"/>
    <cellStyle name="_Fuel Prices 4-14_PCA 9 -  Exhibit D April 2010 (3) 4" xfId="20660"/>
    <cellStyle name="_Fuel Prices 4-14_PCA 9 -  Exhibit D April 2010 (3)_DEM-WP(C) ENERG10C--ctn Mid-C_042010 2010GRC" xfId="4637"/>
    <cellStyle name="_Fuel Prices 4-14_PCA 9 -  Exhibit D April 2010 (3)_DEM-WP(C) ENERG10C--ctn Mid-C_042010 2010GRC 2" xfId="20661"/>
    <cellStyle name="_Fuel Prices 4-14_PCA 9 -  Exhibit D April 2010 2" xfId="20662"/>
    <cellStyle name="_Fuel Prices 4-14_PCA 9 -  Exhibit D April 2010 2 2" xfId="20663"/>
    <cellStyle name="_Fuel Prices 4-14_PCA 9 -  Exhibit D April 2010 3" xfId="20664"/>
    <cellStyle name="_Fuel Prices 4-14_PCA 9 -  Exhibit D April 2010 3 2" xfId="20665"/>
    <cellStyle name="_Fuel Prices 4-14_PCA 9 -  Exhibit D April 2010 4" xfId="20666"/>
    <cellStyle name="_Fuel Prices 4-14_PCA 9 -  Exhibit D April 2010 4 2" xfId="20667"/>
    <cellStyle name="_Fuel Prices 4-14_PCA 9 -  Exhibit D April 2010 5" xfId="20668"/>
    <cellStyle name="_Fuel Prices 4-14_PCA 9 -  Exhibit D April 2010 5 2" xfId="20669"/>
    <cellStyle name="_Fuel Prices 4-14_PCA 9 -  Exhibit D April 2010 6" xfId="20670"/>
    <cellStyle name="_Fuel Prices 4-14_PCA 9 -  Exhibit D April 2010 6 2" xfId="20671"/>
    <cellStyle name="_Fuel Prices 4-14_PCA 9 -  Exhibit D April 2010 7" xfId="20672"/>
    <cellStyle name="_Fuel Prices 4-14_PCA 9 -  Exhibit D Nov 2010" xfId="4638"/>
    <cellStyle name="_Fuel Prices 4-14_PCA 9 -  Exhibit D Nov 2010 2" xfId="20673"/>
    <cellStyle name="_Fuel Prices 4-14_PCA 9 -  Exhibit D Nov 2010 2 2" xfId="20674"/>
    <cellStyle name="_Fuel Prices 4-14_PCA 9 -  Exhibit D Nov 2010 3" xfId="20675"/>
    <cellStyle name="_Fuel Prices 4-14_PCA 9 - Exhibit D at August 2010" xfId="4639"/>
    <cellStyle name="_Fuel Prices 4-14_PCA 9 - Exhibit D at August 2010 2" xfId="20676"/>
    <cellStyle name="_Fuel Prices 4-14_PCA 9 - Exhibit D at August 2010 2 2" xfId="20677"/>
    <cellStyle name="_Fuel Prices 4-14_PCA 9 - Exhibit D at August 2010 3" xfId="20678"/>
    <cellStyle name="_Fuel Prices 4-14_PCA 9 - Exhibit D June 2010 GRC" xfId="4640"/>
    <cellStyle name="_Fuel Prices 4-14_PCA 9 - Exhibit D June 2010 GRC 2" xfId="20679"/>
    <cellStyle name="_Fuel Prices 4-14_PCA 9 - Exhibit D June 2010 GRC 2 2" xfId="20680"/>
    <cellStyle name="_Fuel Prices 4-14_PCA 9 - Exhibit D June 2010 GRC 3" xfId="20681"/>
    <cellStyle name="_Fuel Prices 4-14_Peak Credit Exhibits for 2009 GRC" xfId="4641"/>
    <cellStyle name="_Fuel Prices 4-14_Peak Credit Exhibits for 2009 GRC 2" xfId="4642"/>
    <cellStyle name="_Fuel Prices 4-14_Peak Credit Exhibits for 2009 GRC 2 2" xfId="4643"/>
    <cellStyle name="_Fuel Prices 4-14_Peak Credit Exhibits for 2009 GRC 2 2 2" xfId="4644"/>
    <cellStyle name="_Fuel Prices 4-14_Peak Credit Exhibits for 2009 GRC 2 2 2 2" xfId="20682"/>
    <cellStyle name="_Fuel Prices 4-14_Peak Credit Exhibits for 2009 GRC 2 2 3" xfId="20683"/>
    <cellStyle name="_Fuel Prices 4-14_Peak Credit Exhibits for 2009 GRC 2 3" xfId="4645"/>
    <cellStyle name="_Fuel Prices 4-14_Peak Credit Exhibits for 2009 GRC 2 3 2" xfId="4646"/>
    <cellStyle name="_Fuel Prices 4-14_Peak Credit Exhibits for 2009 GRC 2 3 2 2" xfId="20684"/>
    <cellStyle name="_Fuel Prices 4-14_Peak Credit Exhibits for 2009 GRC 2 3 3" xfId="20685"/>
    <cellStyle name="_Fuel Prices 4-14_Peak Credit Exhibits for 2009 GRC 2 4" xfId="4647"/>
    <cellStyle name="_Fuel Prices 4-14_Peak Credit Exhibits for 2009 GRC 2 4 2" xfId="4648"/>
    <cellStyle name="_Fuel Prices 4-14_Peak Credit Exhibits for 2009 GRC 2 4 2 2" xfId="20686"/>
    <cellStyle name="_Fuel Prices 4-14_Peak Credit Exhibits for 2009 GRC 2 4 3" xfId="20687"/>
    <cellStyle name="_Fuel Prices 4-14_Peak Credit Exhibits for 2009 GRC 2 5" xfId="20688"/>
    <cellStyle name="_Fuel Prices 4-14_Peak Credit Exhibits for 2009 GRC 3" xfId="4649"/>
    <cellStyle name="_Fuel Prices 4-14_Peak Credit Exhibits for 2009 GRC 3 2" xfId="4650"/>
    <cellStyle name="_Fuel Prices 4-14_Peak Credit Exhibits for 2009 GRC 3 2 2" xfId="20689"/>
    <cellStyle name="_Fuel Prices 4-14_Peak Credit Exhibits for 2009 GRC 3 3" xfId="20690"/>
    <cellStyle name="_Fuel Prices 4-14_Peak Credit Exhibits for 2009 GRC 4" xfId="4651"/>
    <cellStyle name="_Fuel Prices 4-14_Peak Credit Exhibits for 2009 GRC 4 2" xfId="4652"/>
    <cellStyle name="_Fuel Prices 4-14_Peak Credit Exhibits for 2009 GRC 4 2 2" xfId="20691"/>
    <cellStyle name="_Fuel Prices 4-14_Peak Credit Exhibits for 2009 GRC 4 3" xfId="20692"/>
    <cellStyle name="_Fuel Prices 4-14_Peak Credit Exhibits for 2009 GRC 5" xfId="4653"/>
    <cellStyle name="_Fuel Prices 4-14_Peak Credit Exhibits for 2009 GRC 5 2" xfId="20693"/>
    <cellStyle name="_Fuel Prices 4-14_Peak Credit Exhibits for 2009 GRC 6" xfId="4654"/>
    <cellStyle name="_Fuel Prices 4-14_Power Costs - Comparison bx Rbtl-Staff-Jt-PC" xfId="4655"/>
    <cellStyle name="_Fuel Prices 4-14_Power Costs - Comparison bx Rbtl-Staff-Jt-PC 2" xfId="4656"/>
    <cellStyle name="_Fuel Prices 4-14_Power Costs - Comparison bx Rbtl-Staff-Jt-PC 2 2" xfId="4657"/>
    <cellStyle name="_Fuel Prices 4-14_Power Costs - Comparison bx Rbtl-Staff-Jt-PC 2 2 2" xfId="20694"/>
    <cellStyle name="_Fuel Prices 4-14_Power Costs - Comparison bx Rbtl-Staff-Jt-PC 2 3" xfId="20695"/>
    <cellStyle name="_Fuel Prices 4-14_Power Costs - Comparison bx Rbtl-Staff-Jt-PC 3" xfId="4658"/>
    <cellStyle name="_Fuel Prices 4-14_Power Costs - Comparison bx Rbtl-Staff-Jt-PC 3 2" xfId="20696"/>
    <cellStyle name="_Fuel Prices 4-14_Power Costs - Comparison bx Rbtl-Staff-Jt-PC 4" xfId="20697"/>
    <cellStyle name="_Fuel Prices 4-14_Power Costs - Comparison bx Rbtl-Staff-Jt-PC_Adj Bench DR 3 for Initial Briefs (Electric)" xfId="4659"/>
    <cellStyle name="_Fuel Prices 4-14_Power Costs - Comparison bx Rbtl-Staff-Jt-PC_Adj Bench DR 3 for Initial Briefs (Electric) 2" xfId="4660"/>
    <cellStyle name="_Fuel Prices 4-14_Power Costs - Comparison bx Rbtl-Staff-Jt-PC_Adj Bench DR 3 for Initial Briefs (Electric) 2 2" xfId="4661"/>
    <cellStyle name="_Fuel Prices 4-14_Power Costs - Comparison bx Rbtl-Staff-Jt-PC_Adj Bench DR 3 for Initial Briefs (Electric) 2 2 2" xfId="20698"/>
    <cellStyle name="_Fuel Prices 4-14_Power Costs - Comparison bx Rbtl-Staff-Jt-PC_Adj Bench DR 3 for Initial Briefs (Electric) 2 3" xfId="20699"/>
    <cellStyle name="_Fuel Prices 4-14_Power Costs - Comparison bx Rbtl-Staff-Jt-PC_Adj Bench DR 3 for Initial Briefs (Electric) 3" xfId="4662"/>
    <cellStyle name="_Fuel Prices 4-14_Power Costs - Comparison bx Rbtl-Staff-Jt-PC_Adj Bench DR 3 for Initial Briefs (Electric) 3 2" xfId="20700"/>
    <cellStyle name="_Fuel Prices 4-14_Power Costs - Comparison bx Rbtl-Staff-Jt-PC_Adj Bench DR 3 for Initial Briefs (Electric) 4" xfId="20701"/>
    <cellStyle name="_Fuel Prices 4-14_Power Costs - Comparison bx Rbtl-Staff-Jt-PC_Adj Bench DR 3 for Initial Briefs (Electric)_DEM-WP(C) ENERG10C--ctn Mid-C_042010 2010GRC" xfId="4663"/>
    <cellStyle name="_Fuel Prices 4-14_Power Costs - Comparison bx Rbtl-Staff-Jt-PC_Adj Bench DR 3 for Initial Briefs (Electric)_DEM-WP(C) ENERG10C--ctn Mid-C_042010 2010GRC 2" xfId="20702"/>
    <cellStyle name="_Fuel Prices 4-14_Power Costs - Comparison bx Rbtl-Staff-Jt-PC_DEM-WP(C) ENERG10C--ctn Mid-C_042010 2010GRC" xfId="4664"/>
    <cellStyle name="_Fuel Prices 4-14_Power Costs - Comparison bx Rbtl-Staff-Jt-PC_DEM-WP(C) ENERG10C--ctn Mid-C_042010 2010GRC 2" xfId="20703"/>
    <cellStyle name="_Fuel Prices 4-14_Power Costs - Comparison bx Rbtl-Staff-Jt-PC_Electric Rev Req Model (2009 GRC) Rebuttal" xfId="4665"/>
    <cellStyle name="_Fuel Prices 4-14_Power Costs - Comparison bx Rbtl-Staff-Jt-PC_Electric Rev Req Model (2009 GRC) Rebuttal 2" xfId="4666"/>
    <cellStyle name="_Fuel Prices 4-14_Power Costs - Comparison bx Rbtl-Staff-Jt-PC_Electric Rev Req Model (2009 GRC) Rebuttal 2 2" xfId="4667"/>
    <cellStyle name="_Fuel Prices 4-14_Power Costs - Comparison bx Rbtl-Staff-Jt-PC_Electric Rev Req Model (2009 GRC) Rebuttal 2 2 2" xfId="20704"/>
    <cellStyle name="_Fuel Prices 4-14_Power Costs - Comparison bx Rbtl-Staff-Jt-PC_Electric Rev Req Model (2009 GRC) Rebuttal 2 3" xfId="20705"/>
    <cellStyle name="_Fuel Prices 4-14_Power Costs - Comparison bx Rbtl-Staff-Jt-PC_Electric Rev Req Model (2009 GRC) Rebuttal 3" xfId="4668"/>
    <cellStyle name="_Fuel Prices 4-14_Power Costs - Comparison bx Rbtl-Staff-Jt-PC_Electric Rev Req Model (2009 GRC) Rebuttal 3 2" xfId="20706"/>
    <cellStyle name="_Fuel Prices 4-14_Power Costs - Comparison bx Rbtl-Staff-Jt-PC_Electric Rev Req Model (2009 GRC) Rebuttal 4" xfId="20707"/>
    <cellStyle name="_Fuel Prices 4-14_Power Costs - Comparison bx Rbtl-Staff-Jt-PC_Electric Rev Req Model (2009 GRC) Rebuttal REmoval of New  WH Solar AdjustMI" xfId="4669"/>
    <cellStyle name="_Fuel Prices 4-14_Power Costs - Comparison bx Rbtl-Staff-Jt-PC_Electric Rev Req Model (2009 GRC) Rebuttal REmoval of New  WH Solar AdjustMI 2" xfId="4670"/>
    <cellStyle name="_Fuel Prices 4-14_Power Costs - Comparison bx Rbtl-Staff-Jt-PC_Electric Rev Req Model (2009 GRC) Rebuttal REmoval of New  WH Solar AdjustMI 2 2" xfId="4671"/>
    <cellStyle name="_Fuel Prices 4-14_Power Costs - Comparison bx Rbtl-Staff-Jt-PC_Electric Rev Req Model (2009 GRC) Rebuttal REmoval of New  WH Solar AdjustMI 2 2 2" xfId="20708"/>
    <cellStyle name="_Fuel Prices 4-14_Power Costs - Comparison bx Rbtl-Staff-Jt-PC_Electric Rev Req Model (2009 GRC) Rebuttal REmoval of New  WH Solar AdjustMI 2 3" xfId="20709"/>
    <cellStyle name="_Fuel Prices 4-14_Power Costs - Comparison bx Rbtl-Staff-Jt-PC_Electric Rev Req Model (2009 GRC) Rebuttal REmoval of New  WH Solar AdjustMI 3" xfId="4672"/>
    <cellStyle name="_Fuel Prices 4-14_Power Costs - Comparison bx Rbtl-Staff-Jt-PC_Electric Rev Req Model (2009 GRC) Rebuttal REmoval of New  WH Solar AdjustMI 3 2" xfId="20710"/>
    <cellStyle name="_Fuel Prices 4-14_Power Costs - Comparison bx Rbtl-Staff-Jt-PC_Electric Rev Req Model (2009 GRC) Rebuttal REmoval of New  WH Solar AdjustMI 4" xfId="20711"/>
    <cellStyle name="_Fuel Prices 4-14_Power Costs - Comparison bx Rbtl-Staff-Jt-PC_Electric Rev Req Model (2009 GRC) Rebuttal REmoval of New  WH Solar AdjustMI_DEM-WP(C) ENERG10C--ctn Mid-C_042010 2010GRC" xfId="4673"/>
    <cellStyle name="_Fuel Prices 4-14_Power Costs - Comparison bx Rbtl-Staff-Jt-PC_Electric Rev Req Model (2009 GRC) Rebuttal REmoval of New  WH Solar AdjustMI_DEM-WP(C) ENERG10C--ctn Mid-C_042010 2010GRC 2" xfId="20712"/>
    <cellStyle name="_Fuel Prices 4-14_Power Costs - Comparison bx Rbtl-Staff-Jt-PC_Electric Rev Req Model (2009 GRC) Revised 01-18-2010" xfId="4674"/>
    <cellStyle name="_Fuel Prices 4-14_Power Costs - Comparison bx Rbtl-Staff-Jt-PC_Electric Rev Req Model (2009 GRC) Revised 01-18-2010 2" xfId="4675"/>
    <cellStyle name="_Fuel Prices 4-14_Power Costs - Comparison bx Rbtl-Staff-Jt-PC_Electric Rev Req Model (2009 GRC) Revised 01-18-2010 2 2" xfId="4676"/>
    <cellStyle name="_Fuel Prices 4-14_Power Costs - Comparison bx Rbtl-Staff-Jt-PC_Electric Rev Req Model (2009 GRC) Revised 01-18-2010 2 2 2" xfId="20713"/>
    <cellStyle name="_Fuel Prices 4-14_Power Costs - Comparison bx Rbtl-Staff-Jt-PC_Electric Rev Req Model (2009 GRC) Revised 01-18-2010 2 3" xfId="20714"/>
    <cellStyle name="_Fuel Prices 4-14_Power Costs - Comparison bx Rbtl-Staff-Jt-PC_Electric Rev Req Model (2009 GRC) Revised 01-18-2010 3" xfId="4677"/>
    <cellStyle name="_Fuel Prices 4-14_Power Costs - Comparison bx Rbtl-Staff-Jt-PC_Electric Rev Req Model (2009 GRC) Revised 01-18-2010 3 2" xfId="20715"/>
    <cellStyle name="_Fuel Prices 4-14_Power Costs - Comparison bx Rbtl-Staff-Jt-PC_Electric Rev Req Model (2009 GRC) Revised 01-18-2010 4" xfId="20716"/>
    <cellStyle name="_Fuel Prices 4-14_Power Costs - Comparison bx Rbtl-Staff-Jt-PC_Electric Rev Req Model (2009 GRC) Revised 01-18-2010_DEM-WP(C) ENERG10C--ctn Mid-C_042010 2010GRC" xfId="4678"/>
    <cellStyle name="_Fuel Prices 4-14_Power Costs - Comparison bx Rbtl-Staff-Jt-PC_Electric Rev Req Model (2009 GRC) Revised 01-18-2010_DEM-WP(C) ENERG10C--ctn Mid-C_042010 2010GRC 2" xfId="20717"/>
    <cellStyle name="_Fuel Prices 4-14_Power Costs - Comparison bx Rbtl-Staff-Jt-PC_Final Order Electric EXHIBIT A-1" xfId="4679"/>
    <cellStyle name="_Fuel Prices 4-14_Power Costs - Comparison bx Rbtl-Staff-Jt-PC_Final Order Electric EXHIBIT A-1 2" xfId="4680"/>
    <cellStyle name="_Fuel Prices 4-14_Power Costs - Comparison bx Rbtl-Staff-Jt-PC_Final Order Electric EXHIBIT A-1 2 2" xfId="4681"/>
    <cellStyle name="_Fuel Prices 4-14_Power Costs - Comparison bx Rbtl-Staff-Jt-PC_Final Order Electric EXHIBIT A-1 2 2 2" xfId="20718"/>
    <cellStyle name="_Fuel Prices 4-14_Power Costs - Comparison bx Rbtl-Staff-Jt-PC_Final Order Electric EXHIBIT A-1 2 3" xfId="20719"/>
    <cellStyle name="_Fuel Prices 4-14_Power Costs - Comparison bx Rbtl-Staff-Jt-PC_Final Order Electric EXHIBIT A-1 3" xfId="4682"/>
    <cellStyle name="_Fuel Prices 4-14_Power Costs - Comparison bx Rbtl-Staff-Jt-PC_Final Order Electric EXHIBIT A-1 3 2" xfId="20720"/>
    <cellStyle name="_Fuel Prices 4-14_Power Costs - Comparison bx Rbtl-Staff-Jt-PC_Final Order Electric EXHIBIT A-1 4" xfId="20721"/>
    <cellStyle name="_Fuel Prices 4-14_Production Adj 4.37" xfId="4683"/>
    <cellStyle name="_Fuel Prices 4-14_Production Adj 4.37 2" xfId="4684"/>
    <cellStyle name="_Fuel Prices 4-14_Production Adj 4.37 2 2" xfId="4685"/>
    <cellStyle name="_Fuel Prices 4-14_Production Adj 4.37 2 2 2" xfId="20722"/>
    <cellStyle name="_Fuel Prices 4-14_Production Adj 4.37 2 3" xfId="20723"/>
    <cellStyle name="_Fuel Prices 4-14_Production Adj 4.37 3" xfId="4686"/>
    <cellStyle name="_Fuel Prices 4-14_Production Adj 4.37 3 2" xfId="20724"/>
    <cellStyle name="_Fuel Prices 4-14_Production Adj 4.37 4" xfId="20725"/>
    <cellStyle name="_Fuel Prices 4-14_Purchased Power Adj 4.03" xfId="4687"/>
    <cellStyle name="_Fuel Prices 4-14_Purchased Power Adj 4.03 2" xfId="4688"/>
    <cellStyle name="_Fuel Prices 4-14_Purchased Power Adj 4.03 2 2" xfId="4689"/>
    <cellStyle name="_Fuel Prices 4-14_Purchased Power Adj 4.03 2 2 2" xfId="20726"/>
    <cellStyle name="_Fuel Prices 4-14_Purchased Power Adj 4.03 2 3" xfId="20727"/>
    <cellStyle name="_Fuel Prices 4-14_Purchased Power Adj 4.03 3" xfId="4690"/>
    <cellStyle name="_Fuel Prices 4-14_Purchased Power Adj 4.03 3 2" xfId="20728"/>
    <cellStyle name="_Fuel Prices 4-14_Purchased Power Adj 4.03 4" xfId="20729"/>
    <cellStyle name="_Fuel Prices 4-14_Rate Design Sch 24" xfId="4691"/>
    <cellStyle name="_Fuel Prices 4-14_Rate Design Sch 24 2" xfId="4692"/>
    <cellStyle name="_Fuel Prices 4-14_Rate Design Sch 24 2 2" xfId="20730"/>
    <cellStyle name="_Fuel Prices 4-14_Rate Design Sch 24 3" xfId="20731"/>
    <cellStyle name="_Fuel Prices 4-14_Rate Design Sch 25" xfId="4693"/>
    <cellStyle name="_Fuel Prices 4-14_Rate Design Sch 25 2" xfId="4694"/>
    <cellStyle name="_Fuel Prices 4-14_Rate Design Sch 25 2 2" xfId="4695"/>
    <cellStyle name="_Fuel Prices 4-14_Rate Design Sch 25 2 2 2" xfId="20732"/>
    <cellStyle name="_Fuel Prices 4-14_Rate Design Sch 25 2 3" xfId="20733"/>
    <cellStyle name="_Fuel Prices 4-14_Rate Design Sch 25 3" xfId="4696"/>
    <cellStyle name="_Fuel Prices 4-14_Rate Design Sch 25 3 2" xfId="20734"/>
    <cellStyle name="_Fuel Prices 4-14_Rate Design Sch 25 4" xfId="20735"/>
    <cellStyle name="_Fuel Prices 4-14_Rate Design Sch 26" xfId="4697"/>
    <cellStyle name="_Fuel Prices 4-14_Rate Design Sch 26 2" xfId="4698"/>
    <cellStyle name="_Fuel Prices 4-14_Rate Design Sch 26 2 2" xfId="4699"/>
    <cellStyle name="_Fuel Prices 4-14_Rate Design Sch 26 2 2 2" xfId="20736"/>
    <cellStyle name="_Fuel Prices 4-14_Rate Design Sch 26 2 3" xfId="20737"/>
    <cellStyle name="_Fuel Prices 4-14_Rate Design Sch 26 3" xfId="4700"/>
    <cellStyle name="_Fuel Prices 4-14_Rate Design Sch 26 3 2" xfId="20738"/>
    <cellStyle name="_Fuel Prices 4-14_Rate Design Sch 26 4" xfId="20739"/>
    <cellStyle name="_Fuel Prices 4-14_Rate Design Sch 31" xfId="4701"/>
    <cellStyle name="_Fuel Prices 4-14_Rate Design Sch 31 2" xfId="4702"/>
    <cellStyle name="_Fuel Prices 4-14_Rate Design Sch 31 2 2" xfId="4703"/>
    <cellStyle name="_Fuel Prices 4-14_Rate Design Sch 31 2 2 2" xfId="20740"/>
    <cellStyle name="_Fuel Prices 4-14_Rate Design Sch 31 2 3" xfId="20741"/>
    <cellStyle name="_Fuel Prices 4-14_Rate Design Sch 31 3" xfId="4704"/>
    <cellStyle name="_Fuel Prices 4-14_Rate Design Sch 31 3 2" xfId="20742"/>
    <cellStyle name="_Fuel Prices 4-14_Rate Design Sch 31 4" xfId="20743"/>
    <cellStyle name="_Fuel Prices 4-14_Rate Design Sch 43" xfId="4705"/>
    <cellStyle name="_Fuel Prices 4-14_Rate Design Sch 43 2" xfId="4706"/>
    <cellStyle name="_Fuel Prices 4-14_Rate Design Sch 43 2 2" xfId="4707"/>
    <cellStyle name="_Fuel Prices 4-14_Rate Design Sch 43 2 2 2" xfId="20744"/>
    <cellStyle name="_Fuel Prices 4-14_Rate Design Sch 43 2 3" xfId="20745"/>
    <cellStyle name="_Fuel Prices 4-14_Rate Design Sch 43 3" xfId="4708"/>
    <cellStyle name="_Fuel Prices 4-14_Rate Design Sch 43 3 2" xfId="20746"/>
    <cellStyle name="_Fuel Prices 4-14_Rate Design Sch 43 4" xfId="20747"/>
    <cellStyle name="_Fuel Prices 4-14_Rate Design Sch 448-449" xfId="4709"/>
    <cellStyle name="_Fuel Prices 4-14_Rate Design Sch 448-449 2" xfId="4710"/>
    <cellStyle name="_Fuel Prices 4-14_Rate Design Sch 448-449 2 2" xfId="20748"/>
    <cellStyle name="_Fuel Prices 4-14_Rate Design Sch 448-449 3" xfId="20749"/>
    <cellStyle name="_Fuel Prices 4-14_Rate Design Sch 46" xfId="4711"/>
    <cellStyle name="_Fuel Prices 4-14_Rate Design Sch 46 2" xfId="4712"/>
    <cellStyle name="_Fuel Prices 4-14_Rate Design Sch 46 2 2" xfId="4713"/>
    <cellStyle name="_Fuel Prices 4-14_Rate Design Sch 46 2 2 2" xfId="20750"/>
    <cellStyle name="_Fuel Prices 4-14_Rate Design Sch 46 2 3" xfId="20751"/>
    <cellStyle name="_Fuel Prices 4-14_Rate Design Sch 46 3" xfId="4714"/>
    <cellStyle name="_Fuel Prices 4-14_Rate Design Sch 46 3 2" xfId="20752"/>
    <cellStyle name="_Fuel Prices 4-14_Rate Design Sch 46 4" xfId="20753"/>
    <cellStyle name="_Fuel Prices 4-14_Rate Spread" xfId="4715"/>
    <cellStyle name="_Fuel Prices 4-14_Rate Spread 2" xfId="4716"/>
    <cellStyle name="_Fuel Prices 4-14_Rate Spread 2 2" xfId="4717"/>
    <cellStyle name="_Fuel Prices 4-14_Rate Spread 2 2 2" xfId="20754"/>
    <cellStyle name="_Fuel Prices 4-14_Rate Spread 2 3" xfId="20755"/>
    <cellStyle name="_Fuel Prices 4-14_Rate Spread 3" xfId="4718"/>
    <cellStyle name="_Fuel Prices 4-14_Rate Spread 3 2" xfId="20756"/>
    <cellStyle name="_Fuel Prices 4-14_Rate Spread 4" xfId="20757"/>
    <cellStyle name="_Fuel Prices 4-14_Rebuttal Power Costs" xfId="4719"/>
    <cellStyle name="_Fuel Prices 4-14_Rebuttal Power Costs 2" xfId="4720"/>
    <cellStyle name="_Fuel Prices 4-14_Rebuttal Power Costs 2 2" xfId="4721"/>
    <cellStyle name="_Fuel Prices 4-14_Rebuttal Power Costs 2 2 2" xfId="20758"/>
    <cellStyle name="_Fuel Prices 4-14_Rebuttal Power Costs 2 3" xfId="20759"/>
    <cellStyle name="_Fuel Prices 4-14_Rebuttal Power Costs 3" xfId="4722"/>
    <cellStyle name="_Fuel Prices 4-14_Rebuttal Power Costs 3 2" xfId="20760"/>
    <cellStyle name="_Fuel Prices 4-14_Rebuttal Power Costs 4" xfId="20761"/>
    <cellStyle name="_Fuel Prices 4-14_Rebuttal Power Costs_Adj Bench DR 3 for Initial Briefs (Electric)" xfId="4723"/>
    <cellStyle name="_Fuel Prices 4-14_Rebuttal Power Costs_Adj Bench DR 3 for Initial Briefs (Electric) 2" xfId="4724"/>
    <cellStyle name="_Fuel Prices 4-14_Rebuttal Power Costs_Adj Bench DR 3 for Initial Briefs (Electric) 2 2" xfId="4725"/>
    <cellStyle name="_Fuel Prices 4-14_Rebuttal Power Costs_Adj Bench DR 3 for Initial Briefs (Electric) 2 2 2" xfId="20762"/>
    <cellStyle name="_Fuel Prices 4-14_Rebuttal Power Costs_Adj Bench DR 3 for Initial Briefs (Electric) 2 3" xfId="20763"/>
    <cellStyle name="_Fuel Prices 4-14_Rebuttal Power Costs_Adj Bench DR 3 for Initial Briefs (Electric) 3" xfId="4726"/>
    <cellStyle name="_Fuel Prices 4-14_Rebuttal Power Costs_Adj Bench DR 3 for Initial Briefs (Electric) 3 2" xfId="20764"/>
    <cellStyle name="_Fuel Prices 4-14_Rebuttal Power Costs_Adj Bench DR 3 for Initial Briefs (Electric) 4" xfId="20765"/>
    <cellStyle name="_Fuel Prices 4-14_Rebuttal Power Costs_Adj Bench DR 3 for Initial Briefs (Electric)_DEM-WP(C) ENERG10C--ctn Mid-C_042010 2010GRC" xfId="4727"/>
    <cellStyle name="_Fuel Prices 4-14_Rebuttal Power Costs_Adj Bench DR 3 for Initial Briefs (Electric)_DEM-WP(C) ENERG10C--ctn Mid-C_042010 2010GRC 2" xfId="20766"/>
    <cellStyle name="_Fuel Prices 4-14_Rebuttal Power Costs_DEM-WP(C) ENERG10C--ctn Mid-C_042010 2010GRC" xfId="4728"/>
    <cellStyle name="_Fuel Prices 4-14_Rebuttal Power Costs_DEM-WP(C) ENERG10C--ctn Mid-C_042010 2010GRC 2" xfId="20767"/>
    <cellStyle name="_Fuel Prices 4-14_Rebuttal Power Costs_Electric Rev Req Model (2009 GRC) Rebuttal" xfId="4729"/>
    <cellStyle name="_Fuel Prices 4-14_Rebuttal Power Costs_Electric Rev Req Model (2009 GRC) Rebuttal 2" xfId="4730"/>
    <cellStyle name="_Fuel Prices 4-14_Rebuttal Power Costs_Electric Rev Req Model (2009 GRC) Rebuttal 2 2" xfId="4731"/>
    <cellStyle name="_Fuel Prices 4-14_Rebuttal Power Costs_Electric Rev Req Model (2009 GRC) Rebuttal 2 2 2" xfId="20768"/>
    <cellStyle name="_Fuel Prices 4-14_Rebuttal Power Costs_Electric Rev Req Model (2009 GRC) Rebuttal 2 3" xfId="20769"/>
    <cellStyle name="_Fuel Prices 4-14_Rebuttal Power Costs_Electric Rev Req Model (2009 GRC) Rebuttal 3" xfId="4732"/>
    <cellStyle name="_Fuel Prices 4-14_Rebuttal Power Costs_Electric Rev Req Model (2009 GRC) Rebuttal 3 2" xfId="20770"/>
    <cellStyle name="_Fuel Prices 4-14_Rebuttal Power Costs_Electric Rev Req Model (2009 GRC) Rebuttal 4" xfId="20771"/>
    <cellStyle name="_Fuel Prices 4-14_Rebuttal Power Costs_Electric Rev Req Model (2009 GRC) Rebuttal REmoval of New  WH Solar AdjustMI" xfId="4733"/>
    <cellStyle name="_Fuel Prices 4-14_Rebuttal Power Costs_Electric Rev Req Model (2009 GRC) Rebuttal REmoval of New  WH Solar AdjustMI 2" xfId="4734"/>
    <cellStyle name="_Fuel Prices 4-14_Rebuttal Power Costs_Electric Rev Req Model (2009 GRC) Rebuttal REmoval of New  WH Solar AdjustMI 2 2" xfId="4735"/>
    <cellStyle name="_Fuel Prices 4-14_Rebuttal Power Costs_Electric Rev Req Model (2009 GRC) Rebuttal REmoval of New  WH Solar AdjustMI 2 2 2" xfId="20772"/>
    <cellStyle name="_Fuel Prices 4-14_Rebuttal Power Costs_Electric Rev Req Model (2009 GRC) Rebuttal REmoval of New  WH Solar AdjustMI 2 3" xfId="20773"/>
    <cellStyle name="_Fuel Prices 4-14_Rebuttal Power Costs_Electric Rev Req Model (2009 GRC) Rebuttal REmoval of New  WH Solar AdjustMI 3" xfId="4736"/>
    <cellStyle name="_Fuel Prices 4-14_Rebuttal Power Costs_Electric Rev Req Model (2009 GRC) Rebuttal REmoval of New  WH Solar AdjustMI 3 2" xfId="20774"/>
    <cellStyle name="_Fuel Prices 4-14_Rebuttal Power Costs_Electric Rev Req Model (2009 GRC) Rebuttal REmoval of New  WH Solar AdjustMI 4" xfId="20775"/>
    <cellStyle name="_Fuel Prices 4-14_Rebuttal Power Costs_Electric Rev Req Model (2009 GRC) Rebuttal REmoval of New  WH Solar AdjustMI_DEM-WP(C) ENERG10C--ctn Mid-C_042010 2010GRC" xfId="4737"/>
    <cellStyle name="_Fuel Prices 4-14_Rebuttal Power Costs_Electric Rev Req Model (2009 GRC) Rebuttal REmoval of New  WH Solar AdjustMI_DEM-WP(C) ENERG10C--ctn Mid-C_042010 2010GRC 2" xfId="20776"/>
    <cellStyle name="_Fuel Prices 4-14_Rebuttal Power Costs_Electric Rev Req Model (2009 GRC) Revised 01-18-2010" xfId="4738"/>
    <cellStyle name="_Fuel Prices 4-14_Rebuttal Power Costs_Electric Rev Req Model (2009 GRC) Revised 01-18-2010 2" xfId="4739"/>
    <cellStyle name="_Fuel Prices 4-14_Rebuttal Power Costs_Electric Rev Req Model (2009 GRC) Revised 01-18-2010 2 2" xfId="4740"/>
    <cellStyle name="_Fuel Prices 4-14_Rebuttal Power Costs_Electric Rev Req Model (2009 GRC) Revised 01-18-2010 2 2 2" xfId="20777"/>
    <cellStyle name="_Fuel Prices 4-14_Rebuttal Power Costs_Electric Rev Req Model (2009 GRC) Revised 01-18-2010 2 3" xfId="20778"/>
    <cellStyle name="_Fuel Prices 4-14_Rebuttal Power Costs_Electric Rev Req Model (2009 GRC) Revised 01-18-2010 3" xfId="4741"/>
    <cellStyle name="_Fuel Prices 4-14_Rebuttal Power Costs_Electric Rev Req Model (2009 GRC) Revised 01-18-2010 3 2" xfId="20779"/>
    <cellStyle name="_Fuel Prices 4-14_Rebuttal Power Costs_Electric Rev Req Model (2009 GRC) Revised 01-18-2010 4" xfId="20780"/>
    <cellStyle name="_Fuel Prices 4-14_Rebuttal Power Costs_Electric Rev Req Model (2009 GRC) Revised 01-18-2010_DEM-WP(C) ENERG10C--ctn Mid-C_042010 2010GRC" xfId="4742"/>
    <cellStyle name="_Fuel Prices 4-14_Rebuttal Power Costs_Electric Rev Req Model (2009 GRC) Revised 01-18-2010_DEM-WP(C) ENERG10C--ctn Mid-C_042010 2010GRC 2" xfId="20781"/>
    <cellStyle name="_Fuel Prices 4-14_Rebuttal Power Costs_Final Order Electric EXHIBIT A-1" xfId="4743"/>
    <cellStyle name="_Fuel Prices 4-14_Rebuttal Power Costs_Final Order Electric EXHIBIT A-1 2" xfId="4744"/>
    <cellStyle name="_Fuel Prices 4-14_Rebuttal Power Costs_Final Order Electric EXHIBIT A-1 2 2" xfId="4745"/>
    <cellStyle name="_Fuel Prices 4-14_Rebuttal Power Costs_Final Order Electric EXHIBIT A-1 2 2 2" xfId="20782"/>
    <cellStyle name="_Fuel Prices 4-14_Rebuttal Power Costs_Final Order Electric EXHIBIT A-1 2 3" xfId="20783"/>
    <cellStyle name="_Fuel Prices 4-14_Rebuttal Power Costs_Final Order Electric EXHIBIT A-1 3" xfId="4746"/>
    <cellStyle name="_Fuel Prices 4-14_Rebuttal Power Costs_Final Order Electric EXHIBIT A-1 3 2" xfId="20784"/>
    <cellStyle name="_Fuel Prices 4-14_Rebuttal Power Costs_Final Order Electric EXHIBIT A-1 4" xfId="20785"/>
    <cellStyle name="_Fuel Prices 4-14_RECS vs PTC's w Interest 6-28-10" xfId="20786"/>
    <cellStyle name="_Fuel Prices 4-14_ROR 5.02" xfId="4747"/>
    <cellStyle name="_Fuel Prices 4-14_ROR 5.02 2" xfId="4748"/>
    <cellStyle name="_Fuel Prices 4-14_ROR 5.02 2 2" xfId="4749"/>
    <cellStyle name="_Fuel Prices 4-14_ROR 5.02 2 2 2" xfId="20787"/>
    <cellStyle name="_Fuel Prices 4-14_ROR 5.02 2 3" xfId="20788"/>
    <cellStyle name="_Fuel Prices 4-14_ROR 5.02 3" xfId="4750"/>
    <cellStyle name="_Fuel Prices 4-14_ROR 5.02 3 2" xfId="20789"/>
    <cellStyle name="_Fuel Prices 4-14_ROR 5.02 4" xfId="20790"/>
    <cellStyle name="_Fuel Prices 4-14_Sch 40 Feeder OH 2008" xfId="4751"/>
    <cellStyle name="_Fuel Prices 4-14_Sch 40 Feeder OH 2008 2" xfId="4752"/>
    <cellStyle name="_Fuel Prices 4-14_Sch 40 Feeder OH 2008 2 2" xfId="4753"/>
    <cellStyle name="_Fuel Prices 4-14_Sch 40 Feeder OH 2008 2 2 2" xfId="20791"/>
    <cellStyle name="_Fuel Prices 4-14_Sch 40 Feeder OH 2008 2 3" xfId="20792"/>
    <cellStyle name="_Fuel Prices 4-14_Sch 40 Feeder OH 2008 3" xfId="4754"/>
    <cellStyle name="_Fuel Prices 4-14_Sch 40 Feeder OH 2008 3 2" xfId="20793"/>
    <cellStyle name="_Fuel Prices 4-14_Sch 40 Feeder OH 2008 4" xfId="20794"/>
    <cellStyle name="_Fuel Prices 4-14_Sch 40 Interim Energy Rates " xfId="4755"/>
    <cellStyle name="_Fuel Prices 4-14_Sch 40 Interim Energy Rates  2" xfId="4756"/>
    <cellStyle name="_Fuel Prices 4-14_Sch 40 Interim Energy Rates  2 2" xfId="4757"/>
    <cellStyle name="_Fuel Prices 4-14_Sch 40 Interim Energy Rates  2 2 2" xfId="20795"/>
    <cellStyle name="_Fuel Prices 4-14_Sch 40 Interim Energy Rates  2 3" xfId="20796"/>
    <cellStyle name="_Fuel Prices 4-14_Sch 40 Interim Energy Rates  3" xfId="4758"/>
    <cellStyle name="_Fuel Prices 4-14_Sch 40 Interim Energy Rates  3 2" xfId="20797"/>
    <cellStyle name="_Fuel Prices 4-14_Sch 40 Interim Energy Rates  4" xfId="20798"/>
    <cellStyle name="_Fuel Prices 4-14_Sch 40 Substation A&amp;G 2008" xfId="4759"/>
    <cellStyle name="_Fuel Prices 4-14_Sch 40 Substation A&amp;G 2008 2" xfId="4760"/>
    <cellStyle name="_Fuel Prices 4-14_Sch 40 Substation A&amp;G 2008 2 2" xfId="4761"/>
    <cellStyle name="_Fuel Prices 4-14_Sch 40 Substation A&amp;G 2008 2 2 2" xfId="20799"/>
    <cellStyle name="_Fuel Prices 4-14_Sch 40 Substation A&amp;G 2008 2 3" xfId="20800"/>
    <cellStyle name="_Fuel Prices 4-14_Sch 40 Substation A&amp;G 2008 3" xfId="4762"/>
    <cellStyle name="_Fuel Prices 4-14_Sch 40 Substation A&amp;G 2008 3 2" xfId="20801"/>
    <cellStyle name="_Fuel Prices 4-14_Sch 40 Substation A&amp;G 2008 4" xfId="20802"/>
    <cellStyle name="_Fuel Prices 4-14_Sch 40 Substation O&amp;M 2008" xfId="4763"/>
    <cellStyle name="_Fuel Prices 4-14_Sch 40 Substation O&amp;M 2008 2" xfId="4764"/>
    <cellStyle name="_Fuel Prices 4-14_Sch 40 Substation O&amp;M 2008 2 2" xfId="4765"/>
    <cellStyle name="_Fuel Prices 4-14_Sch 40 Substation O&amp;M 2008 2 2 2" xfId="20803"/>
    <cellStyle name="_Fuel Prices 4-14_Sch 40 Substation O&amp;M 2008 2 3" xfId="20804"/>
    <cellStyle name="_Fuel Prices 4-14_Sch 40 Substation O&amp;M 2008 3" xfId="4766"/>
    <cellStyle name="_Fuel Prices 4-14_Sch 40 Substation O&amp;M 2008 3 2" xfId="20805"/>
    <cellStyle name="_Fuel Prices 4-14_Sch 40 Substation O&amp;M 2008 4" xfId="20806"/>
    <cellStyle name="_Fuel Prices 4-14_Subs 2008" xfId="4767"/>
    <cellStyle name="_Fuel Prices 4-14_Subs 2008 2" xfId="4768"/>
    <cellStyle name="_Fuel Prices 4-14_Subs 2008 2 2" xfId="4769"/>
    <cellStyle name="_Fuel Prices 4-14_Subs 2008 2 2 2" xfId="20807"/>
    <cellStyle name="_Fuel Prices 4-14_Subs 2008 2 3" xfId="20808"/>
    <cellStyle name="_Fuel Prices 4-14_Subs 2008 3" xfId="4770"/>
    <cellStyle name="_Fuel Prices 4-14_Subs 2008 3 2" xfId="20809"/>
    <cellStyle name="_Fuel Prices 4-14_Subs 2008 4" xfId="20810"/>
    <cellStyle name="_Fuel Prices 4-14_Typical Residential Impacts 10.27.08" xfId="4771"/>
    <cellStyle name="_Fuel Prices 4-14_Wind Integration 10GRC" xfId="4772"/>
    <cellStyle name="_Fuel Prices 4-14_Wind Integration 10GRC 2" xfId="4773"/>
    <cellStyle name="_Fuel Prices 4-14_Wind Integration 10GRC 2 2" xfId="20811"/>
    <cellStyle name="_Fuel Prices 4-14_Wind Integration 10GRC 2 2 2" xfId="20812"/>
    <cellStyle name="_Fuel Prices 4-14_Wind Integration 10GRC 2 3" xfId="20813"/>
    <cellStyle name="_Fuel Prices 4-14_Wind Integration 10GRC 3" xfId="20814"/>
    <cellStyle name="_Fuel Prices 4-14_Wind Integration 10GRC 3 2" xfId="20815"/>
    <cellStyle name="_Fuel Prices 4-14_Wind Integration 10GRC 4" xfId="20816"/>
    <cellStyle name="_Fuel Prices 4-14_Wind Integration 10GRC_DEM-WP(C) ENERG10C--ctn Mid-C_042010 2010GRC" xfId="4774"/>
    <cellStyle name="_Fuel Prices 4-14_Wind Integration 10GRC_DEM-WP(C) ENERG10C--ctn Mid-C_042010 2010GRC 2" xfId="20817"/>
    <cellStyle name="_Gas Low Income 2009" xfId="4775"/>
    <cellStyle name="_Gas Pro Forma Rev CY 2007 Janet 4_8_08" xfId="4776"/>
    <cellStyle name="_Gas Transportation Charges_2009GRC_120308" xfId="4777"/>
    <cellStyle name="_Gas Transportation Charges_2009GRC_120308 2" xfId="4778"/>
    <cellStyle name="_Gas Transportation Charges_2009GRC_120308 2 2" xfId="4779"/>
    <cellStyle name="_Gas Transportation Charges_2009GRC_120308 2 2 2" xfId="20818"/>
    <cellStyle name="_Gas Transportation Charges_2009GRC_120308 2 2 2 2" xfId="20819"/>
    <cellStyle name="_Gas Transportation Charges_2009GRC_120308 2 2 2 3" xfId="20820"/>
    <cellStyle name="_Gas Transportation Charges_2009GRC_120308 2 2 3" xfId="20821"/>
    <cellStyle name="_Gas Transportation Charges_2009GRC_120308 2 3" xfId="20822"/>
    <cellStyle name="_Gas Transportation Charges_2009GRC_120308 2 3 2" xfId="20823"/>
    <cellStyle name="_Gas Transportation Charges_2009GRC_120308 2 4" xfId="20824"/>
    <cellStyle name="_Gas Transportation Charges_2009GRC_120308 3" xfId="4780"/>
    <cellStyle name="_Gas Transportation Charges_2009GRC_120308 3 2" xfId="20825"/>
    <cellStyle name="_Gas Transportation Charges_2009GRC_120308 3 2 2" xfId="20826"/>
    <cellStyle name="_Gas Transportation Charges_2009GRC_120308 3 2 2 2" xfId="20827"/>
    <cellStyle name="_Gas Transportation Charges_2009GRC_120308 3 2 3" xfId="20828"/>
    <cellStyle name="_Gas Transportation Charges_2009GRC_120308 3 3" xfId="20829"/>
    <cellStyle name="_Gas Transportation Charges_2009GRC_120308 3 3 2" xfId="20830"/>
    <cellStyle name="_Gas Transportation Charges_2009GRC_120308 3 4" xfId="20831"/>
    <cellStyle name="_Gas Transportation Charges_2009GRC_120308 4" xfId="4781"/>
    <cellStyle name="_Gas Transportation Charges_2009GRC_120308 4 2" xfId="4782"/>
    <cellStyle name="_Gas Transportation Charges_2009GRC_120308 4 2 2" xfId="20832"/>
    <cellStyle name="_Gas Transportation Charges_2009GRC_120308 4 3" xfId="20833"/>
    <cellStyle name="_Gas Transportation Charges_2009GRC_120308 5" xfId="20834"/>
    <cellStyle name="_Gas Transportation Charges_2009GRC_120308 5 2" xfId="20835"/>
    <cellStyle name="_Gas Transportation Charges_2009GRC_120308 5 2 2" xfId="20836"/>
    <cellStyle name="_Gas Transportation Charges_2009GRC_120308 5 3" xfId="20837"/>
    <cellStyle name="_Gas Transportation Charges_2009GRC_120308 6" xfId="20838"/>
    <cellStyle name="_Gas Transportation Charges_2009GRC_120308 6 2" xfId="20839"/>
    <cellStyle name="_Gas Transportation Charges_2009GRC_120308 6 2 2" xfId="20840"/>
    <cellStyle name="_Gas Transportation Charges_2009GRC_120308 6 3" xfId="20841"/>
    <cellStyle name="_Gas Transportation Charges_2009GRC_120308 7" xfId="20842"/>
    <cellStyle name="_Gas Transportation Charges_2009GRC_120308 7 2" xfId="20843"/>
    <cellStyle name="_Gas Transportation Charges_2009GRC_120308 7 2 2" xfId="20844"/>
    <cellStyle name="_Gas Transportation Charges_2009GRC_120308 7 3" xfId="20845"/>
    <cellStyle name="_Gas Transportation Charges_2009GRC_120308 8" xfId="20846"/>
    <cellStyle name="_Gas Transportation Charges_2009GRC_120308_4 31E Reg Asset  Liab and EXH D" xfId="4783"/>
    <cellStyle name="_Gas Transportation Charges_2009GRC_120308_4 31E Reg Asset  Liab and EXH D _ Aug 10 Filing (2)" xfId="4784"/>
    <cellStyle name="_Gas Transportation Charges_2009GRC_120308_4 31E Reg Asset  Liab and EXH D _ Aug 10 Filing (2) 2" xfId="20847"/>
    <cellStyle name="_Gas Transportation Charges_2009GRC_120308_4 31E Reg Asset  Liab and EXH D _ Aug 10 Filing (2) 2 2" xfId="20848"/>
    <cellStyle name="_Gas Transportation Charges_2009GRC_120308_4 31E Reg Asset  Liab and EXH D _ Aug 10 Filing (2) 3" xfId="20849"/>
    <cellStyle name="_Gas Transportation Charges_2009GRC_120308_4 31E Reg Asset  Liab and EXH D 10" xfId="20850"/>
    <cellStyle name="_Gas Transportation Charges_2009GRC_120308_4 31E Reg Asset  Liab and EXH D 10 2" xfId="20851"/>
    <cellStyle name="_Gas Transportation Charges_2009GRC_120308_4 31E Reg Asset  Liab and EXH D 11" xfId="20852"/>
    <cellStyle name="_Gas Transportation Charges_2009GRC_120308_4 31E Reg Asset  Liab and EXH D 11 2" xfId="20853"/>
    <cellStyle name="_Gas Transportation Charges_2009GRC_120308_4 31E Reg Asset  Liab and EXH D 12" xfId="20854"/>
    <cellStyle name="_Gas Transportation Charges_2009GRC_120308_4 31E Reg Asset  Liab and EXH D 12 2" xfId="20855"/>
    <cellStyle name="_Gas Transportation Charges_2009GRC_120308_4 31E Reg Asset  Liab and EXH D 13" xfId="20856"/>
    <cellStyle name="_Gas Transportation Charges_2009GRC_120308_4 31E Reg Asset  Liab and EXH D 13 2" xfId="20857"/>
    <cellStyle name="_Gas Transportation Charges_2009GRC_120308_4 31E Reg Asset  Liab and EXH D 14" xfId="20858"/>
    <cellStyle name="_Gas Transportation Charges_2009GRC_120308_4 31E Reg Asset  Liab and EXH D 14 2" xfId="20859"/>
    <cellStyle name="_Gas Transportation Charges_2009GRC_120308_4 31E Reg Asset  Liab and EXH D 15" xfId="20860"/>
    <cellStyle name="_Gas Transportation Charges_2009GRC_120308_4 31E Reg Asset  Liab and EXH D 15 2" xfId="20861"/>
    <cellStyle name="_Gas Transportation Charges_2009GRC_120308_4 31E Reg Asset  Liab and EXH D 16" xfId="20862"/>
    <cellStyle name="_Gas Transportation Charges_2009GRC_120308_4 31E Reg Asset  Liab and EXH D 16 2" xfId="20863"/>
    <cellStyle name="_Gas Transportation Charges_2009GRC_120308_4 31E Reg Asset  Liab and EXH D 17" xfId="20864"/>
    <cellStyle name="_Gas Transportation Charges_2009GRC_120308_4 31E Reg Asset  Liab and EXH D 17 2" xfId="20865"/>
    <cellStyle name="_Gas Transportation Charges_2009GRC_120308_4 31E Reg Asset  Liab and EXH D 18" xfId="20866"/>
    <cellStyle name="_Gas Transportation Charges_2009GRC_120308_4 31E Reg Asset  Liab and EXH D 18 2" xfId="20867"/>
    <cellStyle name="_Gas Transportation Charges_2009GRC_120308_4 31E Reg Asset  Liab and EXH D 19" xfId="20868"/>
    <cellStyle name="_Gas Transportation Charges_2009GRC_120308_4 31E Reg Asset  Liab and EXH D 19 2" xfId="20869"/>
    <cellStyle name="_Gas Transportation Charges_2009GRC_120308_4 31E Reg Asset  Liab and EXH D 2" xfId="20870"/>
    <cellStyle name="_Gas Transportation Charges_2009GRC_120308_4 31E Reg Asset  Liab and EXH D 2 2" xfId="20871"/>
    <cellStyle name="_Gas Transportation Charges_2009GRC_120308_4 31E Reg Asset  Liab and EXH D 20" xfId="20872"/>
    <cellStyle name="_Gas Transportation Charges_2009GRC_120308_4 31E Reg Asset  Liab and EXH D 20 2" xfId="20873"/>
    <cellStyle name="_Gas Transportation Charges_2009GRC_120308_4 31E Reg Asset  Liab and EXH D 21" xfId="20874"/>
    <cellStyle name="_Gas Transportation Charges_2009GRC_120308_4 31E Reg Asset  Liab and EXH D 21 2" xfId="20875"/>
    <cellStyle name="_Gas Transportation Charges_2009GRC_120308_4 31E Reg Asset  Liab and EXH D 22" xfId="20876"/>
    <cellStyle name="_Gas Transportation Charges_2009GRC_120308_4 31E Reg Asset  Liab and EXH D 22 2" xfId="20877"/>
    <cellStyle name="_Gas Transportation Charges_2009GRC_120308_4 31E Reg Asset  Liab and EXH D 23" xfId="20878"/>
    <cellStyle name="_Gas Transportation Charges_2009GRC_120308_4 31E Reg Asset  Liab and EXH D 23 2" xfId="20879"/>
    <cellStyle name="_Gas Transportation Charges_2009GRC_120308_4 31E Reg Asset  Liab and EXH D 24" xfId="20880"/>
    <cellStyle name="_Gas Transportation Charges_2009GRC_120308_4 31E Reg Asset  Liab and EXH D 24 2" xfId="20881"/>
    <cellStyle name="_Gas Transportation Charges_2009GRC_120308_4 31E Reg Asset  Liab and EXH D 25" xfId="20882"/>
    <cellStyle name="_Gas Transportation Charges_2009GRC_120308_4 31E Reg Asset  Liab and EXH D 25 2" xfId="20883"/>
    <cellStyle name="_Gas Transportation Charges_2009GRC_120308_4 31E Reg Asset  Liab and EXH D 26" xfId="20884"/>
    <cellStyle name="_Gas Transportation Charges_2009GRC_120308_4 31E Reg Asset  Liab and EXH D 26 2" xfId="20885"/>
    <cellStyle name="_Gas Transportation Charges_2009GRC_120308_4 31E Reg Asset  Liab and EXH D 27" xfId="20886"/>
    <cellStyle name="_Gas Transportation Charges_2009GRC_120308_4 31E Reg Asset  Liab and EXH D 27 2" xfId="20887"/>
    <cellStyle name="_Gas Transportation Charges_2009GRC_120308_4 31E Reg Asset  Liab and EXH D 28" xfId="20888"/>
    <cellStyle name="_Gas Transportation Charges_2009GRC_120308_4 31E Reg Asset  Liab and EXH D 28 2" xfId="20889"/>
    <cellStyle name="_Gas Transportation Charges_2009GRC_120308_4 31E Reg Asset  Liab and EXH D 29" xfId="20890"/>
    <cellStyle name="_Gas Transportation Charges_2009GRC_120308_4 31E Reg Asset  Liab and EXH D 29 2" xfId="20891"/>
    <cellStyle name="_Gas Transportation Charges_2009GRC_120308_4 31E Reg Asset  Liab and EXH D 3" xfId="20892"/>
    <cellStyle name="_Gas Transportation Charges_2009GRC_120308_4 31E Reg Asset  Liab and EXH D 3 2" xfId="20893"/>
    <cellStyle name="_Gas Transportation Charges_2009GRC_120308_4 31E Reg Asset  Liab and EXH D 30" xfId="20894"/>
    <cellStyle name="_Gas Transportation Charges_2009GRC_120308_4 31E Reg Asset  Liab and EXH D 30 2" xfId="20895"/>
    <cellStyle name="_Gas Transportation Charges_2009GRC_120308_4 31E Reg Asset  Liab and EXH D 31" xfId="20896"/>
    <cellStyle name="_Gas Transportation Charges_2009GRC_120308_4 31E Reg Asset  Liab and EXH D 32" xfId="20897"/>
    <cellStyle name="_Gas Transportation Charges_2009GRC_120308_4 31E Reg Asset  Liab and EXH D 33" xfId="20898"/>
    <cellStyle name="_Gas Transportation Charges_2009GRC_120308_4 31E Reg Asset  Liab and EXH D 34" xfId="20899"/>
    <cellStyle name="_Gas Transportation Charges_2009GRC_120308_4 31E Reg Asset  Liab and EXH D 35" xfId="20900"/>
    <cellStyle name="_Gas Transportation Charges_2009GRC_120308_4 31E Reg Asset  Liab and EXH D 36" xfId="20901"/>
    <cellStyle name="_Gas Transportation Charges_2009GRC_120308_4 31E Reg Asset  Liab and EXH D 4" xfId="20902"/>
    <cellStyle name="_Gas Transportation Charges_2009GRC_120308_4 31E Reg Asset  Liab and EXH D 4 2" xfId="20903"/>
    <cellStyle name="_Gas Transportation Charges_2009GRC_120308_4 31E Reg Asset  Liab and EXH D 5" xfId="20904"/>
    <cellStyle name="_Gas Transportation Charges_2009GRC_120308_4 31E Reg Asset  Liab and EXH D 5 2" xfId="20905"/>
    <cellStyle name="_Gas Transportation Charges_2009GRC_120308_4 31E Reg Asset  Liab and EXH D 6" xfId="20906"/>
    <cellStyle name="_Gas Transportation Charges_2009GRC_120308_4 31E Reg Asset  Liab and EXH D 6 2" xfId="20907"/>
    <cellStyle name="_Gas Transportation Charges_2009GRC_120308_4 31E Reg Asset  Liab and EXH D 7" xfId="20908"/>
    <cellStyle name="_Gas Transportation Charges_2009GRC_120308_4 31E Reg Asset  Liab and EXH D 7 2" xfId="20909"/>
    <cellStyle name="_Gas Transportation Charges_2009GRC_120308_4 31E Reg Asset  Liab and EXH D 8" xfId="20910"/>
    <cellStyle name="_Gas Transportation Charges_2009GRC_120308_4 31E Reg Asset  Liab and EXH D 8 2" xfId="20911"/>
    <cellStyle name="_Gas Transportation Charges_2009GRC_120308_4 31E Reg Asset  Liab and EXH D 9" xfId="20912"/>
    <cellStyle name="_Gas Transportation Charges_2009GRC_120308_4 31E Reg Asset  Liab and EXH D 9 2" xfId="20913"/>
    <cellStyle name="_Gas Transportation Charges_2009GRC_120308_Chelan PUD Power Costs (8-10)" xfId="4785"/>
    <cellStyle name="_Gas Transportation Charges_2009GRC_120308_Chelan PUD Power Costs (8-10) 2" xfId="20914"/>
    <cellStyle name="_Gas Transportation Charges_2009GRC_120308_compare wind integration" xfId="20915"/>
    <cellStyle name="_Gas Transportation Charges_2009GRC_120308_DEM-WP(C) Chelan Power Costs" xfId="4786"/>
    <cellStyle name="_Gas Transportation Charges_2009GRC_120308_DEM-WP(C) Chelan Power Costs 2" xfId="20916"/>
    <cellStyle name="_Gas Transportation Charges_2009GRC_120308_DEM-WP(C) Chelan Power Costs 2 2" xfId="20917"/>
    <cellStyle name="_Gas Transportation Charges_2009GRC_120308_DEM-WP(C) Chelan Power Costs 3" xfId="20918"/>
    <cellStyle name="_Gas Transportation Charges_2009GRC_120308_DEM-WP(C) Costs Not In AURORA 2010GRC As Filed" xfId="4787"/>
    <cellStyle name="_Gas Transportation Charges_2009GRC_120308_DEM-WP(C) Costs Not In AURORA 2010GRC As Filed 2" xfId="4788"/>
    <cellStyle name="_Gas Transportation Charges_2009GRC_120308_DEM-WP(C) Costs Not In AURORA 2010GRC As Filed 2 2" xfId="20919"/>
    <cellStyle name="_Gas Transportation Charges_2009GRC_120308_DEM-WP(C) Costs Not In AURORA 2010GRC As Filed 2 2 2" xfId="20920"/>
    <cellStyle name="_Gas Transportation Charges_2009GRC_120308_DEM-WP(C) Costs Not In AURORA 2010GRC As Filed 3" xfId="4789"/>
    <cellStyle name="_Gas Transportation Charges_2009GRC_120308_DEM-WP(C) Costs Not In AURORA 2010GRC As Filed 3 2" xfId="20921"/>
    <cellStyle name="_Gas Transportation Charges_2009GRC_120308_DEM-WP(C) Costs Not In AURORA 2010GRC As Filed 3 3" xfId="20922"/>
    <cellStyle name="_Gas Transportation Charges_2009GRC_120308_DEM-WP(C) Costs Not In AURORA 2010GRC As Filed 4" xfId="20923"/>
    <cellStyle name="_Gas Transportation Charges_2009GRC_120308_DEM-WP(C) Costs Not In AURORA 2010GRC As Filed 4 2" xfId="20924"/>
    <cellStyle name="_Gas Transportation Charges_2009GRC_120308_DEM-WP(C) Costs Not In AURORA 2010GRC As Filed 5" xfId="20925"/>
    <cellStyle name="_Gas Transportation Charges_2009GRC_120308_DEM-WP(C) Costs Not In AURORA 2010GRC As Filed 5 2" xfId="20926"/>
    <cellStyle name="_Gas Transportation Charges_2009GRC_120308_DEM-WP(C) Costs Not In AURORA 2010GRC As Filed 6" xfId="20927"/>
    <cellStyle name="_Gas Transportation Charges_2009GRC_120308_DEM-WP(C) Costs Not In AURORA 2010GRC As Filed 6 2" xfId="20928"/>
    <cellStyle name="_Gas Transportation Charges_2009GRC_120308_DEM-WP(C) Costs Not In AURORA 2010GRC As Filed_DEM-WP(C) ENERG10C--ctn Mid-C_042010 2010GRC" xfId="4790"/>
    <cellStyle name="_Gas Transportation Charges_2009GRC_120308_DEM-WP(C) Costs Not In AURORA 2010GRC As Filed_DEM-WP(C) ENERG10C--ctn Mid-C_042010 2010GRC 2" xfId="20929"/>
    <cellStyle name="_Gas Transportation Charges_2009GRC_120308_DEM-WP(C) ENERG10C--ctn Mid-C_042010 2010GRC" xfId="4791"/>
    <cellStyle name="_Gas Transportation Charges_2009GRC_120308_DEM-WP(C) ENERG10C--ctn Mid-C_042010 2010GRC 2" xfId="20930"/>
    <cellStyle name="_Gas Transportation Charges_2009GRC_120308_DEM-WP(C) Gas Transport 2010GRC" xfId="4792"/>
    <cellStyle name="_Gas Transportation Charges_2009GRC_120308_DEM-WP(C) Gas Transport 2010GRC 2" xfId="20931"/>
    <cellStyle name="_Gas Transportation Charges_2009GRC_120308_DEM-WP(C) Gas Transport 2010GRC 2 2" xfId="20932"/>
    <cellStyle name="_Gas Transportation Charges_2009GRC_120308_DEM-WP(C) Gas Transport 2010GRC 3" xfId="20933"/>
    <cellStyle name="_Gas Transportation Charges_2009GRC_120308_NIM Summary" xfId="4793"/>
    <cellStyle name="_Gas Transportation Charges_2009GRC_120308_NIM Summary 09GRC" xfId="4794"/>
    <cellStyle name="_Gas Transportation Charges_2009GRC_120308_NIM Summary 09GRC 2" xfId="4795"/>
    <cellStyle name="_Gas Transportation Charges_2009GRC_120308_NIM Summary 09GRC 2 2" xfId="20934"/>
    <cellStyle name="_Gas Transportation Charges_2009GRC_120308_NIM Summary 09GRC 2 2 2" xfId="20935"/>
    <cellStyle name="_Gas Transportation Charges_2009GRC_120308_NIM Summary 09GRC 2 3" xfId="20936"/>
    <cellStyle name="_Gas Transportation Charges_2009GRC_120308_NIM Summary 09GRC 3" xfId="20937"/>
    <cellStyle name="_Gas Transportation Charges_2009GRC_120308_NIM Summary 09GRC 3 2" xfId="20938"/>
    <cellStyle name="_Gas Transportation Charges_2009GRC_120308_NIM Summary 09GRC 4" xfId="20939"/>
    <cellStyle name="_Gas Transportation Charges_2009GRC_120308_NIM Summary 09GRC_DEM-WP(C) ENERG10C--ctn Mid-C_042010 2010GRC" xfId="4796"/>
    <cellStyle name="_Gas Transportation Charges_2009GRC_120308_NIM Summary 09GRC_DEM-WP(C) ENERG10C--ctn Mid-C_042010 2010GRC 2" xfId="20940"/>
    <cellStyle name="_Gas Transportation Charges_2009GRC_120308_NIM Summary 10" xfId="20941"/>
    <cellStyle name="_Gas Transportation Charges_2009GRC_120308_NIM Summary 10 2" xfId="20942"/>
    <cellStyle name="_Gas Transportation Charges_2009GRC_120308_NIM Summary 11" xfId="20943"/>
    <cellStyle name="_Gas Transportation Charges_2009GRC_120308_NIM Summary 11 2" xfId="20944"/>
    <cellStyle name="_Gas Transportation Charges_2009GRC_120308_NIM Summary 12" xfId="20945"/>
    <cellStyle name="_Gas Transportation Charges_2009GRC_120308_NIM Summary 12 2" xfId="20946"/>
    <cellStyle name="_Gas Transportation Charges_2009GRC_120308_NIM Summary 13" xfId="20947"/>
    <cellStyle name="_Gas Transportation Charges_2009GRC_120308_NIM Summary 13 2" xfId="20948"/>
    <cellStyle name="_Gas Transportation Charges_2009GRC_120308_NIM Summary 14" xfId="20949"/>
    <cellStyle name="_Gas Transportation Charges_2009GRC_120308_NIM Summary 14 2" xfId="20950"/>
    <cellStyle name="_Gas Transportation Charges_2009GRC_120308_NIM Summary 15" xfId="20951"/>
    <cellStyle name="_Gas Transportation Charges_2009GRC_120308_NIM Summary 15 2" xfId="20952"/>
    <cellStyle name="_Gas Transportation Charges_2009GRC_120308_NIM Summary 16" xfId="20953"/>
    <cellStyle name="_Gas Transportation Charges_2009GRC_120308_NIM Summary 16 2" xfId="20954"/>
    <cellStyle name="_Gas Transportation Charges_2009GRC_120308_NIM Summary 17" xfId="20955"/>
    <cellStyle name="_Gas Transportation Charges_2009GRC_120308_NIM Summary 17 2" xfId="20956"/>
    <cellStyle name="_Gas Transportation Charges_2009GRC_120308_NIM Summary 18" xfId="20957"/>
    <cellStyle name="_Gas Transportation Charges_2009GRC_120308_NIM Summary 18 2" xfId="20958"/>
    <cellStyle name="_Gas Transportation Charges_2009GRC_120308_NIM Summary 19" xfId="20959"/>
    <cellStyle name="_Gas Transportation Charges_2009GRC_120308_NIM Summary 19 2" xfId="20960"/>
    <cellStyle name="_Gas Transportation Charges_2009GRC_120308_NIM Summary 2" xfId="4797"/>
    <cellStyle name="_Gas Transportation Charges_2009GRC_120308_NIM Summary 2 2" xfId="20961"/>
    <cellStyle name="_Gas Transportation Charges_2009GRC_120308_NIM Summary 2 2 2" xfId="20962"/>
    <cellStyle name="_Gas Transportation Charges_2009GRC_120308_NIM Summary 2 3" xfId="20963"/>
    <cellStyle name="_Gas Transportation Charges_2009GRC_120308_NIM Summary 20" xfId="20964"/>
    <cellStyle name="_Gas Transportation Charges_2009GRC_120308_NIM Summary 20 2" xfId="20965"/>
    <cellStyle name="_Gas Transportation Charges_2009GRC_120308_NIM Summary 21" xfId="20966"/>
    <cellStyle name="_Gas Transportation Charges_2009GRC_120308_NIM Summary 21 2" xfId="20967"/>
    <cellStyle name="_Gas Transportation Charges_2009GRC_120308_NIM Summary 22" xfId="20968"/>
    <cellStyle name="_Gas Transportation Charges_2009GRC_120308_NIM Summary 22 2" xfId="20969"/>
    <cellStyle name="_Gas Transportation Charges_2009GRC_120308_NIM Summary 23" xfId="20970"/>
    <cellStyle name="_Gas Transportation Charges_2009GRC_120308_NIM Summary 23 2" xfId="20971"/>
    <cellStyle name="_Gas Transportation Charges_2009GRC_120308_NIM Summary 24" xfId="20972"/>
    <cellStyle name="_Gas Transportation Charges_2009GRC_120308_NIM Summary 24 2" xfId="20973"/>
    <cellStyle name="_Gas Transportation Charges_2009GRC_120308_NIM Summary 25" xfId="20974"/>
    <cellStyle name="_Gas Transportation Charges_2009GRC_120308_NIM Summary 25 2" xfId="20975"/>
    <cellStyle name="_Gas Transportation Charges_2009GRC_120308_NIM Summary 26" xfId="20976"/>
    <cellStyle name="_Gas Transportation Charges_2009GRC_120308_NIM Summary 26 2" xfId="20977"/>
    <cellStyle name="_Gas Transportation Charges_2009GRC_120308_NIM Summary 27" xfId="20978"/>
    <cellStyle name="_Gas Transportation Charges_2009GRC_120308_NIM Summary 27 2" xfId="20979"/>
    <cellStyle name="_Gas Transportation Charges_2009GRC_120308_NIM Summary 28" xfId="20980"/>
    <cellStyle name="_Gas Transportation Charges_2009GRC_120308_NIM Summary 28 2" xfId="20981"/>
    <cellStyle name="_Gas Transportation Charges_2009GRC_120308_NIM Summary 29" xfId="20982"/>
    <cellStyle name="_Gas Transportation Charges_2009GRC_120308_NIM Summary 29 2" xfId="20983"/>
    <cellStyle name="_Gas Transportation Charges_2009GRC_120308_NIM Summary 3" xfId="4798"/>
    <cellStyle name="_Gas Transportation Charges_2009GRC_120308_NIM Summary 3 2" xfId="20984"/>
    <cellStyle name="_Gas Transportation Charges_2009GRC_120308_NIM Summary 30" xfId="20985"/>
    <cellStyle name="_Gas Transportation Charges_2009GRC_120308_NIM Summary 30 2" xfId="20986"/>
    <cellStyle name="_Gas Transportation Charges_2009GRC_120308_NIM Summary 31" xfId="20987"/>
    <cellStyle name="_Gas Transportation Charges_2009GRC_120308_NIM Summary 31 2" xfId="20988"/>
    <cellStyle name="_Gas Transportation Charges_2009GRC_120308_NIM Summary 32" xfId="20989"/>
    <cellStyle name="_Gas Transportation Charges_2009GRC_120308_NIM Summary 32 2" xfId="20990"/>
    <cellStyle name="_Gas Transportation Charges_2009GRC_120308_NIM Summary 33" xfId="20991"/>
    <cellStyle name="_Gas Transportation Charges_2009GRC_120308_NIM Summary 33 2" xfId="20992"/>
    <cellStyle name="_Gas Transportation Charges_2009GRC_120308_NIM Summary 34" xfId="20993"/>
    <cellStyle name="_Gas Transportation Charges_2009GRC_120308_NIM Summary 34 2" xfId="20994"/>
    <cellStyle name="_Gas Transportation Charges_2009GRC_120308_NIM Summary 35" xfId="20995"/>
    <cellStyle name="_Gas Transportation Charges_2009GRC_120308_NIM Summary 35 2" xfId="20996"/>
    <cellStyle name="_Gas Transportation Charges_2009GRC_120308_NIM Summary 36" xfId="20997"/>
    <cellStyle name="_Gas Transportation Charges_2009GRC_120308_NIM Summary 36 2" xfId="20998"/>
    <cellStyle name="_Gas Transportation Charges_2009GRC_120308_NIM Summary 37" xfId="20999"/>
    <cellStyle name="_Gas Transportation Charges_2009GRC_120308_NIM Summary 37 2" xfId="21000"/>
    <cellStyle name="_Gas Transportation Charges_2009GRC_120308_NIM Summary 38" xfId="21001"/>
    <cellStyle name="_Gas Transportation Charges_2009GRC_120308_NIM Summary 38 2" xfId="21002"/>
    <cellStyle name="_Gas Transportation Charges_2009GRC_120308_NIM Summary 39" xfId="21003"/>
    <cellStyle name="_Gas Transportation Charges_2009GRC_120308_NIM Summary 39 2" xfId="21004"/>
    <cellStyle name="_Gas Transportation Charges_2009GRC_120308_NIM Summary 4" xfId="4799"/>
    <cellStyle name="_Gas Transportation Charges_2009GRC_120308_NIM Summary 4 2" xfId="21005"/>
    <cellStyle name="_Gas Transportation Charges_2009GRC_120308_NIM Summary 40" xfId="21006"/>
    <cellStyle name="_Gas Transportation Charges_2009GRC_120308_NIM Summary 40 2" xfId="21007"/>
    <cellStyle name="_Gas Transportation Charges_2009GRC_120308_NIM Summary 41" xfId="21008"/>
    <cellStyle name="_Gas Transportation Charges_2009GRC_120308_NIM Summary 41 2" xfId="21009"/>
    <cellStyle name="_Gas Transportation Charges_2009GRC_120308_NIM Summary 42" xfId="21010"/>
    <cellStyle name="_Gas Transportation Charges_2009GRC_120308_NIM Summary 42 2" xfId="21011"/>
    <cellStyle name="_Gas Transportation Charges_2009GRC_120308_NIM Summary 43" xfId="21012"/>
    <cellStyle name="_Gas Transportation Charges_2009GRC_120308_NIM Summary 43 2" xfId="21013"/>
    <cellStyle name="_Gas Transportation Charges_2009GRC_120308_NIM Summary 44" xfId="21014"/>
    <cellStyle name="_Gas Transportation Charges_2009GRC_120308_NIM Summary 44 2" xfId="21015"/>
    <cellStyle name="_Gas Transportation Charges_2009GRC_120308_NIM Summary 45" xfId="21016"/>
    <cellStyle name="_Gas Transportation Charges_2009GRC_120308_NIM Summary 45 2" xfId="21017"/>
    <cellStyle name="_Gas Transportation Charges_2009GRC_120308_NIM Summary 46" xfId="21018"/>
    <cellStyle name="_Gas Transportation Charges_2009GRC_120308_NIM Summary 46 2" xfId="21019"/>
    <cellStyle name="_Gas Transportation Charges_2009GRC_120308_NIM Summary 47" xfId="21020"/>
    <cellStyle name="_Gas Transportation Charges_2009GRC_120308_NIM Summary 47 2" xfId="21021"/>
    <cellStyle name="_Gas Transportation Charges_2009GRC_120308_NIM Summary 48" xfId="21022"/>
    <cellStyle name="_Gas Transportation Charges_2009GRC_120308_NIM Summary 49" xfId="21023"/>
    <cellStyle name="_Gas Transportation Charges_2009GRC_120308_NIM Summary 5" xfId="4800"/>
    <cellStyle name="_Gas Transportation Charges_2009GRC_120308_NIM Summary 5 2" xfId="21024"/>
    <cellStyle name="_Gas Transportation Charges_2009GRC_120308_NIM Summary 50" xfId="21025"/>
    <cellStyle name="_Gas Transportation Charges_2009GRC_120308_NIM Summary 51" xfId="21026"/>
    <cellStyle name="_Gas Transportation Charges_2009GRC_120308_NIM Summary 6" xfId="4801"/>
    <cellStyle name="_Gas Transportation Charges_2009GRC_120308_NIM Summary 6 2" xfId="21027"/>
    <cellStyle name="_Gas Transportation Charges_2009GRC_120308_NIM Summary 7" xfId="4802"/>
    <cellStyle name="_Gas Transportation Charges_2009GRC_120308_NIM Summary 7 2" xfId="21028"/>
    <cellStyle name="_Gas Transportation Charges_2009GRC_120308_NIM Summary 8" xfId="4803"/>
    <cellStyle name="_Gas Transportation Charges_2009GRC_120308_NIM Summary 8 2" xfId="21029"/>
    <cellStyle name="_Gas Transportation Charges_2009GRC_120308_NIM Summary 9" xfId="4804"/>
    <cellStyle name="_Gas Transportation Charges_2009GRC_120308_NIM Summary 9 2" xfId="21030"/>
    <cellStyle name="_Gas Transportation Charges_2009GRC_120308_NIM Summary_DEM-WP(C) ENERG10C--ctn Mid-C_042010 2010GRC" xfId="4805"/>
    <cellStyle name="_Gas Transportation Charges_2009GRC_120308_NIM Summary_DEM-WP(C) ENERG10C--ctn Mid-C_042010 2010GRC 2" xfId="21031"/>
    <cellStyle name="_Gas Transportation Charges_2009GRC_120308_NIM+O&amp;M" xfId="4806"/>
    <cellStyle name="_Gas Transportation Charges_2009GRC_120308_NIM+O&amp;M 2" xfId="4807"/>
    <cellStyle name="_Gas Transportation Charges_2009GRC_120308_NIM+O&amp;M 2 2" xfId="21032"/>
    <cellStyle name="_Gas Transportation Charges_2009GRC_120308_NIM+O&amp;M 2 2 2" xfId="21033"/>
    <cellStyle name="_Gas Transportation Charges_2009GRC_120308_NIM+O&amp;M 2 3" xfId="21034"/>
    <cellStyle name="_Gas Transportation Charges_2009GRC_120308_NIM+O&amp;M 3" xfId="21035"/>
    <cellStyle name="_Gas Transportation Charges_2009GRC_120308_NIM+O&amp;M 3 2" xfId="21036"/>
    <cellStyle name="_Gas Transportation Charges_2009GRC_120308_NIM+O&amp;M 4" xfId="21037"/>
    <cellStyle name="_Gas Transportation Charges_2009GRC_120308_NIM+O&amp;M Monthly" xfId="4808"/>
    <cellStyle name="_Gas Transportation Charges_2009GRC_120308_NIM+O&amp;M Monthly 2" xfId="4809"/>
    <cellStyle name="_Gas Transportation Charges_2009GRC_120308_NIM+O&amp;M Monthly 2 2" xfId="21038"/>
    <cellStyle name="_Gas Transportation Charges_2009GRC_120308_NIM+O&amp;M Monthly 2 2 2" xfId="21039"/>
    <cellStyle name="_Gas Transportation Charges_2009GRC_120308_NIM+O&amp;M Monthly 2 3" xfId="21040"/>
    <cellStyle name="_Gas Transportation Charges_2009GRC_120308_NIM+O&amp;M Monthly 3" xfId="21041"/>
    <cellStyle name="_Gas Transportation Charges_2009GRC_120308_NIM+O&amp;M Monthly 3 2" xfId="21042"/>
    <cellStyle name="_Gas Transportation Charges_2009GRC_120308_NIM+O&amp;M Monthly 4" xfId="21043"/>
    <cellStyle name="_Gas Transportation Charges_2009GRC_120308_PCA 9 -  Exhibit D April 2010 (3)" xfId="4810"/>
    <cellStyle name="_Gas Transportation Charges_2009GRC_120308_PCA 9 -  Exhibit D April 2010 (3) 2" xfId="4811"/>
    <cellStyle name="_Gas Transportation Charges_2009GRC_120308_PCA 9 -  Exhibit D April 2010 (3) 2 2" xfId="21044"/>
    <cellStyle name="_Gas Transportation Charges_2009GRC_120308_PCA 9 -  Exhibit D April 2010 (3) 2 2 2" xfId="21045"/>
    <cellStyle name="_Gas Transportation Charges_2009GRC_120308_PCA 9 -  Exhibit D April 2010 (3) 2 3" xfId="21046"/>
    <cellStyle name="_Gas Transportation Charges_2009GRC_120308_PCA 9 -  Exhibit D April 2010 (3) 3" xfId="21047"/>
    <cellStyle name="_Gas Transportation Charges_2009GRC_120308_PCA 9 -  Exhibit D April 2010 (3) 3 2" xfId="21048"/>
    <cellStyle name="_Gas Transportation Charges_2009GRC_120308_PCA 9 -  Exhibit D April 2010 (3) 4" xfId="21049"/>
    <cellStyle name="_Gas Transportation Charges_2009GRC_120308_PCA 9 -  Exhibit D April 2010 (3)_DEM-WP(C) ENERG10C--ctn Mid-C_042010 2010GRC" xfId="4812"/>
    <cellStyle name="_Gas Transportation Charges_2009GRC_120308_PCA 9 -  Exhibit D April 2010 (3)_DEM-WP(C) ENERG10C--ctn Mid-C_042010 2010GRC 2" xfId="21050"/>
    <cellStyle name="_Gas Transportation Charges_2009GRC_120308_Reconciliation" xfId="4813"/>
    <cellStyle name="_Gas Transportation Charges_2009GRC_120308_Reconciliation 2" xfId="4814"/>
    <cellStyle name="_Gas Transportation Charges_2009GRC_120308_Reconciliation 2 2" xfId="21051"/>
    <cellStyle name="_Gas Transportation Charges_2009GRC_120308_Reconciliation 2 2 2" xfId="21052"/>
    <cellStyle name="_Gas Transportation Charges_2009GRC_120308_Reconciliation 3" xfId="4815"/>
    <cellStyle name="_Gas Transportation Charges_2009GRC_120308_Reconciliation 3 2" xfId="21053"/>
    <cellStyle name="_Gas Transportation Charges_2009GRC_120308_Reconciliation 3 3" xfId="21054"/>
    <cellStyle name="_Gas Transportation Charges_2009GRC_120308_Reconciliation 4" xfId="21055"/>
    <cellStyle name="_Gas Transportation Charges_2009GRC_120308_Reconciliation 4 2" xfId="21056"/>
    <cellStyle name="_Gas Transportation Charges_2009GRC_120308_Reconciliation 5" xfId="21057"/>
    <cellStyle name="_Gas Transportation Charges_2009GRC_120308_Reconciliation 5 2" xfId="21058"/>
    <cellStyle name="_Gas Transportation Charges_2009GRC_120308_Reconciliation 6" xfId="21059"/>
    <cellStyle name="_Gas Transportation Charges_2009GRC_120308_Reconciliation 6 2" xfId="21060"/>
    <cellStyle name="_Gas Transportation Charges_2009GRC_120308_Reconciliation_DEM-WP(C) ENERG10C--ctn Mid-C_042010 2010GRC" xfId="4816"/>
    <cellStyle name="_Gas Transportation Charges_2009GRC_120308_Reconciliation_DEM-WP(C) ENERG10C--ctn Mid-C_042010 2010GRC 2" xfId="21061"/>
    <cellStyle name="_Gas Transportation Charges_2009GRC_120308_Wind Integration 10GRC" xfId="4817"/>
    <cellStyle name="_Gas Transportation Charges_2009GRC_120308_Wind Integration 10GRC 2" xfId="4818"/>
    <cellStyle name="_Gas Transportation Charges_2009GRC_120308_Wind Integration 10GRC 2 2" xfId="21062"/>
    <cellStyle name="_Gas Transportation Charges_2009GRC_120308_Wind Integration 10GRC 2 2 2" xfId="21063"/>
    <cellStyle name="_Gas Transportation Charges_2009GRC_120308_Wind Integration 10GRC 2 3" xfId="21064"/>
    <cellStyle name="_Gas Transportation Charges_2009GRC_120308_Wind Integration 10GRC 3" xfId="21065"/>
    <cellStyle name="_Gas Transportation Charges_2009GRC_120308_Wind Integration 10GRC 3 2" xfId="21066"/>
    <cellStyle name="_Gas Transportation Charges_2009GRC_120308_Wind Integration 10GRC 4" xfId="21067"/>
    <cellStyle name="_Gas Transportation Charges_2009GRC_120308_Wind Integration 10GRC_DEM-WP(C) ENERG10C--ctn Mid-C_042010 2010GRC" xfId="4819"/>
    <cellStyle name="_Gas Transportation Charges_2009GRC_120308_Wind Integration 10GRC_DEM-WP(C) ENERG10C--ctn Mid-C_042010 2010GRC 2" xfId="21068"/>
    <cellStyle name="_x0013__LSRWEP LGIA like Acctg Petition Aug 2010" xfId="4820"/>
    <cellStyle name="_x0013__LSRWEP LGIA like Acctg Petition Aug 2010 2" xfId="21069"/>
    <cellStyle name="_x0013__LSRWEP LGIA like Acctg Petition Aug 2010 2 2" xfId="21070"/>
    <cellStyle name="_x0013__LSRWEP LGIA like Acctg Petition Aug 2010 3" xfId="21071"/>
    <cellStyle name="_Mid C 09GRC" xfId="4821"/>
    <cellStyle name="_Mid C 09GRC 2" xfId="21072"/>
    <cellStyle name="_Monthly Fixed Input" xfId="4822"/>
    <cellStyle name="_Monthly Fixed Input 2" xfId="4823"/>
    <cellStyle name="_Monthly Fixed Input 2 2" xfId="21073"/>
    <cellStyle name="_Monthly Fixed Input 2 2 2" xfId="21074"/>
    <cellStyle name="_Monthly Fixed Input 2 3" xfId="21075"/>
    <cellStyle name="_Monthly Fixed Input 3" xfId="21076"/>
    <cellStyle name="_Monthly Fixed Input 3 2" xfId="21077"/>
    <cellStyle name="_Monthly Fixed Input 3 2 2" xfId="21078"/>
    <cellStyle name="_Monthly Fixed Input 3 3" xfId="21079"/>
    <cellStyle name="_Monthly Fixed Input 3 4" xfId="21080"/>
    <cellStyle name="_Monthly Fixed Input 4" xfId="21081"/>
    <cellStyle name="_Monthly Fixed Input_DEM-WP(C) ENERG10C--ctn Mid-C_042010 2010GRC" xfId="4824"/>
    <cellStyle name="_Monthly Fixed Input_DEM-WP(C) ENERG10C--ctn Mid-C_042010 2010GRC 2" xfId="21082"/>
    <cellStyle name="_Monthly Fixed Input_NIM Summary" xfId="4825"/>
    <cellStyle name="_Monthly Fixed Input_NIM Summary 2" xfId="4826"/>
    <cellStyle name="_Monthly Fixed Input_NIM Summary 2 2" xfId="21083"/>
    <cellStyle name="_Monthly Fixed Input_NIM Summary 2 2 2" xfId="21084"/>
    <cellStyle name="_Monthly Fixed Input_NIM Summary 2 2 2 2" xfId="21085"/>
    <cellStyle name="_Monthly Fixed Input_NIM Summary 2 2 3" xfId="21086"/>
    <cellStyle name="_Monthly Fixed Input_NIM Summary 2 2 4" xfId="21087"/>
    <cellStyle name="_Monthly Fixed Input_NIM Summary 2 3" xfId="21088"/>
    <cellStyle name="_Monthly Fixed Input_NIM Summary 2 3 2" xfId="21089"/>
    <cellStyle name="_Monthly Fixed Input_NIM Summary 2 4" xfId="21090"/>
    <cellStyle name="_Monthly Fixed Input_NIM Summary 3" xfId="21091"/>
    <cellStyle name="_Monthly Fixed Input_NIM Summary 3 2" xfId="21092"/>
    <cellStyle name="_Monthly Fixed Input_NIM Summary 3 2 2" xfId="21093"/>
    <cellStyle name="_Monthly Fixed Input_NIM Summary 3 3" xfId="21094"/>
    <cellStyle name="_Monthly Fixed Input_NIM Summary 3 4" xfId="21095"/>
    <cellStyle name="_Monthly Fixed Input_NIM Summary 4" xfId="21096"/>
    <cellStyle name="_Monthly Fixed Input_NIM Summary 4 2" xfId="21097"/>
    <cellStyle name="_Monthly Fixed Input_NIM Summary 5" xfId="21098"/>
    <cellStyle name="_Monthly Fixed Input_NIM Summary_DEM-WP(C) ENERG10C--ctn Mid-C_042010 2010GRC" xfId="4827"/>
    <cellStyle name="_Monthly Fixed Input_NIM Summary_DEM-WP(C) ENERG10C--ctn Mid-C_042010 2010GRC 2" xfId="21099"/>
    <cellStyle name="_NIM 06 Base Case Current Trends" xfId="4828"/>
    <cellStyle name="_NIM 06 Base Case Current Trends 2" xfId="4829"/>
    <cellStyle name="_NIM 06 Base Case Current Trends 2 2" xfId="4830"/>
    <cellStyle name="_NIM 06 Base Case Current Trends 2 2 2" xfId="21100"/>
    <cellStyle name="_NIM 06 Base Case Current Trends 2 2 2 2" xfId="21101"/>
    <cellStyle name="_NIM 06 Base Case Current Trends 2 2 2 2 2" xfId="21102"/>
    <cellStyle name="_NIM 06 Base Case Current Trends 2 2 2 3" xfId="21103"/>
    <cellStyle name="_NIM 06 Base Case Current Trends 2 2 2 4" xfId="21104"/>
    <cellStyle name="_NIM 06 Base Case Current Trends 2 2 3" xfId="21105"/>
    <cellStyle name="_NIM 06 Base Case Current Trends 2 2 3 2" xfId="21106"/>
    <cellStyle name="_NIM 06 Base Case Current Trends 2 2 4" xfId="21107"/>
    <cellStyle name="_NIM 06 Base Case Current Trends 2 3" xfId="4831"/>
    <cellStyle name="_NIM 06 Base Case Current Trends 2 3 2" xfId="21108"/>
    <cellStyle name="_NIM 06 Base Case Current Trends 2 3 2 2" xfId="21109"/>
    <cellStyle name="_NIM 06 Base Case Current Trends 2 3 3" xfId="21110"/>
    <cellStyle name="_NIM 06 Base Case Current Trends 2 3 4" xfId="21111"/>
    <cellStyle name="_NIM 06 Base Case Current Trends 2 4" xfId="21112"/>
    <cellStyle name="_NIM 06 Base Case Current Trends 2 4 2" xfId="21113"/>
    <cellStyle name="_NIM 06 Base Case Current Trends 2 5" xfId="21114"/>
    <cellStyle name="_NIM 06 Base Case Current Trends 3" xfId="4832"/>
    <cellStyle name="_NIM 06 Base Case Current Trends 3 2" xfId="21115"/>
    <cellStyle name="_NIM 06 Base Case Current Trends 3 2 2" xfId="21116"/>
    <cellStyle name="_NIM 06 Base Case Current Trends 3 2 3" xfId="21117"/>
    <cellStyle name="_NIM 06 Base Case Current Trends 3 3" xfId="21118"/>
    <cellStyle name="_NIM 06 Base Case Current Trends 3 4" xfId="21119"/>
    <cellStyle name="_NIM 06 Base Case Current Trends 4" xfId="21120"/>
    <cellStyle name="_NIM 06 Base Case Current Trends 4 2" xfId="21121"/>
    <cellStyle name="_NIM 06 Base Case Current Trends 4 2 2" xfId="21122"/>
    <cellStyle name="_NIM 06 Base Case Current Trends 4 3" xfId="21123"/>
    <cellStyle name="_NIM 06 Base Case Current Trends 5" xfId="21124"/>
    <cellStyle name="_NIM 06 Base Case Current Trends 5 2" xfId="21125"/>
    <cellStyle name="_NIM 06 Base Case Current Trends 5 3" xfId="21126"/>
    <cellStyle name="_NIM 06 Base Case Current Trends 6" xfId="21127"/>
    <cellStyle name="_NIM 06 Base Case Current Trends 6 2" xfId="21128"/>
    <cellStyle name="_NIM 06 Base Case Current Trends_Adj Bench DR 3 for Initial Briefs (Electric)" xfId="4833"/>
    <cellStyle name="_NIM 06 Base Case Current Trends_Adj Bench DR 3 for Initial Briefs (Electric) 2" xfId="4834"/>
    <cellStyle name="_NIM 06 Base Case Current Trends_Adj Bench DR 3 for Initial Briefs (Electric) 2 2" xfId="4835"/>
    <cellStyle name="_NIM 06 Base Case Current Trends_Adj Bench DR 3 for Initial Briefs (Electric) 2 2 2" xfId="21129"/>
    <cellStyle name="_NIM 06 Base Case Current Trends_Adj Bench DR 3 for Initial Briefs (Electric) 2 2 2 2" xfId="21130"/>
    <cellStyle name="_NIM 06 Base Case Current Trends_Adj Bench DR 3 for Initial Briefs (Electric) 2 2 3" xfId="21131"/>
    <cellStyle name="_NIM 06 Base Case Current Trends_Adj Bench DR 3 for Initial Briefs (Electric) 2 2 4" xfId="21132"/>
    <cellStyle name="_NIM 06 Base Case Current Trends_Adj Bench DR 3 for Initial Briefs (Electric) 2 3" xfId="21133"/>
    <cellStyle name="_NIM 06 Base Case Current Trends_Adj Bench DR 3 for Initial Briefs (Electric) 2 3 2" xfId="21134"/>
    <cellStyle name="_NIM 06 Base Case Current Trends_Adj Bench DR 3 for Initial Briefs (Electric) 2 4" xfId="21135"/>
    <cellStyle name="_NIM 06 Base Case Current Trends_Adj Bench DR 3 for Initial Briefs (Electric) 3" xfId="4836"/>
    <cellStyle name="_NIM 06 Base Case Current Trends_Adj Bench DR 3 for Initial Briefs (Electric) 3 2" xfId="21136"/>
    <cellStyle name="_NIM 06 Base Case Current Trends_Adj Bench DR 3 for Initial Briefs (Electric) 3 2 2" xfId="21137"/>
    <cellStyle name="_NIM 06 Base Case Current Trends_Adj Bench DR 3 for Initial Briefs (Electric) 3 3" xfId="21138"/>
    <cellStyle name="_NIM 06 Base Case Current Trends_Adj Bench DR 3 for Initial Briefs (Electric) 3 4" xfId="21139"/>
    <cellStyle name="_NIM 06 Base Case Current Trends_Adj Bench DR 3 for Initial Briefs (Electric) 4" xfId="21140"/>
    <cellStyle name="_NIM 06 Base Case Current Trends_Adj Bench DR 3 for Initial Briefs (Electric) 4 2" xfId="21141"/>
    <cellStyle name="_NIM 06 Base Case Current Trends_Adj Bench DR 3 for Initial Briefs (Electric) 5" xfId="21142"/>
    <cellStyle name="_NIM 06 Base Case Current Trends_Adj Bench DR 3 for Initial Briefs (Electric)_DEM-WP(C) ENERG10C--ctn Mid-C_042010 2010GRC" xfId="4837"/>
    <cellStyle name="_NIM 06 Base Case Current Trends_Adj Bench DR 3 for Initial Briefs (Electric)_DEM-WP(C) ENERG10C--ctn Mid-C_042010 2010GRC 2" xfId="21143"/>
    <cellStyle name="_NIM 06 Base Case Current Trends_Book1" xfId="4838"/>
    <cellStyle name="_NIM 06 Base Case Current Trends_Book1 2" xfId="21144"/>
    <cellStyle name="_NIM 06 Base Case Current Trends_Book2" xfId="4839"/>
    <cellStyle name="_NIM 06 Base Case Current Trends_Book2 2" xfId="4840"/>
    <cellStyle name="_NIM 06 Base Case Current Trends_Book2 2 2" xfId="4841"/>
    <cellStyle name="_NIM 06 Base Case Current Trends_Book2 2 2 2" xfId="21145"/>
    <cellStyle name="_NIM 06 Base Case Current Trends_Book2 2 2 2 2" xfId="21146"/>
    <cellStyle name="_NIM 06 Base Case Current Trends_Book2 2 2 3" xfId="21147"/>
    <cellStyle name="_NIM 06 Base Case Current Trends_Book2 2 2 4" xfId="21148"/>
    <cellStyle name="_NIM 06 Base Case Current Trends_Book2 2 3" xfId="21149"/>
    <cellStyle name="_NIM 06 Base Case Current Trends_Book2 2 3 2" xfId="21150"/>
    <cellStyle name="_NIM 06 Base Case Current Trends_Book2 2 4" xfId="21151"/>
    <cellStyle name="_NIM 06 Base Case Current Trends_Book2 3" xfId="4842"/>
    <cellStyle name="_NIM 06 Base Case Current Trends_Book2 3 2" xfId="21152"/>
    <cellStyle name="_NIM 06 Base Case Current Trends_Book2 3 2 2" xfId="21153"/>
    <cellStyle name="_NIM 06 Base Case Current Trends_Book2 3 3" xfId="21154"/>
    <cellStyle name="_NIM 06 Base Case Current Trends_Book2 3 4" xfId="21155"/>
    <cellStyle name="_NIM 06 Base Case Current Trends_Book2 4" xfId="21156"/>
    <cellStyle name="_NIM 06 Base Case Current Trends_Book2 4 2" xfId="21157"/>
    <cellStyle name="_NIM 06 Base Case Current Trends_Book2 5" xfId="21158"/>
    <cellStyle name="_NIM 06 Base Case Current Trends_Book2_Adj Bench DR 3 for Initial Briefs (Electric)" xfId="4843"/>
    <cellStyle name="_NIM 06 Base Case Current Trends_Book2_Adj Bench DR 3 for Initial Briefs (Electric) 2" xfId="4844"/>
    <cellStyle name="_NIM 06 Base Case Current Trends_Book2_Adj Bench DR 3 for Initial Briefs (Electric) 2 2" xfId="4845"/>
    <cellStyle name="_NIM 06 Base Case Current Trends_Book2_Adj Bench DR 3 for Initial Briefs (Electric) 2 2 2" xfId="21159"/>
    <cellStyle name="_NIM 06 Base Case Current Trends_Book2_Adj Bench DR 3 for Initial Briefs (Electric) 2 2 2 2" xfId="21160"/>
    <cellStyle name="_NIM 06 Base Case Current Trends_Book2_Adj Bench DR 3 for Initial Briefs (Electric) 2 2 3" xfId="21161"/>
    <cellStyle name="_NIM 06 Base Case Current Trends_Book2_Adj Bench DR 3 for Initial Briefs (Electric) 2 2 4" xfId="21162"/>
    <cellStyle name="_NIM 06 Base Case Current Trends_Book2_Adj Bench DR 3 for Initial Briefs (Electric) 2 3" xfId="21163"/>
    <cellStyle name="_NIM 06 Base Case Current Trends_Book2_Adj Bench DR 3 for Initial Briefs (Electric) 2 3 2" xfId="21164"/>
    <cellStyle name="_NIM 06 Base Case Current Trends_Book2_Adj Bench DR 3 for Initial Briefs (Electric) 2 4" xfId="21165"/>
    <cellStyle name="_NIM 06 Base Case Current Trends_Book2_Adj Bench DR 3 for Initial Briefs (Electric) 3" xfId="4846"/>
    <cellStyle name="_NIM 06 Base Case Current Trends_Book2_Adj Bench DR 3 for Initial Briefs (Electric) 3 2" xfId="21166"/>
    <cellStyle name="_NIM 06 Base Case Current Trends_Book2_Adj Bench DR 3 for Initial Briefs (Electric) 3 2 2" xfId="21167"/>
    <cellStyle name="_NIM 06 Base Case Current Trends_Book2_Adj Bench DR 3 for Initial Briefs (Electric) 3 3" xfId="21168"/>
    <cellStyle name="_NIM 06 Base Case Current Trends_Book2_Adj Bench DR 3 for Initial Briefs (Electric) 3 4" xfId="21169"/>
    <cellStyle name="_NIM 06 Base Case Current Trends_Book2_Adj Bench DR 3 for Initial Briefs (Electric) 4" xfId="21170"/>
    <cellStyle name="_NIM 06 Base Case Current Trends_Book2_Adj Bench DR 3 for Initial Briefs (Electric) 4 2" xfId="21171"/>
    <cellStyle name="_NIM 06 Base Case Current Trends_Book2_Adj Bench DR 3 for Initial Briefs (Electric) 5" xfId="21172"/>
    <cellStyle name="_NIM 06 Base Case Current Trends_Book2_Adj Bench DR 3 for Initial Briefs (Electric)_DEM-WP(C) ENERG10C--ctn Mid-C_042010 2010GRC" xfId="4847"/>
    <cellStyle name="_NIM 06 Base Case Current Trends_Book2_Adj Bench DR 3 for Initial Briefs (Electric)_DEM-WP(C) ENERG10C--ctn Mid-C_042010 2010GRC 2" xfId="21173"/>
    <cellStyle name="_NIM 06 Base Case Current Trends_Book2_DEM-WP(C) ENERG10C--ctn Mid-C_042010 2010GRC" xfId="4848"/>
    <cellStyle name="_NIM 06 Base Case Current Trends_Book2_DEM-WP(C) ENERG10C--ctn Mid-C_042010 2010GRC 2" xfId="21174"/>
    <cellStyle name="_NIM 06 Base Case Current Trends_Book2_Electric Rev Req Model (2009 GRC) Rebuttal" xfId="4849"/>
    <cellStyle name="_NIM 06 Base Case Current Trends_Book2_Electric Rev Req Model (2009 GRC) Rebuttal 2" xfId="4850"/>
    <cellStyle name="_NIM 06 Base Case Current Trends_Book2_Electric Rev Req Model (2009 GRC) Rebuttal 2 2" xfId="4851"/>
    <cellStyle name="_NIM 06 Base Case Current Trends_Book2_Electric Rev Req Model (2009 GRC) Rebuttal 2 2 2" xfId="21175"/>
    <cellStyle name="_NIM 06 Base Case Current Trends_Book2_Electric Rev Req Model (2009 GRC) Rebuttal 2 3" xfId="21176"/>
    <cellStyle name="_NIM 06 Base Case Current Trends_Book2_Electric Rev Req Model (2009 GRC) Rebuttal 3" xfId="4852"/>
    <cellStyle name="_NIM 06 Base Case Current Trends_Book2_Electric Rev Req Model (2009 GRC) Rebuttal 3 2" xfId="21177"/>
    <cellStyle name="_NIM 06 Base Case Current Trends_Book2_Electric Rev Req Model (2009 GRC) Rebuttal 4" xfId="21178"/>
    <cellStyle name="_NIM 06 Base Case Current Trends_Book2_Electric Rev Req Model (2009 GRC) Rebuttal REmoval of New  WH Solar AdjustMI" xfId="4853"/>
    <cellStyle name="_NIM 06 Base Case Current Trends_Book2_Electric Rev Req Model (2009 GRC) Rebuttal REmoval of New  WH Solar AdjustMI 2" xfId="4854"/>
    <cellStyle name="_NIM 06 Base Case Current Trends_Book2_Electric Rev Req Model (2009 GRC) Rebuttal REmoval of New  WH Solar AdjustMI 2 2" xfId="4855"/>
    <cellStyle name="_NIM 06 Base Case Current Trends_Book2_Electric Rev Req Model (2009 GRC) Rebuttal REmoval of New  WH Solar AdjustMI 2 2 2" xfId="21179"/>
    <cellStyle name="_NIM 06 Base Case Current Trends_Book2_Electric Rev Req Model (2009 GRC) Rebuttal REmoval of New  WH Solar AdjustMI 2 2 2 2" xfId="21180"/>
    <cellStyle name="_NIM 06 Base Case Current Trends_Book2_Electric Rev Req Model (2009 GRC) Rebuttal REmoval of New  WH Solar AdjustMI 2 2 3" xfId="21181"/>
    <cellStyle name="_NIM 06 Base Case Current Trends_Book2_Electric Rev Req Model (2009 GRC) Rebuttal REmoval of New  WH Solar AdjustMI 2 2 4" xfId="21182"/>
    <cellStyle name="_NIM 06 Base Case Current Trends_Book2_Electric Rev Req Model (2009 GRC) Rebuttal REmoval of New  WH Solar AdjustMI 2 3" xfId="21183"/>
    <cellStyle name="_NIM 06 Base Case Current Trends_Book2_Electric Rev Req Model (2009 GRC) Rebuttal REmoval of New  WH Solar AdjustMI 2 3 2" xfId="21184"/>
    <cellStyle name="_NIM 06 Base Case Current Trends_Book2_Electric Rev Req Model (2009 GRC) Rebuttal REmoval of New  WH Solar AdjustMI 2 4" xfId="21185"/>
    <cellStyle name="_NIM 06 Base Case Current Trends_Book2_Electric Rev Req Model (2009 GRC) Rebuttal REmoval of New  WH Solar AdjustMI 3" xfId="4856"/>
    <cellStyle name="_NIM 06 Base Case Current Trends_Book2_Electric Rev Req Model (2009 GRC) Rebuttal REmoval of New  WH Solar AdjustMI 3 2" xfId="21186"/>
    <cellStyle name="_NIM 06 Base Case Current Trends_Book2_Electric Rev Req Model (2009 GRC) Rebuttal REmoval of New  WH Solar AdjustMI 3 2 2" xfId="21187"/>
    <cellStyle name="_NIM 06 Base Case Current Trends_Book2_Electric Rev Req Model (2009 GRC) Rebuttal REmoval of New  WH Solar AdjustMI 3 3" xfId="21188"/>
    <cellStyle name="_NIM 06 Base Case Current Trends_Book2_Electric Rev Req Model (2009 GRC) Rebuttal REmoval of New  WH Solar AdjustMI 3 4" xfId="21189"/>
    <cellStyle name="_NIM 06 Base Case Current Trends_Book2_Electric Rev Req Model (2009 GRC) Rebuttal REmoval of New  WH Solar AdjustMI 4" xfId="21190"/>
    <cellStyle name="_NIM 06 Base Case Current Trends_Book2_Electric Rev Req Model (2009 GRC) Rebuttal REmoval of New  WH Solar AdjustMI 4 2" xfId="21191"/>
    <cellStyle name="_NIM 06 Base Case Current Trends_Book2_Electric Rev Req Model (2009 GRC) Rebuttal REmoval of New  WH Solar AdjustMI 5" xfId="21192"/>
    <cellStyle name="_NIM 06 Base Case Current Trends_Book2_Electric Rev Req Model (2009 GRC) Rebuttal REmoval of New  WH Solar AdjustMI_DEM-WP(C) ENERG10C--ctn Mid-C_042010 2010GRC" xfId="4857"/>
    <cellStyle name="_NIM 06 Base Case Current Trends_Book2_Electric Rev Req Model (2009 GRC) Rebuttal REmoval of New  WH Solar AdjustMI_DEM-WP(C) ENERG10C--ctn Mid-C_042010 2010GRC 2" xfId="21193"/>
    <cellStyle name="_NIM 06 Base Case Current Trends_Book2_Electric Rev Req Model (2009 GRC) Revised 01-18-2010" xfId="4858"/>
    <cellStyle name="_NIM 06 Base Case Current Trends_Book2_Electric Rev Req Model (2009 GRC) Revised 01-18-2010 2" xfId="4859"/>
    <cellStyle name="_NIM 06 Base Case Current Trends_Book2_Electric Rev Req Model (2009 GRC) Revised 01-18-2010 2 2" xfId="4860"/>
    <cellStyle name="_NIM 06 Base Case Current Trends_Book2_Electric Rev Req Model (2009 GRC) Revised 01-18-2010 2 2 2" xfId="21194"/>
    <cellStyle name="_NIM 06 Base Case Current Trends_Book2_Electric Rev Req Model (2009 GRC) Revised 01-18-2010 2 2 2 2" xfId="21195"/>
    <cellStyle name="_NIM 06 Base Case Current Trends_Book2_Electric Rev Req Model (2009 GRC) Revised 01-18-2010 2 2 3" xfId="21196"/>
    <cellStyle name="_NIM 06 Base Case Current Trends_Book2_Electric Rev Req Model (2009 GRC) Revised 01-18-2010 2 2 4" xfId="21197"/>
    <cellStyle name="_NIM 06 Base Case Current Trends_Book2_Electric Rev Req Model (2009 GRC) Revised 01-18-2010 2 3" xfId="21198"/>
    <cellStyle name="_NIM 06 Base Case Current Trends_Book2_Electric Rev Req Model (2009 GRC) Revised 01-18-2010 2 3 2" xfId="21199"/>
    <cellStyle name="_NIM 06 Base Case Current Trends_Book2_Electric Rev Req Model (2009 GRC) Revised 01-18-2010 2 4" xfId="21200"/>
    <cellStyle name="_NIM 06 Base Case Current Trends_Book2_Electric Rev Req Model (2009 GRC) Revised 01-18-2010 3" xfId="4861"/>
    <cellStyle name="_NIM 06 Base Case Current Trends_Book2_Electric Rev Req Model (2009 GRC) Revised 01-18-2010 3 2" xfId="21201"/>
    <cellStyle name="_NIM 06 Base Case Current Trends_Book2_Electric Rev Req Model (2009 GRC) Revised 01-18-2010 3 2 2" xfId="21202"/>
    <cellStyle name="_NIM 06 Base Case Current Trends_Book2_Electric Rev Req Model (2009 GRC) Revised 01-18-2010 3 3" xfId="21203"/>
    <cellStyle name="_NIM 06 Base Case Current Trends_Book2_Electric Rev Req Model (2009 GRC) Revised 01-18-2010 3 4" xfId="21204"/>
    <cellStyle name="_NIM 06 Base Case Current Trends_Book2_Electric Rev Req Model (2009 GRC) Revised 01-18-2010 4" xfId="21205"/>
    <cellStyle name="_NIM 06 Base Case Current Trends_Book2_Electric Rev Req Model (2009 GRC) Revised 01-18-2010 4 2" xfId="21206"/>
    <cellStyle name="_NIM 06 Base Case Current Trends_Book2_Electric Rev Req Model (2009 GRC) Revised 01-18-2010 5" xfId="21207"/>
    <cellStyle name="_NIM 06 Base Case Current Trends_Book2_Electric Rev Req Model (2009 GRC) Revised 01-18-2010_DEM-WP(C) ENERG10C--ctn Mid-C_042010 2010GRC" xfId="4862"/>
    <cellStyle name="_NIM 06 Base Case Current Trends_Book2_Electric Rev Req Model (2009 GRC) Revised 01-18-2010_DEM-WP(C) ENERG10C--ctn Mid-C_042010 2010GRC 2" xfId="21208"/>
    <cellStyle name="_NIM 06 Base Case Current Trends_Book2_Final Order Electric EXHIBIT A-1" xfId="4863"/>
    <cellStyle name="_NIM 06 Base Case Current Trends_Book2_Final Order Electric EXHIBIT A-1 2" xfId="4864"/>
    <cellStyle name="_NIM 06 Base Case Current Trends_Book2_Final Order Electric EXHIBIT A-1 2 2" xfId="4865"/>
    <cellStyle name="_NIM 06 Base Case Current Trends_Book2_Final Order Electric EXHIBIT A-1 2 2 2" xfId="21209"/>
    <cellStyle name="_NIM 06 Base Case Current Trends_Book2_Final Order Electric EXHIBIT A-1 2 3" xfId="21210"/>
    <cellStyle name="_NIM 06 Base Case Current Trends_Book2_Final Order Electric EXHIBIT A-1 2 4" xfId="21211"/>
    <cellStyle name="_NIM 06 Base Case Current Trends_Book2_Final Order Electric EXHIBIT A-1 3" xfId="4866"/>
    <cellStyle name="_NIM 06 Base Case Current Trends_Book2_Final Order Electric EXHIBIT A-1 3 2" xfId="21212"/>
    <cellStyle name="_NIM 06 Base Case Current Trends_Book2_Final Order Electric EXHIBIT A-1 4" xfId="21213"/>
    <cellStyle name="_NIM 06 Base Case Current Trends_Book2_Final Order Electric EXHIBIT A-1 5" xfId="21214"/>
    <cellStyle name="_NIM 06 Base Case Current Trends_Book2_Final Order Electric EXHIBIT A-1 6" xfId="21215"/>
    <cellStyle name="_NIM 06 Base Case Current Trends_Chelan PUD Power Costs (8-10)" xfId="4867"/>
    <cellStyle name="_NIM 06 Base Case Current Trends_Chelan PUD Power Costs (8-10) 2" xfId="21216"/>
    <cellStyle name="_NIM 06 Base Case Current Trends_Colstrip 1&amp;2 Annual O&amp;M Budgets" xfId="21217"/>
    <cellStyle name="_NIM 06 Base Case Current Trends_Confidential Material" xfId="4868"/>
    <cellStyle name="_NIM 06 Base Case Current Trends_Confidential Material 2" xfId="21218"/>
    <cellStyle name="_NIM 06 Base Case Current Trends_DEM-WP(C) Colstrip 12 Coal Cost Forecast 2010GRC" xfId="4869"/>
    <cellStyle name="_NIM 06 Base Case Current Trends_DEM-WP(C) Colstrip 12 Coal Cost Forecast 2010GRC 2" xfId="21219"/>
    <cellStyle name="_NIM 06 Base Case Current Trends_DEM-WP(C) ENERG10C--ctn Mid-C_042010 2010GRC" xfId="4870"/>
    <cellStyle name="_NIM 06 Base Case Current Trends_DEM-WP(C) ENERG10C--ctn Mid-C_042010 2010GRC 2" xfId="21220"/>
    <cellStyle name="_NIM 06 Base Case Current Trends_DEM-WP(C) Production O&amp;M 2010GRC As-Filed" xfId="4871"/>
    <cellStyle name="_NIM 06 Base Case Current Trends_DEM-WP(C) Production O&amp;M 2010GRC As-Filed 2" xfId="4872"/>
    <cellStyle name="_NIM 06 Base Case Current Trends_DEM-WP(C) Production O&amp;M 2010GRC As-Filed 2 2" xfId="21221"/>
    <cellStyle name="_NIM 06 Base Case Current Trends_DEM-WP(C) Production O&amp;M 2010GRC As-Filed 3" xfId="4873"/>
    <cellStyle name="_NIM 06 Base Case Current Trends_DEM-WP(C) Production O&amp;M 2010GRC As-Filed 3 2" xfId="21222"/>
    <cellStyle name="_NIM 06 Base Case Current Trends_DEM-WP(C) Production O&amp;M 2010GRC As-Filed 4" xfId="21223"/>
    <cellStyle name="_NIM 06 Base Case Current Trends_DEM-WP(C) Production O&amp;M 2010GRC As-Filed 4 2" xfId="21224"/>
    <cellStyle name="_NIM 06 Base Case Current Trends_DEM-WP(C) Production O&amp;M 2010GRC As-Filed 5" xfId="21225"/>
    <cellStyle name="_NIM 06 Base Case Current Trends_DEM-WP(C) Production O&amp;M 2010GRC As-Filed 5 2" xfId="21226"/>
    <cellStyle name="_NIM 06 Base Case Current Trends_DEM-WP(C) Production O&amp;M 2010GRC As-Filed 6" xfId="21227"/>
    <cellStyle name="_NIM 06 Base Case Current Trends_DEM-WP(C) Production O&amp;M 2010GRC As-Filed 6 2" xfId="21228"/>
    <cellStyle name="_NIM 06 Base Case Current Trends_Electric Rev Req Model (2009 GRC) " xfId="4874"/>
    <cellStyle name="_NIM 06 Base Case Current Trends_Electric Rev Req Model (2009 GRC)  2" xfId="4875"/>
    <cellStyle name="_NIM 06 Base Case Current Trends_Electric Rev Req Model (2009 GRC)  2 2" xfId="4876"/>
    <cellStyle name="_NIM 06 Base Case Current Trends_Electric Rev Req Model (2009 GRC)  2 2 2" xfId="21229"/>
    <cellStyle name="_NIM 06 Base Case Current Trends_Electric Rev Req Model (2009 GRC)  2 2 2 2" xfId="21230"/>
    <cellStyle name="_NIM 06 Base Case Current Trends_Electric Rev Req Model (2009 GRC)  2 2 3" xfId="21231"/>
    <cellStyle name="_NIM 06 Base Case Current Trends_Electric Rev Req Model (2009 GRC)  2 2 4" xfId="21232"/>
    <cellStyle name="_NIM 06 Base Case Current Trends_Electric Rev Req Model (2009 GRC)  2 3" xfId="21233"/>
    <cellStyle name="_NIM 06 Base Case Current Trends_Electric Rev Req Model (2009 GRC)  2 3 2" xfId="21234"/>
    <cellStyle name="_NIM 06 Base Case Current Trends_Electric Rev Req Model (2009 GRC)  2 4" xfId="21235"/>
    <cellStyle name="_NIM 06 Base Case Current Trends_Electric Rev Req Model (2009 GRC)  3" xfId="4877"/>
    <cellStyle name="_NIM 06 Base Case Current Trends_Electric Rev Req Model (2009 GRC)  3 2" xfId="21236"/>
    <cellStyle name="_NIM 06 Base Case Current Trends_Electric Rev Req Model (2009 GRC)  3 2 2" xfId="21237"/>
    <cellStyle name="_NIM 06 Base Case Current Trends_Electric Rev Req Model (2009 GRC)  3 3" xfId="21238"/>
    <cellStyle name="_NIM 06 Base Case Current Trends_Electric Rev Req Model (2009 GRC)  3 4" xfId="21239"/>
    <cellStyle name="_NIM 06 Base Case Current Trends_Electric Rev Req Model (2009 GRC)  4" xfId="21240"/>
    <cellStyle name="_NIM 06 Base Case Current Trends_Electric Rev Req Model (2009 GRC)  4 2" xfId="21241"/>
    <cellStyle name="_NIM 06 Base Case Current Trends_Electric Rev Req Model (2009 GRC)  5" xfId="21242"/>
    <cellStyle name="_NIM 06 Base Case Current Trends_Electric Rev Req Model (2009 GRC) _DEM-WP(C) ENERG10C--ctn Mid-C_042010 2010GRC" xfId="4878"/>
    <cellStyle name="_NIM 06 Base Case Current Trends_Electric Rev Req Model (2009 GRC) _DEM-WP(C) ENERG10C--ctn Mid-C_042010 2010GRC 2" xfId="21243"/>
    <cellStyle name="_NIM 06 Base Case Current Trends_Electric Rev Req Model (2009 GRC) Rebuttal" xfId="4879"/>
    <cellStyle name="_NIM 06 Base Case Current Trends_Electric Rev Req Model (2009 GRC) Rebuttal 2" xfId="4880"/>
    <cellStyle name="_NIM 06 Base Case Current Trends_Electric Rev Req Model (2009 GRC) Rebuttal 2 2" xfId="4881"/>
    <cellStyle name="_NIM 06 Base Case Current Trends_Electric Rev Req Model (2009 GRC) Rebuttal 2 2 2" xfId="21244"/>
    <cellStyle name="_NIM 06 Base Case Current Trends_Electric Rev Req Model (2009 GRC) Rebuttal 2 3" xfId="21245"/>
    <cellStyle name="_NIM 06 Base Case Current Trends_Electric Rev Req Model (2009 GRC) Rebuttal 3" xfId="4882"/>
    <cellStyle name="_NIM 06 Base Case Current Trends_Electric Rev Req Model (2009 GRC) Rebuttal 3 2" xfId="21246"/>
    <cellStyle name="_NIM 06 Base Case Current Trends_Electric Rev Req Model (2009 GRC) Rebuttal 4" xfId="21247"/>
    <cellStyle name="_NIM 06 Base Case Current Trends_Electric Rev Req Model (2009 GRC) Rebuttal REmoval of New  WH Solar AdjustMI" xfId="4883"/>
    <cellStyle name="_NIM 06 Base Case Current Trends_Electric Rev Req Model (2009 GRC) Rebuttal REmoval of New  WH Solar AdjustMI 2" xfId="4884"/>
    <cellStyle name="_NIM 06 Base Case Current Trends_Electric Rev Req Model (2009 GRC) Rebuttal REmoval of New  WH Solar AdjustMI 2 2" xfId="4885"/>
    <cellStyle name="_NIM 06 Base Case Current Trends_Electric Rev Req Model (2009 GRC) Rebuttal REmoval of New  WH Solar AdjustMI 2 2 2" xfId="21248"/>
    <cellStyle name="_NIM 06 Base Case Current Trends_Electric Rev Req Model (2009 GRC) Rebuttal REmoval of New  WH Solar AdjustMI 2 2 2 2" xfId="21249"/>
    <cellStyle name="_NIM 06 Base Case Current Trends_Electric Rev Req Model (2009 GRC) Rebuttal REmoval of New  WH Solar AdjustMI 2 2 3" xfId="21250"/>
    <cellStyle name="_NIM 06 Base Case Current Trends_Electric Rev Req Model (2009 GRC) Rebuttal REmoval of New  WH Solar AdjustMI 2 2 4" xfId="21251"/>
    <cellStyle name="_NIM 06 Base Case Current Trends_Electric Rev Req Model (2009 GRC) Rebuttal REmoval of New  WH Solar AdjustMI 2 3" xfId="21252"/>
    <cellStyle name="_NIM 06 Base Case Current Trends_Electric Rev Req Model (2009 GRC) Rebuttal REmoval of New  WH Solar AdjustMI 2 3 2" xfId="21253"/>
    <cellStyle name="_NIM 06 Base Case Current Trends_Electric Rev Req Model (2009 GRC) Rebuttal REmoval of New  WH Solar AdjustMI 2 4" xfId="21254"/>
    <cellStyle name="_NIM 06 Base Case Current Trends_Electric Rev Req Model (2009 GRC) Rebuttal REmoval of New  WH Solar AdjustMI 3" xfId="4886"/>
    <cellStyle name="_NIM 06 Base Case Current Trends_Electric Rev Req Model (2009 GRC) Rebuttal REmoval of New  WH Solar AdjustMI 3 2" xfId="21255"/>
    <cellStyle name="_NIM 06 Base Case Current Trends_Electric Rev Req Model (2009 GRC) Rebuttal REmoval of New  WH Solar AdjustMI 3 2 2" xfId="21256"/>
    <cellStyle name="_NIM 06 Base Case Current Trends_Electric Rev Req Model (2009 GRC) Rebuttal REmoval of New  WH Solar AdjustMI 3 3" xfId="21257"/>
    <cellStyle name="_NIM 06 Base Case Current Trends_Electric Rev Req Model (2009 GRC) Rebuttal REmoval of New  WH Solar AdjustMI 3 4" xfId="21258"/>
    <cellStyle name="_NIM 06 Base Case Current Trends_Electric Rev Req Model (2009 GRC) Rebuttal REmoval of New  WH Solar AdjustMI 4" xfId="21259"/>
    <cellStyle name="_NIM 06 Base Case Current Trends_Electric Rev Req Model (2009 GRC) Rebuttal REmoval of New  WH Solar AdjustMI 4 2" xfId="21260"/>
    <cellStyle name="_NIM 06 Base Case Current Trends_Electric Rev Req Model (2009 GRC) Rebuttal REmoval of New  WH Solar AdjustMI 5" xfId="21261"/>
    <cellStyle name="_NIM 06 Base Case Current Trends_Electric Rev Req Model (2009 GRC) Rebuttal REmoval of New  WH Solar AdjustMI_DEM-WP(C) ENERG10C--ctn Mid-C_042010 2010GRC" xfId="4887"/>
    <cellStyle name="_NIM 06 Base Case Current Trends_Electric Rev Req Model (2009 GRC) Rebuttal REmoval of New  WH Solar AdjustMI_DEM-WP(C) ENERG10C--ctn Mid-C_042010 2010GRC 2" xfId="21262"/>
    <cellStyle name="_NIM 06 Base Case Current Trends_Electric Rev Req Model (2009 GRC) Revised 01-18-2010" xfId="4888"/>
    <cellStyle name="_NIM 06 Base Case Current Trends_Electric Rev Req Model (2009 GRC) Revised 01-18-2010 2" xfId="4889"/>
    <cellStyle name="_NIM 06 Base Case Current Trends_Electric Rev Req Model (2009 GRC) Revised 01-18-2010 2 2" xfId="4890"/>
    <cellStyle name="_NIM 06 Base Case Current Trends_Electric Rev Req Model (2009 GRC) Revised 01-18-2010 2 2 2" xfId="21263"/>
    <cellStyle name="_NIM 06 Base Case Current Trends_Electric Rev Req Model (2009 GRC) Revised 01-18-2010 2 2 2 2" xfId="21264"/>
    <cellStyle name="_NIM 06 Base Case Current Trends_Electric Rev Req Model (2009 GRC) Revised 01-18-2010 2 2 3" xfId="21265"/>
    <cellStyle name="_NIM 06 Base Case Current Trends_Electric Rev Req Model (2009 GRC) Revised 01-18-2010 2 2 4" xfId="21266"/>
    <cellStyle name="_NIM 06 Base Case Current Trends_Electric Rev Req Model (2009 GRC) Revised 01-18-2010 2 3" xfId="21267"/>
    <cellStyle name="_NIM 06 Base Case Current Trends_Electric Rev Req Model (2009 GRC) Revised 01-18-2010 2 3 2" xfId="21268"/>
    <cellStyle name="_NIM 06 Base Case Current Trends_Electric Rev Req Model (2009 GRC) Revised 01-18-2010 2 4" xfId="21269"/>
    <cellStyle name="_NIM 06 Base Case Current Trends_Electric Rev Req Model (2009 GRC) Revised 01-18-2010 3" xfId="4891"/>
    <cellStyle name="_NIM 06 Base Case Current Trends_Electric Rev Req Model (2009 GRC) Revised 01-18-2010 3 2" xfId="21270"/>
    <cellStyle name="_NIM 06 Base Case Current Trends_Electric Rev Req Model (2009 GRC) Revised 01-18-2010 3 2 2" xfId="21271"/>
    <cellStyle name="_NIM 06 Base Case Current Trends_Electric Rev Req Model (2009 GRC) Revised 01-18-2010 3 3" xfId="21272"/>
    <cellStyle name="_NIM 06 Base Case Current Trends_Electric Rev Req Model (2009 GRC) Revised 01-18-2010 3 4" xfId="21273"/>
    <cellStyle name="_NIM 06 Base Case Current Trends_Electric Rev Req Model (2009 GRC) Revised 01-18-2010 4" xfId="21274"/>
    <cellStyle name="_NIM 06 Base Case Current Trends_Electric Rev Req Model (2009 GRC) Revised 01-18-2010 4 2" xfId="21275"/>
    <cellStyle name="_NIM 06 Base Case Current Trends_Electric Rev Req Model (2009 GRC) Revised 01-18-2010 5" xfId="21276"/>
    <cellStyle name="_NIM 06 Base Case Current Trends_Electric Rev Req Model (2009 GRC) Revised 01-18-2010_DEM-WP(C) ENERG10C--ctn Mid-C_042010 2010GRC" xfId="4892"/>
    <cellStyle name="_NIM 06 Base Case Current Trends_Electric Rev Req Model (2009 GRC) Revised 01-18-2010_DEM-WP(C) ENERG10C--ctn Mid-C_042010 2010GRC 2" xfId="21277"/>
    <cellStyle name="_NIM 06 Base Case Current Trends_Electric Rev Req Model (2010 GRC)" xfId="4893"/>
    <cellStyle name="_NIM 06 Base Case Current Trends_Electric Rev Req Model (2010 GRC) 2" xfId="21278"/>
    <cellStyle name="_NIM 06 Base Case Current Trends_Electric Rev Req Model (2010 GRC) SF" xfId="4894"/>
    <cellStyle name="_NIM 06 Base Case Current Trends_Electric Rev Req Model (2010 GRC) SF 2" xfId="21279"/>
    <cellStyle name="_NIM 06 Base Case Current Trends_Final Order Electric EXHIBIT A-1" xfId="4895"/>
    <cellStyle name="_NIM 06 Base Case Current Trends_Final Order Electric EXHIBIT A-1 2" xfId="4896"/>
    <cellStyle name="_NIM 06 Base Case Current Trends_Final Order Electric EXHIBIT A-1 2 2" xfId="4897"/>
    <cellStyle name="_NIM 06 Base Case Current Trends_Final Order Electric EXHIBIT A-1 2 2 2" xfId="21280"/>
    <cellStyle name="_NIM 06 Base Case Current Trends_Final Order Electric EXHIBIT A-1 2 3" xfId="21281"/>
    <cellStyle name="_NIM 06 Base Case Current Trends_Final Order Electric EXHIBIT A-1 2 4" xfId="21282"/>
    <cellStyle name="_NIM 06 Base Case Current Trends_Final Order Electric EXHIBIT A-1 3" xfId="4898"/>
    <cellStyle name="_NIM 06 Base Case Current Trends_Final Order Electric EXHIBIT A-1 3 2" xfId="21283"/>
    <cellStyle name="_NIM 06 Base Case Current Trends_Final Order Electric EXHIBIT A-1 4" xfId="21284"/>
    <cellStyle name="_NIM 06 Base Case Current Trends_Final Order Electric EXHIBIT A-1 5" xfId="21285"/>
    <cellStyle name="_NIM 06 Base Case Current Trends_Final Order Electric EXHIBIT A-1 6" xfId="21286"/>
    <cellStyle name="_NIM 06 Base Case Current Trends_NIM Summary" xfId="4899"/>
    <cellStyle name="_NIM 06 Base Case Current Trends_NIM Summary 2" xfId="4900"/>
    <cellStyle name="_NIM 06 Base Case Current Trends_NIM Summary 2 2" xfId="21287"/>
    <cellStyle name="_NIM 06 Base Case Current Trends_NIM Summary 2 2 2" xfId="21288"/>
    <cellStyle name="_NIM 06 Base Case Current Trends_NIM Summary 2 2 2 2" xfId="21289"/>
    <cellStyle name="_NIM 06 Base Case Current Trends_NIM Summary 2 2 3" xfId="21290"/>
    <cellStyle name="_NIM 06 Base Case Current Trends_NIM Summary 2 2 4" xfId="21291"/>
    <cellStyle name="_NIM 06 Base Case Current Trends_NIM Summary 2 3" xfId="21292"/>
    <cellStyle name="_NIM 06 Base Case Current Trends_NIM Summary 2 3 2" xfId="21293"/>
    <cellStyle name="_NIM 06 Base Case Current Trends_NIM Summary 2 4" xfId="21294"/>
    <cellStyle name="_NIM 06 Base Case Current Trends_NIM Summary 3" xfId="21295"/>
    <cellStyle name="_NIM 06 Base Case Current Trends_NIM Summary 3 2" xfId="21296"/>
    <cellStyle name="_NIM 06 Base Case Current Trends_NIM Summary 3 2 2" xfId="21297"/>
    <cellStyle name="_NIM 06 Base Case Current Trends_NIM Summary 3 3" xfId="21298"/>
    <cellStyle name="_NIM 06 Base Case Current Trends_NIM Summary 3 4" xfId="21299"/>
    <cellStyle name="_NIM 06 Base Case Current Trends_NIM Summary 4" xfId="21300"/>
    <cellStyle name="_NIM 06 Base Case Current Trends_NIM Summary 4 2" xfId="21301"/>
    <cellStyle name="_NIM 06 Base Case Current Trends_NIM Summary 5" xfId="21302"/>
    <cellStyle name="_NIM 06 Base Case Current Trends_NIM Summary_DEM-WP(C) ENERG10C--ctn Mid-C_042010 2010GRC" xfId="4901"/>
    <cellStyle name="_NIM 06 Base Case Current Trends_NIM Summary_DEM-WP(C) ENERG10C--ctn Mid-C_042010 2010GRC 2" xfId="21303"/>
    <cellStyle name="_NIM 06 Base Case Current Trends_NIM+O&amp;M" xfId="4902"/>
    <cellStyle name="_NIM 06 Base Case Current Trends_NIM+O&amp;M 2" xfId="4903"/>
    <cellStyle name="_NIM 06 Base Case Current Trends_NIM+O&amp;M 2 2" xfId="21304"/>
    <cellStyle name="_NIM 06 Base Case Current Trends_NIM+O&amp;M 2 2 2" xfId="21305"/>
    <cellStyle name="_NIM 06 Base Case Current Trends_NIM+O&amp;M 2 2 2 2" xfId="21306"/>
    <cellStyle name="_NIM 06 Base Case Current Trends_NIM+O&amp;M 2 2 3" xfId="21307"/>
    <cellStyle name="_NIM 06 Base Case Current Trends_NIM+O&amp;M 2 3" xfId="21308"/>
    <cellStyle name="_NIM 06 Base Case Current Trends_NIM+O&amp;M 2 3 2" xfId="21309"/>
    <cellStyle name="_NIM 06 Base Case Current Trends_NIM+O&amp;M 2 4" xfId="21310"/>
    <cellStyle name="_NIM 06 Base Case Current Trends_NIM+O&amp;M 3" xfId="21311"/>
    <cellStyle name="_NIM 06 Base Case Current Trends_NIM+O&amp;M 3 2" xfId="21312"/>
    <cellStyle name="_NIM 06 Base Case Current Trends_NIM+O&amp;M 3 2 2" xfId="21313"/>
    <cellStyle name="_NIM 06 Base Case Current Trends_NIM+O&amp;M 3 3" xfId="21314"/>
    <cellStyle name="_NIM 06 Base Case Current Trends_NIM+O&amp;M 4" xfId="21315"/>
    <cellStyle name="_NIM 06 Base Case Current Trends_NIM+O&amp;M 4 2" xfId="21316"/>
    <cellStyle name="_NIM 06 Base Case Current Trends_NIM+O&amp;M 5" xfId="21317"/>
    <cellStyle name="_NIM 06 Base Case Current Trends_NIM+O&amp;M Monthly" xfId="4904"/>
    <cellStyle name="_NIM 06 Base Case Current Trends_NIM+O&amp;M Monthly 2" xfId="4905"/>
    <cellStyle name="_NIM 06 Base Case Current Trends_NIM+O&amp;M Monthly 2 2" xfId="21318"/>
    <cellStyle name="_NIM 06 Base Case Current Trends_NIM+O&amp;M Monthly 2 2 2" xfId="21319"/>
    <cellStyle name="_NIM 06 Base Case Current Trends_NIM+O&amp;M Monthly 2 2 2 2" xfId="21320"/>
    <cellStyle name="_NIM 06 Base Case Current Trends_NIM+O&amp;M Monthly 2 2 3" xfId="21321"/>
    <cellStyle name="_NIM 06 Base Case Current Trends_NIM+O&amp;M Monthly 2 3" xfId="21322"/>
    <cellStyle name="_NIM 06 Base Case Current Trends_NIM+O&amp;M Monthly 2 3 2" xfId="21323"/>
    <cellStyle name="_NIM 06 Base Case Current Trends_NIM+O&amp;M Monthly 2 4" xfId="21324"/>
    <cellStyle name="_NIM 06 Base Case Current Trends_NIM+O&amp;M Monthly 3" xfId="21325"/>
    <cellStyle name="_NIM 06 Base Case Current Trends_NIM+O&amp;M Monthly 3 2" xfId="21326"/>
    <cellStyle name="_NIM 06 Base Case Current Trends_NIM+O&amp;M Monthly 3 2 2" xfId="21327"/>
    <cellStyle name="_NIM 06 Base Case Current Trends_NIM+O&amp;M Monthly 3 3" xfId="21328"/>
    <cellStyle name="_NIM 06 Base Case Current Trends_NIM+O&amp;M Monthly 4" xfId="21329"/>
    <cellStyle name="_NIM 06 Base Case Current Trends_NIM+O&amp;M Monthly 4 2" xfId="21330"/>
    <cellStyle name="_NIM 06 Base Case Current Trends_NIM+O&amp;M Monthly 5" xfId="21331"/>
    <cellStyle name="_NIM 06 Base Case Current Trends_Rebuttal Power Costs" xfId="4906"/>
    <cellStyle name="_NIM 06 Base Case Current Trends_Rebuttal Power Costs 2" xfId="4907"/>
    <cellStyle name="_NIM 06 Base Case Current Trends_Rebuttal Power Costs 2 2" xfId="4908"/>
    <cellStyle name="_NIM 06 Base Case Current Trends_Rebuttal Power Costs 2 2 2" xfId="21332"/>
    <cellStyle name="_NIM 06 Base Case Current Trends_Rebuttal Power Costs 2 2 2 2" xfId="21333"/>
    <cellStyle name="_NIM 06 Base Case Current Trends_Rebuttal Power Costs 2 2 3" xfId="21334"/>
    <cellStyle name="_NIM 06 Base Case Current Trends_Rebuttal Power Costs 2 2 4" xfId="21335"/>
    <cellStyle name="_NIM 06 Base Case Current Trends_Rebuttal Power Costs 2 3" xfId="21336"/>
    <cellStyle name="_NIM 06 Base Case Current Trends_Rebuttal Power Costs 2 3 2" xfId="21337"/>
    <cellStyle name="_NIM 06 Base Case Current Trends_Rebuttal Power Costs 2 4" xfId="21338"/>
    <cellStyle name="_NIM 06 Base Case Current Trends_Rebuttal Power Costs 3" xfId="4909"/>
    <cellStyle name="_NIM 06 Base Case Current Trends_Rebuttal Power Costs 3 2" xfId="21339"/>
    <cellStyle name="_NIM 06 Base Case Current Trends_Rebuttal Power Costs 3 2 2" xfId="21340"/>
    <cellStyle name="_NIM 06 Base Case Current Trends_Rebuttal Power Costs 3 3" xfId="21341"/>
    <cellStyle name="_NIM 06 Base Case Current Trends_Rebuttal Power Costs 3 4" xfId="21342"/>
    <cellStyle name="_NIM 06 Base Case Current Trends_Rebuttal Power Costs 4" xfId="21343"/>
    <cellStyle name="_NIM 06 Base Case Current Trends_Rebuttal Power Costs 4 2" xfId="21344"/>
    <cellStyle name="_NIM 06 Base Case Current Trends_Rebuttal Power Costs 5" xfId="21345"/>
    <cellStyle name="_NIM 06 Base Case Current Trends_Rebuttal Power Costs_Adj Bench DR 3 for Initial Briefs (Electric)" xfId="4910"/>
    <cellStyle name="_NIM 06 Base Case Current Trends_Rebuttal Power Costs_Adj Bench DR 3 for Initial Briefs (Electric) 2" xfId="4911"/>
    <cellStyle name="_NIM 06 Base Case Current Trends_Rebuttal Power Costs_Adj Bench DR 3 for Initial Briefs (Electric) 2 2" xfId="4912"/>
    <cellStyle name="_NIM 06 Base Case Current Trends_Rebuttal Power Costs_Adj Bench DR 3 for Initial Briefs (Electric) 2 2 2" xfId="21346"/>
    <cellStyle name="_NIM 06 Base Case Current Trends_Rebuttal Power Costs_Adj Bench DR 3 for Initial Briefs (Electric) 2 2 2 2" xfId="21347"/>
    <cellStyle name="_NIM 06 Base Case Current Trends_Rebuttal Power Costs_Adj Bench DR 3 for Initial Briefs (Electric) 2 2 3" xfId="21348"/>
    <cellStyle name="_NIM 06 Base Case Current Trends_Rebuttal Power Costs_Adj Bench DR 3 for Initial Briefs (Electric) 2 2 4" xfId="21349"/>
    <cellStyle name="_NIM 06 Base Case Current Trends_Rebuttal Power Costs_Adj Bench DR 3 for Initial Briefs (Electric) 2 3" xfId="21350"/>
    <cellStyle name="_NIM 06 Base Case Current Trends_Rebuttal Power Costs_Adj Bench DR 3 for Initial Briefs (Electric) 2 3 2" xfId="21351"/>
    <cellStyle name="_NIM 06 Base Case Current Trends_Rebuttal Power Costs_Adj Bench DR 3 for Initial Briefs (Electric) 2 4" xfId="21352"/>
    <cellStyle name="_NIM 06 Base Case Current Trends_Rebuttal Power Costs_Adj Bench DR 3 for Initial Briefs (Electric) 3" xfId="4913"/>
    <cellStyle name="_NIM 06 Base Case Current Trends_Rebuttal Power Costs_Adj Bench DR 3 for Initial Briefs (Electric) 3 2" xfId="21353"/>
    <cellStyle name="_NIM 06 Base Case Current Trends_Rebuttal Power Costs_Adj Bench DR 3 for Initial Briefs (Electric) 3 2 2" xfId="21354"/>
    <cellStyle name="_NIM 06 Base Case Current Trends_Rebuttal Power Costs_Adj Bench DR 3 for Initial Briefs (Electric) 3 3" xfId="21355"/>
    <cellStyle name="_NIM 06 Base Case Current Trends_Rebuttal Power Costs_Adj Bench DR 3 for Initial Briefs (Electric) 3 4" xfId="21356"/>
    <cellStyle name="_NIM 06 Base Case Current Trends_Rebuttal Power Costs_Adj Bench DR 3 for Initial Briefs (Electric) 4" xfId="21357"/>
    <cellStyle name="_NIM 06 Base Case Current Trends_Rebuttal Power Costs_Adj Bench DR 3 for Initial Briefs (Electric) 4 2" xfId="21358"/>
    <cellStyle name="_NIM 06 Base Case Current Trends_Rebuttal Power Costs_Adj Bench DR 3 for Initial Briefs (Electric) 5" xfId="21359"/>
    <cellStyle name="_NIM 06 Base Case Current Trends_Rebuttal Power Costs_Adj Bench DR 3 for Initial Briefs (Electric)_DEM-WP(C) ENERG10C--ctn Mid-C_042010 2010GRC" xfId="4914"/>
    <cellStyle name="_NIM 06 Base Case Current Trends_Rebuttal Power Costs_Adj Bench DR 3 for Initial Briefs (Electric)_DEM-WP(C) ENERG10C--ctn Mid-C_042010 2010GRC 2" xfId="21360"/>
    <cellStyle name="_NIM 06 Base Case Current Trends_Rebuttal Power Costs_DEM-WP(C) ENERG10C--ctn Mid-C_042010 2010GRC" xfId="4915"/>
    <cellStyle name="_NIM 06 Base Case Current Trends_Rebuttal Power Costs_DEM-WP(C) ENERG10C--ctn Mid-C_042010 2010GRC 2" xfId="21361"/>
    <cellStyle name="_NIM 06 Base Case Current Trends_Rebuttal Power Costs_Electric Rev Req Model (2009 GRC) Rebuttal" xfId="4916"/>
    <cellStyle name="_NIM 06 Base Case Current Trends_Rebuttal Power Costs_Electric Rev Req Model (2009 GRC) Rebuttal 2" xfId="4917"/>
    <cellStyle name="_NIM 06 Base Case Current Trends_Rebuttal Power Costs_Electric Rev Req Model (2009 GRC) Rebuttal 2 2" xfId="4918"/>
    <cellStyle name="_NIM 06 Base Case Current Trends_Rebuttal Power Costs_Electric Rev Req Model (2009 GRC) Rebuttal 2 2 2" xfId="21362"/>
    <cellStyle name="_NIM 06 Base Case Current Trends_Rebuttal Power Costs_Electric Rev Req Model (2009 GRC) Rebuttal 2 3" xfId="21363"/>
    <cellStyle name="_NIM 06 Base Case Current Trends_Rebuttal Power Costs_Electric Rev Req Model (2009 GRC) Rebuttal 3" xfId="4919"/>
    <cellStyle name="_NIM 06 Base Case Current Trends_Rebuttal Power Costs_Electric Rev Req Model (2009 GRC) Rebuttal 3 2" xfId="21364"/>
    <cellStyle name="_NIM 06 Base Case Current Trends_Rebuttal Power Costs_Electric Rev Req Model (2009 GRC) Rebuttal 4" xfId="21365"/>
    <cellStyle name="_NIM 06 Base Case Current Trends_Rebuttal Power Costs_Electric Rev Req Model (2009 GRC) Rebuttal REmoval of New  WH Solar AdjustMI" xfId="4920"/>
    <cellStyle name="_NIM 06 Base Case Current Trends_Rebuttal Power Costs_Electric Rev Req Model (2009 GRC) Rebuttal REmoval of New  WH Solar AdjustMI 2" xfId="4921"/>
    <cellStyle name="_NIM 06 Base Case Current Trends_Rebuttal Power Costs_Electric Rev Req Model (2009 GRC) Rebuttal REmoval of New  WH Solar AdjustMI 2 2" xfId="4922"/>
    <cellStyle name="_NIM 06 Base Case Current Trends_Rebuttal Power Costs_Electric Rev Req Model (2009 GRC) Rebuttal REmoval of New  WH Solar AdjustMI 2 2 2" xfId="21366"/>
    <cellStyle name="_NIM 06 Base Case Current Trends_Rebuttal Power Costs_Electric Rev Req Model (2009 GRC) Rebuttal REmoval of New  WH Solar AdjustMI 2 2 2 2" xfId="21367"/>
    <cellStyle name="_NIM 06 Base Case Current Trends_Rebuttal Power Costs_Electric Rev Req Model (2009 GRC) Rebuttal REmoval of New  WH Solar AdjustMI 2 2 3" xfId="21368"/>
    <cellStyle name="_NIM 06 Base Case Current Trends_Rebuttal Power Costs_Electric Rev Req Model (2009 GRC) Rebuttal REmoval of New  WH Solar AdjustMI 2 2 4" xfId="21369"/>
    <cellStyle name="_NIM 06 Base Case Current Trends_Rebuttal Power Costs_Electric Rev Req Model (2009 GRC) Rebuttal REmoval of New  WH Solar AdjustMI 2 3" xfId="21370"/>
    <cellStyle name="_NIM 06 Base Case Current Trends_Rebuttal Power Costs_Electric Rev Req Model (2009 GRC) Rebuttal REmoval of New  WH Solar AdjustMI 2 3 2" xfId="21371"/>
    <cellStyle name="_NIM 06 Base Case Current Trends_Rebuttal Power Costs_Electric Rev Req Model (2009 GRC) Rebuttal REmoval of New  WH Solar AdjustMI 2 4" xfId="21372"/>
    <cellStyle name="_NIM 06 Base Case Current Trends_Rebuttal Power Costs_Electric Rev Req Model (2009 GRC) Rebuttal REmoval of New  WH Solar AdjustMI 3" xfId="4923"/>
    <cellStyle name="_NIM 06 Base Case Current Trends_Rebuttal Power Costs_Electric Rev Req Model (2009 GRC) Rebuttal REmoval of New  WH Solar AdjustMI 3 2" xfId="21373"/>
    <cellStyle name="_NIM 06 Base Case Current Trends_Rebuttal Power Costs_Electric Rev Req Model (2009 GRC) Rebuttal REmoval of New  WH Solar AdjustMI 3 2 2" xfId="21374"/>
    <cellStyle name="_NIM 06 Base Case Current Trends_Rebuttal Power Costs_Electric Rev Req Model (2009 GRC) Rebuttal REmoval of New  WH Solar AdjustMI 3 3" xfId="21375"/>
    <cellStyle name="_NIM 06 Base Case Current Trends_Rebuttal Power Costs_Electric Rev Req Model (2009 GRC) Rebuttal REmoval of New  WH Solar AdjustMI 3 4" xfId="21376"/>
    <cellStyle name="_NIM 06 Base Case Current Trends_Rebuttal Power Costs_Electric Rev Req Model (2009 GRC) Rebuttal REmoval of New  WH Solar AdjustMI 4" xfId="21377"/>
    <cellStyle name="_NIM 06 Base Case Current Trends_Rebuttal Power Costs_Electric Rev Req Model (2009 GRC) Rebuttal REmoval of New  WH Solar AdjustMI 4 2" xfId="21378"/>
    <cellStyle name="_NIM 06 Base Case Current Trends_Rebuttal Power Costs_Electric Rev Req Model (2009 GRC) Rebuttal REmoval of New  WH Solar AdjustMI 5" xfId="21379"/>
    <cellStyle name="_NIM 06 Base Case Current Trends_Rebuttal Power Costs_Electric Rev Req Model (2009 GRC) Rebuttal REmoval of New  WH Solar AdjustMI_DEM-WP(C) ENERG10C--ctn Mid-C_042010 2010GRC" xfId="4924"/>
    <cellStyle name="_NIM 06 Base Case Current Trends_Rebuttal Power Costs_Electric Rev Req Model (2009 GRC) Rebuttal REmoval of New  WH Solar AdjustMI_DEM-WP(C) ENERG10C--ctn Mid-C_042010 2010GRC 2" xfId="21380"/>
    <cellStyle name="_NIM 06 Base Case Current Trends_Rebuttal Power Costs_Electric Rev Req Model (2009 GRC) Revised 01-18-2010" xfId="4925"/>
    <cellStyle name="_NIM 06 Base Case Current Trends_Rebuttal Power Costs_Electric Rev Req Model (2009 GRC) Revised 01-18-2010 2" xfId="4926"/>
    <cellStyle name="_NIM 06 Base Case Current Trends_Rebuttal Power Costs_Electric Rev Req Model (2009 GRC) Revised 01-18-2010 2 2" xfId="4927"/>
    <cellStyle name="_NIM 06 Base Case Current Trends_Rebuttal Power Costs_Electric Rev Req Model (2009 GRC) Revised 01-18-2010 2 2 2" xfId="21381"/>
    <cellStyle name="_NIM 06 Base Case Current Trends_Rebuttal Power Costs_Electric Rev Req Model (2009 GRC) Revised 01-18-2010 2 2 2 2" xfId="21382"/>
    <cellStyle name="_NIM 06 Base Case Current Trends_Rebuttal Power Costs_Electric Rev Req Model (2009 GRC) Revised 01-18-2010 2 2 3" xfId="21383"/>
    <cellStyle name="_NIM 06 Base Case Current Trends_Rebuttal Power Costs_Electric Rev Req Model (2009 GRC) Revised 01-18-2010 2 2 4" xfId="21384"/>
    <cellStyle name="_NIM 06 Base Case Current Trends_Rebuttal Power Costs_Electric Rev Req Model (2009 GRC) Revised 01-18-2010 2 3" xfId="21385"/>
    <cellStyle name="_NIM 06 Base Case Current Trends_Rebuttal Power Costs_Electric Rev Req Model (2009 GRC) Revised 01-18-2010 2 3 2" xfId="21386"/>
    <cellStyle name="_NIM 06 Base Case Current Trends_Rebuttal Power Costs_Electric Rev Req Model (2009 GRC) Revised 01-18-2010 2 4" xfId="21387"/>
    <cellStyle name="_NIM 06 Base Case Current Trends_Rebuttal Power Costs_Electric Rev Req Model (2009 GRC) Revised 01-18-2010 3" xfId="4928"/>
    <cellStyle name="_NIM 06 Base Case Current Trends_Rebuttal Power Costs_Electric Rev Req Model (2009 GRC) Revised 01-18-2010 3 2" xfId="21388"/>
    <cellStyle name="_NIM 06 Base Case Current Trends_Rebuttal Power Costs_Electric Rev Req Model (2009 GRC) Revised 01-18-2010 3 2 2" xfId="21389"/>
    <cellStyle name="_NIM 06 Base Case Current Trends_Rebuttal Power Costs_Electric Rev Req Model (2009 GRC) Revised 01-18-2010 3 3" xfId="21390"/>
    <cellStyle name="_NIM 06 Base Case Current Trends_Rebuttal Power Costs_Electric Rev Req Model (2009 GRC) Revised 01-18-2010 3 4" xfId="21391"/>
    <cellStyle name="_NIM 06 Base Case Current Trends_Rebuttal Power Costs_Electric Rev Req Model (2009 GRC) Revised 01-18-2010 4" xfId="21392"/>
    <cellStyle name="_NIM 06 Base Case Current Trends_Rebuttal Power Costs_Electric Rev Req Model (2009 GRC) Revised 01-18-2010 4 2" xfId="21393"/>
    <cellStyle name="_NIM 06 Base Case Current Trends_Rebuttal Power Costs_Electric Rev Req Model (2009 GRC) Revised 01-18-2010 5" xfId="21394"/>
    <cellStyle name="_NIM 06 Base Case Current Trends_Rebuttal Power Costs_Electric Rev Req Model (2009 GRC) Revised 01-18-2010_DEM-WP(C) ENERG10C--ctn Mid-C_042010 2010GRC" xfId="4929"/>
    <cellStyle name="_NIM 06 Base Case Current Trends_Rebuttal Power Costs_Electric Rev Req Model (2009 GRC) Revised 01-18-2010_DEM-WP(C) ENERG10C--ctn Mid-C_042010 2010GRC 2" xfId="21395"/>
    <cellStyle name="_NIM 06 Base Case Current Trends_Rebuttal Power Costs_Final Order Electric EXHIBIT A-1" xfId="4930"/>
    <cellStyle name="_NIM 06 Base Case Current Trends_Rebuttal Power Costs_Final Order Electric EXHIBIT A-1 2" xfId="4931"/>
    <cellStyle name="_NIM 06 Base Case Current Trends_Rebuttal Power Costs_Final Order Electric EXHIBIT A-1 2 2" xfId="4932"/>
    <cellStyle name="_NIM 06 Base Case Current Trends_Rebuttal Power Costs_Final Order Electric EXHIBIT A-1 2 2 2" xfId="21396"/>
    <cellStyle name="_NIM 06 Base Case Current Trends_Rebuttal Power Costs_Final Order Electric EXHIBIT A-1 2 3" xfId="21397"/>
    <cellStyle name="_NIM 06 Base Case Current Trends_Rebuttal Power Costs_Final Order Electric EXHIBIT A-1 2 4" xfId="21398"/>
    <cellStyle name="_NIM 06 Base Case Current Trends_Rebuttal Power Costs_Final Order Electric EXHIBIT A-1 3" xfId="4933"/>
    <cellStyle name="_NIM 06 Base Case Current Trends_Rebuttal Power Costs_Final Order Electric EXHIBIT A-1 3 2" xfId="21399"/>
    <cellStyle name="_NIM 06 Base Case Current Trends_Rebuttal Power Costs_Final Order Electric EXHIBIT A-1 4" xfId="21400"/>
    <cellStyle name="_NIM 06 Base Case Current Trends_Rebuttal Power Costs_Final Order Electric EXHIBIT A-1 5" xfId="21401"/>
    <cellStyle name="_NIM 06 Base Case Current Trends_Rebuttal Power Costs_Final Order Electric EXHIBIT A-1 6" xfId="21402"/>
    <cellStyle name="_NIM 06 Base Case Current Trends_TENASKA REGULATORY ASSET" xfId="4934"/>
    <cellStyle name="_NIM 06 Base Case Current Trends_TENASKA REGULATORY ASSET 2" xfId="4935"/>
    <cellStyle name="_NIM 06 Base Case Current Trends_TENASKA REGULATORY ASSET 2 2" xfId="4936"/>
    <cellStyle name="_NIM 06 Base Case Current Trends_TENASKA REGULATORY ASSET 2 2 2" xfId="21403"/>
    <cellStyle name="_NIM 06 Base Case Current Trends_TENASKA REGULATORY ASSET 2 3" xfId="21404"/>
    <cellStyle name="_NIM 06 Base Case Current Trends_TENASKA REGULATORY ASSET 2 4" xfId="21405"/>
    <cellStyle name="_NIM 06 Base Case Current Trends_TENASKA REGULATORY ASSET 3" xfId="4937"/>
    <cellStyle name="_NIM 06 Base Case Current Trends_TENASKA REGULATORY ASSET 3 2" xfId="21406"/>
    <cellStyle name="_NIM 06 Base Case Current Trends_TENASKA REGULATORY ASSET 4" xfId="21407"/>
    <cellStyle name="_NIM 06 Base Case Current Trends_TENASKA REGULATORY ASSET 5" xfId="21408"/>
    <cellStyle name="_NIM 06 Base Case Current Trends_TENASKA REGULATORY ASSET 6" xfId="21409"/>
    <cellStyle name="_NIM Summary 09GRC" xfId="4938"/>
    <cellStyle name="_NIM Summary 09GRC 2" xfId="4939"/>
    <cellStyle name="_NIM Summary 09GRC 2 2" xfId="21410"/>
    <cellStyle name="_NIM Summary 09GRC 2 2 2" xfId="21411"/>
    <cellStyle name="_NIM Summary 09GRC 2 2 2 2" xfId="21412"/>
    <cellStyle name="_NIM Summary 09GRC 2 2 3" xfId="21413"/>
    <cellStyle name="_NIM Summary 09GRC 2 2 4" xfId="21414"/>
    <cellStyle name="_NIM Summary 09GRC 2 3" xfId="21415"/>
    <cellStyle name="_NIM Summary 09GRC 2 3 2" xfId="21416"/>
    <cellStyle name="_NIM Summary 09GRC 2 4" xfId="21417"/>
    <cellStyle name="_NIM Summary 09GRC 3" xfId="21418"/>
    <cellStyle name="_NIM Summary 09GRC 3 2" xfId="21419"/>
    <cellStyle name="_NIM Summary 09GRC 3 2 2" xfId="21420"/>
    <cellStyle name="_NIM Summary 09GRC 3 3" xfId="21421"/>
    <cellStyle name="_NIM Summary 09GRC 3 4" xfId="21422"/>
    <cellStyle name="_NIM Summary 09GRC 4" xfId="21423"/>
    <cellStyle name="_NIM Summary 09GRC 4 2" xfId="21424"/>
    <cellStyle name="_NIM Summary 09GRC 5" xfId="21425"/>
    <cellStyle name="_NIM Summary 09GRC_DEM-WP(C) ENERG10C--ctn Mid-C_042010 2010GRC" xfId="4940"/>
    <cellStyle name="_NIM Summary 09GRC_DEM-WP(C) ENERG10C--ctn Mid-C_042010 2010GRC 2" xfId="21426"/>
    <cellStyle name="_NIM Summary 09GRC_NIM Summary" xfId="4941"/>
    <cellStyle name="_NIM Summary 09GRC_NIM Summary 2" xfId="4942"/>
    <cellStyle name="_NIM Summary 09GRC_NIM Summary 2 2" xfId="21427"/>
    <cellStyle name="_NIM Summary 09GRC_NIM Summary 2 2 2" xfId="21428"/>
    <cellStyle name="_NIM Summary 09GRC_NIM Summary 2 2 2 2" xfId="21429"/>
    <cellStyle name="_NIM Summary 09GRC_NIM Summary 2 2 3" xfId="21430"/>
    <cellStyle name="_NIM Summary 09GRC_NIM Summary 2 2 4" xfId="21431"/>
    <cellStyle name="_NIM Summary 09GRC_NIM Summary 2 3" xfId="21432"/>
    <cellStyle name="_NIM Summary 09GRC_NIM Summary 2 3 2" xfId="21433"/>
    <cellStyle name="_NIM Summary 09GRC_NIM Summary 2 4" xfId="21434"/>
    <cellStyle name="_NIM Summary 09GRC_NIM Summary 3" xfId="21435"/>
    <cellStyle name="_NIM Summary 09GRC_NIM Summary 3 2" xfId="21436"/>
    <cellStyle name="_NIM Summary 09GRC_NIM Summary 3 2 2" xfId="21437"/>
    <cellStyle name="_NIM Summary 09GRC_NIM Summary 3 3" xfId="21438"/>
    <cellStyle name="_NIM Summary 09GRC_NIM Summary 3 4" xfId="21439"/>
    <cellStyle name="_NIM Summary 09GRC_NIM Summary 4" xfId="21440"/>
    <cellStyle name="_NIM Summary 09GRC_NIM Summary 4 2" xfId="21441"/>
    <cellStyle name="_NIM Summary 09GRC_NIM Summary 5" xfId="21442"/>
    <cellStyle name="_NIM Summary 09GRC_NIM Summary_DEM-WP(C) ENERG10C--ctn Mid-C_042010 2010GRC" xfId="4943"/>
    <cellStyle name="_NIM Summary 09GRC_NIM Summary_DEM-WP(C) ENERG10C--ctn Mid-C_042010 2010GRC 2" xfId="21443"/>
    <cellStyle name="_PC DRAFT 10 15 07" xfId="4944"/>
    <cellStyle name="_PC DRAFT 10 15 07 2" xfId="21444"/>
    <cellStyle name="_PCA 7 - Exhibit D update 9_30_2008" xfId="4945"/>
    <cellStyle name="_PCA 7 - Exhibit D update 9_30_2008 2" xfId="4946"/>
    <cellStyle name="_PCA 7 - Exhibit D update 9_30_2008 2 2" xfId="4947"/>
    <cellStyle name="_PCA 7 - Exhibit D update 9_30_2008 2 2 2" xfId="21445"/>
    <cellStyle name="_PCA 7 - Exhibit D update 9_30_2008 2 2 2 2" xfId="21446"/>
    <cellStyle name="_PCA 7 - Exhibit D update 9_30_2008 2 2 2 2 2" xfId="21447"/>
    <cellStyle name="_PCA 7 - Exhibit D update 9_30_2008 2 2 2 3" xfId="21448"/>
    <cellStyle name="_PCA 7 - Exhibit D update 9_30_2008 2 2 3" xfId="21449"/>
    <cellStyle name="_PCA 7 - Exhibit D update 9_30_2008 2 2 3 2" xfId="21450"/>
    <cellStyle name="_PCA 7 - Exhibit D update 9_30_2008 2 2 4" xfId="21451"/>
    <cellStyle name="_PCA 7 - Exhibit D update 9_30_2008 2 3" xfId="21452"/>
    <cellStyle name="_PCA 7 - Exhibit D update 9_30_2008 2 3 2" xfId="21453"/>
    <cellStyle name="_PCA 7 - Exhibit D update 9_30_2008 2 3 2 2" xfId="21454"/>
    <cellStyle name="_PCA 7 - Exhibit D update 9_30_2008 2 3 3" xfId="21455"/>
    <cellStyle name="_PCA 7 - Exhibit D update 9_30_2008 2 4" xfId="21456"/>
    <cellStyle name="_PCA 7 - Exhibit D update 9_30_2008 2 4 2" xfId="21457"/>
    <cellStyle name="_PCA 7 - Exhibit D update 9_30_2008 2 5" xfId="21458"/>
    <cellStyle name="_PCA 7 - Exhibit D update 9_30_2008 3" xfId="4948"/>
    <cellStyle name="_PCA 7 - Exhibit D update 9_30_2008 3 2" xfId="21459"/>
    <cellStyle name="_PCA 7 - Exhibit D update 9_30_2008 3 2 2" xfId="21460"/>
    <cellStyle name="_PCA 7 - Exhibit D update 9_30_2008 3 2 2 2" xfId="21461"/>
    <cellStyle name="_PCA 7 - Exhibit D update 9_30_2008 3 2 2 2 2" xfId="21462"/>
    <cellStyle name="_PCA 7 - Exhibit D update 9_30_2008 3 2 2 3" xfId="21463"/>
    <cellStyle name="_PCA 7 - Exhibit D update 9_30_2008 3 2 3" xfId="21464"/>
    <cellStyle name="_PCA 7 - Exhibit D update 9_30_2008 3 2 3 2" xfId="21465"/>
    <cellStyle name="_PCA 7 - Exhibit D update 9_30_2008 3 2 4" xfId="21466"/>
    <cellStyle name="_PCA 7 - Exhibit D update 9_30_2008 3 2 5" xfId="21467"/>
    <cellStyle name="_PCA 7 - Exhibit D update 9_30_2008 3 3" xfId="21468"/>
    <cellStyle name="_PCA 7 - Exhibit D update 9_30_2008 3 3 2" xfId="21469"/>
    <cellStyle name="_PCA 7 - Exhibit D update 9_30_2008 3 3 2 2" xfId="21470"/>
    <cellStyle name="_PCA 7 - Exhibit D update 9_30_2008 3 3 3" xfId="21471"/>
    <cellStyle name="_PCA 7 - Exhibit D update 9_30_2008 3 4" xfId="21472"/>
    <cellStyle name="_PCA 7 - Exhibit D update 9_30_2008 3 4 2" xfId="21473"/>
    <cellStyle name="_PCA 7 - Exhibit D update 9_30_2008 3 5" xfId="21474"/>
    <cellStyle name="_PCA 7 - Exhibit D update 9_30_2008 4" xfId="4949"/>
    <cellStyle name="_PCA 7 - Exhibit D update 9_30_2008 4 2" xfId="4950"/>
    <cellStyle name="_PCA 7 - Exhibit D update 9_30_2008 4 2 2" xfId="21475"/>
    <cellStyle name="_PCA 7 - Exhibit D update 9_30_2008 4 2 2 2" xfId="21476"/>
    <cellStyle name="_PCA 7 - Exhibit D update 9_30_2008 4 2 3" xfId="21477"/>
    <cellStyle name="_PCA 7 - Exhibit D update 9_30_2008 4 3" xfId="21478"/>
    <cellStyle name="_PCA 7 - Exhibit D update 9_30_2008 4 3 2" xfId="21479"/>
    <cellStyle name="_PCA 7 - Exhibit D update 9_30_2008 4 4" xfId="21480"/>
    <cellStyle name="_PCA 7 - Exhibit D update 9_30_2008 5" xfId="21481"/>
    <cellStyle name="_PCA 7 - Exhibit D update 9_30_2008 5 2" xfId="21482"/>
    <cellStyle name="_PCA 7 - Exhibit D update 9_30_2008 5 2 2" xfId="21483"/>
    <cellStyle name="_PCA 7 - Exhibit D update 9_30_2008 5 2 2 2" xfId="21484"/>
    <cellStyle name="_PCA 7 - Exhibit D update 9_30_2008 5 2 3" xfId="21485"/>
    <cellStyle name="_PCA 7 - Exhibit D update 9_30_2008 5 2 4" xfId="21486"/>
    <cellStyle name="_PCA 7 - Exhibit D update 9_30_2008 5 3" xfId="21487"/>
    <cellStyle name="_PCA 7 - Exhibit D update 9_30_2008 5 3 2" xfId="21488"/>
    <cellStyle name="_PCA 7 - Exhibit D update 9_30_2008 5 4" xfId="21489"/>
    <cellStyle name="_PCA 7 - Exhibit D update 9_30_2008 5 5" xfId="21490"/>
    <cellStyle name="_PCA 7 - Exhibit D update 9_30_2008 6" xfId="21491"/>
    <cellStyle name="_PCA 7 - Exhibit D update 9_30_2008 6 2" xfId="21492"/>
    <cellStyle name="_PCA 7 - Exhibit D update 9_30_2008 6 2 2" xfId="21493"/>
    <cellStyle name="_PCA 7 - Exhibit D update 9_30_2008 6 2 2 2" xfId="21494"/>
    <cellStyle name="_PCA 7 - Exhibit D update 9_30_2008 6 2 3" xfId="21495"/>
    <cellStyle name="_PCA 7 - Exhibit D update 9_30_2008 6 2 4" xfId="21496"/>
    <cellStyle name="_PCA 7 - Exhibit D update 9_30_2008 6 3" xfId="21497"/>
    <cellStyle name="_PCA 7 - Exhibit D update 9_30_2008 6 3 2" xfId="21498"/>
    <cellStyle name="_PCA 7 - Exhibit D update 9_30_2008 6 4" xfId="21499"/>
    <cellStyle name="_PCA 7 - Exhibit D update 9_30_2008 6 5" xfId="21500"/>
    <cellStyle name="_PCA 7 - Exhibit D update 9_30_2008 7" xfId="21501"/>
    <cellStyle name="_PCA 7 - Exhibit D update 9_30_2008 7 2" xfId="21502"/>
    <cellStyle name="_PCA 7 - Exhibit D update 9_30_2008 8" xfId="21503"/>
    <cellStyle name="_PCA 7 - Exhibit D update 9_30_2008_Chelan PUD Power Costs (8-10)" xfId="4951"/>
    <cellStyle name="_PCA 7 - Exhibit D update 9_30_2008_Chelan PUD Power Costs (8-10) 2" xfId="21504"/>
    <cellStyle name="_PCA 7 - Exhibit D update 9_30_2008_DEM-WP(C) Chelan Power Costs" xfId="4952"/>
    <cellStyle name="_PCA 7 - Exhibit D update 9_30_2008_DEM-WP(C) Chelan Power Costs 2" xfId="21505"/>
    <cellStyle name="_PCA 7 - Exhibit D update 9_30_2008_DEM-WP(C) Chelan Power Costs 2 2" xfId="21506"/>
    <cellStyle name="_PCA 7 - Exhibit D update 9_30_2008_DEM-WP(C) Chelan Power Costs 2 2 2" xfId="21507"/>
    <cellStyle name="_PCA 7 - Exhibit D update 9_30_2008_DEM-WP(C) Chelan Power Costs 2 3" xfId="21508"/>
    <cellStyle name="_PCA 7 - Exhibit D update 9_30_2008_DEM-WP(C) Chelan Power Costs 2 4" xfId="21509"/>
    <cellStyle name="_PCA 7 - Exhibit D update 9_30_2008_DEM-WP(C) Chelan Power Costs 3" xfId="21510"/>
    <cellStyle name="_PCA 7 - Exhibit D update 9_30_2008_DEM-WP(C) Chelan Power Costs 3 2" xfId="21511"/>
    <cellStyle name="_PCA 7 - Exhibit D update 9_30_2008_DEM-WP(C) Chelan Power Costs 4" xfId="21512"/>
    <cellStyle name="_PCA 7 - Exhibit D update 9_30_2008_DEM-WP(C) ENERG10C--ctn Mid-C_042010 2010GRC" xfId="4953"/>
    <cellStyle name="_PCA 7 - Exhibit D update 9_30_2008_DEM-WP(C) ENERG10C--ctn Mid-C_042010 2010GRC 2" xfId="21513"/>
    <cellStyle name="_PCA 7 - Exhibit D update 9_30_2008_DEM-WP(C) Gas Transport 2010GRC" xfId="4954"/>
    <cellStyle name="_PCA 7 - Exhibit D update 9_30_2008_DEM-WP(C) Gas Transport 2010GRC 2" xfId="21514"/>
    <cellStyle name="_PCA 7 - Exhibit D update 9_30_2008_DEM-WP(C) Gas Transport 2010GRC 2 2" xfId="21515"/>
    <cellStyle name="_PCA 7 - Exhibit D update 9_30_2008_DEM-WP(C) Gas Transport 2010GRC 2 2 2" xfId="21516"/>
    <cellStyle name="_PCA 7 - Exhibit D update 9_30_2008_DEM-WP(C) Gas Transport 2010GRC 2 3" xfId="21517"/>
    <cellStyle name="_PCA 7 - Exhibit D update 9_30_2008_DEM-WP(C) Gas Transport 2010GRC 2 4" xfId="21518"/>
    <cellStyle name="_PCA 7 - Exhibit D update 9_30_2008_DEM-WP(C) Gas Transport 2010GRC 3" xfId="21519"/>
    <cellStyle name="_PCA 7 - Exhibit D update 9_30_2008_DEM-WP(C) Gas Transport 2010GRC 3 2" xfId="21520"/>
    <cellStyle name="_PCA 7 - Exhibit D update 9_30_2008_DEM-WP(C) Gas Transport 2010GRC 4" xfId="21521"/>
    <cellStyle name="_PCA 7 - Exhibit D update 9_30_2008_NIM Summary" xfId="4955"/>
    <cellStyle name="_PCA 7 - Exhibit D update 9_30_2008_NIM Summary 2" xfId="4956"/>
    <cellStyle name="_PCA 7 - Exhibit D update 9_30_2008_NIM Summary 2 2" xfId="21522"/>
    <cellStyle name="_PCA 7 - Exhibit D update 9_30_2008_NIM Summary 2 2 2" xfId="21523"/>
    <cellStyle name="_PCA 7 - Exhibit D update 9_30_2008_NIM Summary 2 2 2 2" xfId="21524"/>
    <cellStyle name="_PCA 7 - Exhibit D update 9_30_2008_NIM Summary 2 2 3" xfId="21525"/>
    <cellStyle name="_PCA 7 - Exhibit D update 9_30_2008_NIM Summary 2 2 4" xfId="21526"/>
    <cellStyle name="_PCA 7 - Exhibit D update 9_30_2008_NIM Summary 2 3" xfId="21527"/>
    <cellStyle name="_PCA 7 - Exhibit D update 9_30_2008_NIM Summary 2 3 2" xfId="21528"/>
    <cellStyle name="_PCA 7 - Exhibit D update 9_30_2008_NIM Summary 2 4" xfId="21529"/>
    <cellStyle name="_PCA 7 - Exhibit D update 9_30_2008_NIM Summary 3" xfId="21530"/>
    <cellStyle name="_PCA 7 - Exhibit D update 9_30_2008_NIM Summary 3 2" xfId="21531"/>
    <cellStyle name="_PCA 7 - Exhibit D update 9_30_2008_NIM Summary 3 2 2" xfId="21532"/>
    <cellStyle name="_PCA 7 - Exhibit D update 9_30_2008_NIM Summary 3 3" xfId="21533"/>
    <cellStyle name="_PCA 7 - Exhibit D update 9_30_2008_NIM Summary 3 4" xfId="21534"/>
    <cellStyle name="_PCA 7 - Exhibit D update 9_30_2008_NIM Summary 4" xfId="21535"/>
    <cellStyle name="_PCA 7 - Exhibit D update 9_30_2008_NIM Summary 4 2" xfId="21536"/>
    <cellStyle name="_PCA 7 - Exhibit D update 9_30_2008_NIM Summary 5" xfId="21537"/>
    <cellStyle name="_PCA 7 - Exhibit D update 9_30_2008_NIM Summary_DEM-WP(C) ENERG10C--ctn Mid-C_042010 2010GRC" xfId="4957"/>
    <cellStyle name="_PCA 7 - Exhibit D update 9_30_2008_NIM Summary_DEM-WP(C) ENERG10C--ctn Mid-C_042010 2010GRC 2" xfId="21538"/>
    <cellStyle name="_PCA 7 - Exhibit D update 9_30_2008_Transmission Workbook for May BOD" xfId="4958"/>
    <cellStyle name="_PCA 7 - Exhibit D update 9_30_2008_Transmission Workbook for May BOD 2" xfId="4959"/>
    <cellStyle name="_PCA 7 - Exhibit D update 9_30_2008_Transmission Workbook for May BOD 2 2" xfId="21539"/>
    <cellStyle name="_PCA 7 - Exhibit D update 9_30_2008_Transmission Workbook for May BOD 2 2 2" xfId="21540"/>
    <cellStyle name="_PCA 7 - Exhibit D update 9_30_2008_Transmission Workbook for May BOD 2 2 2 2" xfId="21541"/>
    <cellStyle name="_PCA 7 - Exhibit D update 9_30_2008_Transmission Workbook for May BOD 2 2 3" xfId="21542"/>
    <cellStyle name="_PCA 7 - Exhibit D update 9_30_2008_Transmission Workbook for May BOD 2 2 4" xfId="21543"/>
    <cellStyle name="_PCA 7 - Exhibit D update 9_30_2008_Transmission Workbook for May BOD 2 3" xfId="21544"/>
    <cellStyle name="_PCA 7 - Exhibit D update 9_30_2008_Transmission Workbook for May BOD 2 3 2" xfId="21545"/>
    <cellStyle name="_PCA 7 - Exhibit D update 9_30_2008_Transmission Workbook for May BOD 2 4" xfId="21546"/>
    <cellStyle name="_PCA 7 - Exhibit D update 9_30_2008_Transmission Workbook for May BOD 3" xfId="21547"/>
    <cellStyle name="_PCA 7 - Exhibit D update 9_30_2008_Transmission Workbook for May BOD 3 2" xfId="21548"/>
    <cellStyle name="_PCA 7 - Exhibit D update 9_30_2008_Transmission Workbook for May BOD 3 2 2" xfId="21549"/>
    <cellStyle name="_PCA 7 - Exhibit D update 9_30_2008_Transmission Workbook for May BOD 3 3" xfId="21550"/>
    <cellStyle name="_PCA 7 - Exhibit D update 9_30_2008_Transmission Workbook for May BOD 3 4" xfId="21551"/>
    <cellStyle name="_PCA 7 - Exhibit D update 9_30_2008_Transmission Workbook for May BOD 4" xfId="21552"/>
    <cellStyle name="_PCA 7 - Exhibit D update 9_30_2008_Transmission Workbook for May BOD 4 2" xfId="21553"/>
    <cellStyle name="_PCA 7 - Exhibit D update 9_30_2008_Transmission Workbook for May BOD 5" xfId="21554"/>
    <cellStyle name="_PCA 7 - Exhibit D update 9_30_2008_Transmission Workbook for May BOD_DEM-WP(C) ENERG10C--ctn Mid-C_042010 2010GRC" xfId="4960"/>
    <cellStyle name="_PCA 7 - Exhibit D update 9_30_2008_Transmission Workbook for May BOD_DEM-WP(C) ENERG10C--ctn Mid-C_042010 2010GRC 2" xfId="21555"/>
    <cellStyle name="_PCA 7 - Exhibit D update 9_30_2008_Wind Integration 10GRC" xfId="4961"/>
    <cellStyle name="_PCA 7 - Exhibit D update 9_30_2008_Wind Integration 10GRC 2" xfId="4962"/>
    <cellStyle name="_PCA 7 - Exhibit D update 9_30_2008_Wind Integration 10GRC 2 2" xfId="21556"/>
    <cellStyle name="_PCA 7 - Exhibit D update 9_30_2008_Wind Integration 10GRC 2 2 2" xfId="21557"/>
    <cellStyle name="_PCA 7 - Exhibit D update 9_30_2008_Wind Integration 10GRC 2 2 2 2" xfId="21558"/>
    <cellStyle name="_PCA 7 - Exhibit D update 9_30_2008_Wind Integration 10GRC 2 2 3" xfId="21559"/>
    <cellStyle name="_PCA 7 - Exhibit D update 9_30_2008_Wind Integration 10GRC 2 2 4" xfId="21560"/>
    <cellStyle name="_PCA 7 - Exhibit D update 9_30_2008_Wind Integration 10GRC 2 3" xfId="21561"/>
    <cellStyle name="_PCA 7 - Exhibit D update 9_30_2008_Wind Integration 10GRC 2 3 2" xfId="21562"/>
    <cellStyle name="_PCA 7 - Exhibit D update 9_30_2008_Wind Integration 10GRC 2 4" xfId="21563"/>
    <cellStyle name="_PCA 7 - Exhibit D update 9_30_2008_Wind Integration 10GRC 3" xfId="21564"/>
    <cellStyle name="_PCA 7 - Exhibit D update 9_30_2008_Wind Integration 10GRC 3 2" xfId="21565"/>
    <cellStyle name="_PCA 7 - Exhibit D update 9_30_2008_Wind Integration 10GRC 3 2 2" xfId="21566"/>
    <cellStyle name="_PCA 7 - Exhibit D update 9_30_2008_Wind Integration 10GRC 3 3" xfId="21567"/>
    <cellStyle name="_PCA 7 - Exhibit D update 9_30_2008_Wind Integration 10GRC 3 4" xfId="21568"/>
    <cellStyle name="_PCA 7 - Exhibit D update 9_30_2008_Wind Integration 10GRC 4" xfId="21569"/>
    <cellStyle name="_PCA 7 - Exhibit D update 9_30_2008_Wind Integration 10GRC 4 2" xfId="21570"/>
    <cellStyle name="_PCA 7 - Exhibit D update 9_30_2008_Wind Integration 10GRC 5" xfId="21571"/>
    <cellStyle name="_PCA 7 - Exhibit D update 9_30_2008_Wind Integration 10GRC_DEM-WP(C) ENERG10C--ctn Mid-C_042010 2010GRC" xfId="4963"/>
    <cellStyle name="_PCA 7 - Exhibit D update 9_30_2008_Wind Integration 10GRC_DEM-WP(C) ENERG10C--ctn Mid-C_042010 2010GRC 2" xfId="21572"/>
    <cellStyle name="_Portfolio SPlan Base Case.xls Chart 1" xfId="4964"/>
    <cellStyle name="_Portfolio SPlan Base Case.xls Chart 1 2" xfId="4965"/>
    <cellStyle name="_Portfolio SPlan Base Case.xls Chart 1 2 2" xfId="4966"/>
    <cellStyle name="_Portfolio SPlan Base Case.xls Chart 1 2 2 2" xfId="21573"/>
    <cellStyle name="_Portfolio SPlan Base Case.xls Chart 1 2 2 2 2" xfId="21574"/>
    <cellStyle name="_Portfolio SPlan Base Case.xls Chart 1 2 2 2 2 2" xfId="21575"/>
    <cellStyle name="_Portfolio SPlan Base Case.xls Chart 1 2 2 2 3" xfId="21576"/>
    <cellStyle name="_Portfolio SPlan Base Case.xls Chart 1 2 2 3" xfId="21577"/>
    <cellStyle name="_Portfolio SPlan Base Case.xls Chart 1 2 2 3 2" xfId="21578"/>
    <cellStyle name="_Portfolio SPlan Base Case.xls Chart 1 2 2 4" xfId="21579"/>
    <cellStyle name="_Portfolio SPlan Base Case.xls Chart 1 2 3" xfId="21580"/>
    <cellStyle name="_Portfolio SPlan Base Case.xls Chart 1 2 3 2" xfId="21581"/>
    <cellStyle name="_Portfolio SPlan Base Case.xls Chart 1 2 3 2 2" xfId="21582"/>
    <cellStyle name="_Portfolio SPlan Base Case.xls Chart 1 2 3 3" xfId="21583"/>
    <cellStyle name="_Portfolio SPlan Base Case.xls Chart 1 2 4" xfId="21584"/>
    <cellStyle name="_Portfolio SPlan Base Case.xls Chart 1 2 4 2" xfId="21585"/>
    <cellStyle name="_Portfolio SPlan Base Case.xls Chart 1 2 5" xfId="21586"/>
    <cellStyle name="_Portfolio SPlan Base Case.xls Chart 1 3" xfId="4967"/>
    <cellStyle name="_Portfolio SPlan Base Case.xls Chart 1 3 2" xfId="21587"/>
    <cellStyle name="_Portfolio SPlan Base Case.xls Chart 1 3 2 2" xfId="21588"/>
    <cellStyle name="_Portfolio SPlan Base Case.xls Chart 1 3 2 3" xfId="21589"/>
    <cellStyle name="_Portfolio SPlan Base Case.xls Chart 1 3 3" xfId="21590"/>
    <cellStyle name="_Portfolio SPlan Base Case.xls Chart 1 3 4" xfId="21591"/>
    <cellStyle name="_Portfolio SPlan Base Case.xls Chart 1 4" xfId="21592"/>
    <cellStyle name="_Portfolio SPlan Base Case.xls Chart 1 4 2" xfId="21593"/>
    <cellStyle name="_Portfolio SPlan Base Case.xls Chart 1 4 2 2" xfId="21594"/>
    <cellStyle name="_Portfolio SPlan Base Case.xls Chart 1 4 3" xfId="21595"/>
    <cellStyle name="_Portfolio SPlan Base Case.xls Chart 1 5" xfId="21596"/>
    <cellStyle name="_Portfolio SPlan Base Case.xls Chart 1 5 2" xfId="21597"/>
    <cellStyle name="_Portfolio SPlan Base Case.xls Chart 1 5 3" xfId="21598"/>
    <cellStyle name="_Portfolio SPlan Base Case.xls Chart 1 6" xfId="21599"/>
    <cellStyle name="_Portfolio SPlan Base Case.xls Chart 1 6 2" xfId="21600"/>
    <cellStyle name="_Portfolio SPlan Base Case.xls Chart 1_Adj Bench DR 3 for Initial Briefs (Electric)" xfId="4968"/>
    <cellStyle name="_Portfolio SPlan Base Case.xls Chart 1_Adj Bench DR 3 for Initial Briefs (Electric) 2" xfId="4969"/>
    <cellStyle name="_Portfolio SPlan Base Case.xls Chart 1_Adj Bench DR 3 for Initial Briefs (Electric) 2 2" xfId="4970"/>
    <cellStyle name="_Portfolio SPlan Base Case.xls Chart 1_Adj Bench DR 3 for Initial Briefs (Electric) 2 2 2" xfId="21601"/>
    <cellStyle name="_Portfolio SPlan Base Case.xls Chart 1_Adj Bench DR 3 for Initial Briefs (Electric) 2 2 2 2" xfId="21602"/>
    <cellStyle name="_Portfolio SPlan Base Case.xls Chart 1_Adj Bench DR 3 for Initial Briefs (Electric) 2 2 3" xfId="21603"/>
    <cellStyle name="_Portfolio SPlan Base Case.xls Chart 1_Adj Bench DR 3 for Initial Briefs (Electric) 2 2 4" xfId="21604"/>
    <cellStyle name="_Portfolio SPlan Base Case.xls Chart 1_Adj Bench DR 3 for Initial Briefs (Electric) 2 3" xfId="21605"/>
    <cellStyle name="_Portfolio SPlan Base Case.xls Chart 1_Adj Bench DR 3 for Initial Briefs (Electric) 2 3 2" xfId="21606"/>
    <cellStyle name="_Portfolio SPlan Base Case.xls Chart 1_Adj Bench DR 3 for Initial Briefs (Electric) 2 4" xfId="21607"/>
    <cellStyle name="_Portfolio SPlan Base Case.xls Chart 1_Adj Bench DR 3 for Initial Briefs (Electric) 3" xfId="4971"/>
    <cellStyle name="_Portfolio SPlan Base Case.xls Chart 1_Adj Bench DR 3 for Initial Briefs (Electric) 3 2" xfId="21608"/>
    <cellStyle name="_Portfolio SPlan Base Case.xls Chart 1_Adj Bench DR 3 for Initial Briefs (Electric) 3 2 2" xfId="21609"/>
    <cellStyle name="_Portfolio SPlan Base Case.xls Chart 1_Adj Bench DR 3 for Initial Briefs (Electric) 3 3" xfId="21610"/>
    <cellStyle name="_Portfolio SPlan Base Case.xls Chart 1_Adj Bench DR 3 for Initial Briefs (Electric) 3 4" xfId="21611"/>
    <cellStyle name="_Portfolio SPlan Base Case.xls Chart 1_Adj Bench DR 3 for Initial Briefs (Electric) 4" xfId="21612"/>
    <cellStyle name="_Portfolio SPlan Base Case.xls Chart 1_Adj Bench DR 3 for Initial Briefs (Electric) 4 2" xfId="21613"/>
    <cellStyle name="_Portfolio SPlan Base Case.xls Chart 1_Adj Bench DR 3 for Initial Briefs (Electric) 5" xfId="21614"/>
    <cellStyle name="_Portfolio SPlan Base Case.xls Chart 1_Adj Bench DR 3 for Initial Briefs (Electric)_DEM-WP(C) ENERG10C--ctn Mid-C_042010 2010GRC" xfId="4972"/>
    <cellStyle name="_Portfolio SPlan Base Case.xls Chart 1_Adj Bench DR 3 for Initial Briefs (Electric)_DEM-WP(C) ENERG10C--ctn Mid-C_042010 2010GRC 2" xfId="21615"/>
    <cellStyle name="_Portfolio SPlan Base Case.xls Chart 1_Book1" xfId="4973"/>
    <cellStyle name="_Portfolio SPlan Base Case.xls Chart 1_Book1 2" xfId="21616"/>
    <cellStyle name="_Portfolio SPlan Base Case.xls Chart 1_Book2" xfId="4974"/>
    <cellStyle name="_Portfolio SPlan Base Case.xls Chart 1_Book2 2" xfId="4975"/>
    <cellStyle name="_Portfolio SPlan Base Case.xls Chart 1_Book2 2 2" xfId="4976"/>
    <cellStyle name="_Portfolio SPlan Base Case.xls Chart 1_Book2 2 2 2" xfId="21617"/>
    <cellStyle name="_Portfolio SPlan Base Case.xls Chart 1_Book2 2 2 2 2" xfId="21618"/>
    <cellStyle name="_Portfolio SPlan Base Case.xls Chart 1_Book2 2 2 3" xfId="21619"/>
    <cellStyle name="_Portfolio SPlan Base Case.xls Chart 1_Book2 2 2 4" xfId="21620"/>
    <cellStyle name="_Portfolio SPlan Base Case.xls Chart 1_Book2 2 3" xfId="21621"/>
    <cellStyle name="_Portfolio SPlan Base Case.xls Chart 1_Book2 2 3 2" xfId="21622"/>
    <cellStyle name="_Portfolio SPlan Base Case.xls Chart 1_Book2 2 4" xfId="21623"/>
    <cellStyle name="_Portfolio SPlan Base Case.xls Chart 1_Book2 3" xfId="4977"/>
    <cellStyle name="_Portfolio SPlan Base Case.xls Chart 1_Book2 3 2" xfId="21624"/>
    <cellStyle name="_Portfolio SPlan Base Case.xls Chart 1_Book2 3 2 2" xfId="21625"/>
    <cellStyle name="_Portfolio SPlan Base Case.xls Chart 1_Book2 3 3" xfId="21626"/>
    <cellStyle name="_Portfolio SPlan Base Case.xls Chart 1_Book2 3 4" xfId="21627"/>
    <cellStyle name="_Portfolio SPlan Base Case.xls Chart 1_Book2 4" xfId="21628"/>
    <cellStyle name="_Portfolio SPlan Base Case.xls Chart 1_Book2 4 2" xfId="21629"/>
    <cellStyle name="_Portfolio SPlan Base Case.xls Chart 1_Book2 5" xfId="21630"/>
    <cellStyle name="_Portfolio SPlan Base Case.xls Chart 1_Book2_Adj Bench DR 3 for Initial Briefs (Electric)" xfId="4978"/>
    <cellStyle name="_Portfolio SPlan Base Case.xls Chart 1_Book2_Adj Bench DR 3 for Initial Briefs (Electric) 2" xfId="4979"/>
    <cellStyle name="_Portfolio SPlan Base Case.xls Chart 1_Book2_Adj Bench DR 3 for Initial Briefs (Electric) 2 2" xfId="4980"/>
    <cellStyle name="_Portfolio SPlan Base Case.xls Chart 1_Book2_Adj Bench DR 3 for Initial Briefs (Electric) 2 2 2" xfId="21631"/>
    <cellStyle name="_Portfolio SPlan Base Case.xls Chart 1_Book2_Adj Bench DR 3 for Initial Briefs (Electric) 2 2 2 2" xfId="21632"/>
    <cellStyle name="_Portfolio SPlan Base Case.xls Chart 1_Book2_Adj Bench DR 3 for Initial Briefs (Electric) 2 2 3" xfId="21633"/>
    <cellStyle name="_Portfolio SPlan Base Case.xls Chart 1_Book2_Adj Bench DR 3 for Initial Briefs (Electric) 2 2 4" xfId="21634"/>
    <cellStyle name="_Portfolio SPlan Base Case.xls Chart 1_Book2_Adj Bench DR 3 for Initial Briefs (Electric) 2 3" xfId="21635"/>
    <cellStyle name="_Portfolio SPlan Base Case.xls Chart 1_Book2_Adj Bench DR 3 for Initial Briefs (Electric) 2 3 2" xfId="21636"/>
    <cellStyle name="_Portfolio SPlan Base Case.xls Chart 1_Book2_Adj Bench DR 3 for Initial Briefs (Electric) 2 4" xfId="21637"/>
    <cellStyle name="_Portfolio SPlan Base Case.xls Chart 1_Book2_Adj Bench DR 3 for Initial Briefs (Electric) 3" xfId="4981"/>
    <cellStyle name="_Portfolio SPlan Base Case.xls Chart 1_Book2_Adj Bench DR 3 for Initial Briefs (Electric) 3 2" xfId="21638"/>
    <cellStyle name="_Portfolio SPlan Base Case.xls Chart 1_Book2_Adj Bench DR 3 for Initial Briefs (Electric) 3 2 2" xfId="21639"/>
    <cellStyle name="_Portfolio SPlan Base Case.xls Chart 1_Book2_Adj Bench DR 3 for Initial Briefs (Electric) 3 3" xfId="21640"/>
    <cellStyle name="_Portfolio SPlan Base Case.xls Chart 1_Book2_Adj Bench DR 3 for Initial Briefs (Electric) 3 4" xfId="21641"/>
    <cellStyle name="_Portfolio SPlan Base Case.xls Chart 1_Book2_Adj Bench DR 3 for Initial Briefs (Electric) 4" xfId="21642"/>
    <cellStyle name="_Portfolio SPlan Base Case.xls Chart 1_Book2_Adj Bench DR 3 for Initial Briefs (Electric) 4 2" xfId="21643"/>
    <cellStyle name="_Portfolio SPlan Base Case.xls Chart 1_Book2_Adj Bench DR 3 for Initial Briefs (Electric) 5" xfId="21644"/>
    <cellStyle name="_Portfolio SPlan Base Case.xls Chart 1_Book2_Adj Bench DR 3 for Initial Briefs (Electric)_DEM-WP(C) ENERG10C--ctn Mid-C_042010 2010GRC" xfId="4982"/>
    <cellStyle name="_Portfolio SPlan Base Case.xls Chart 1_Book2_Adj Bench DR 3 for Initial Briefs (Electric)_DEM-WP(C) ENERG10C--ctn Mid-C_042010 2010GRC 2" xfId="21645"/>
    <cellStyle name="_Portfolio SPlan Base Case.xls Chart 1_Book2_DEM-WP(C) ENERG10C--ctn Mid-C_042010 2010GRC" xfId="4983"/>
    <cellStyle name="_Portfolio SPlan Base Case.xls Chart 1_Book2_DEM-WP(C) ENERG10C--ctn Mid-C_042010 2010GRC 2" xfId="21646"/>
    <cellStyle name="_Portfolio SPlan Base Case.xls Chart 1_Book2_Electric Rev Req Model (2009 GRC) Rebuttal" xfId="4984"/>
    <cellStyle name="_Portfolio SPlan Base Case.xls Chart 1_Book2_Electric Rev Req Model (2009 GRC) Rebuttal 2" xfId="4985"/>
    <cellStyle name="_Portfolio SPlan Base Case.xls Chart 1_Book2_Electric Rev Req Model (2009 GRC) Rebuttal 2 2" xfId="4986"/>
    <cellStyle name="_Portfolio SPlan Base Case.xls Chart 1_Book2_Electric Rev Req Model (2009 GRC) Rebuttal 2 2 2" xfId="21647"/>
    <cellStyle name="_Portfolio SPlan Base Case.xls Chart 1_Book2_Electric Rev Req Model (2009 GRC) Rebuttal 2 3" xfId="21648"/>
    <cellStyle name="_Portfolio SPlan Base Case.xls Chart 1_Book2_Electric Rev Req Model (2009 GRC) Rebuttal 3" xfId="4987"/>
    <cellStyle name="_Portfolio SPlan Base Case.xls Chart 1_Book2_Electric Rev Req Model (2009 GRC) Rebuttal 3 2" xfId="21649"/>
    <cellStyle name="_Portfolio SPlan Base Case.xls Chart 1_Book2_Electric Rev Req Model (2009 GRC) Rebuttal 4" xfId="21650"/>
    <cellStyle name="_Portfolio SPlan Base Case.xls Chart 1_Book2_Electric Rev Req Model (2009 GRC) Rebuttal REmoval of New  WH Solar AdjustMI" xfId="4988"/>
    <cellStyle name="_Portfolio SPlan Base Case.xls Chart 1_Book2_Electric Rev Req Model (2009 GRC) Rebuttal REmoval of New  WH Solar AdjustMI 2" xfId="4989"/>
    <cellStyle name="_Portfolio SPlan Base Case.xls Chart 1_Book2_Electric Rev Req Model (2009 GRC) Rebuttal REmoval of New  WH Solar AdjustMI 2 2" xfId="4990"/>
    <cellStyle name="_Portfolio SPlan Base Case.xls Chart 1_Book2_Electric Rev Req Model (2009 GRC) Rebuttal REmoval of New  WH Solar AdjustMI 2 2 2" xfId="21651"/>
    <cellStyle name="_Portfolio SPlan Base Case.xls Chart 1_Book2_Electric Rev Req Model (2009 GRC) Rebuttal REmoval of New  WH Solar AdjustMI 2 2 2 2" xfId="21652"/>
    <cellStyle name="_Portfolio SPlan Base Case.xls Chart 1_Book2_Electric Rev Req Model (2009 GRC) Rebuttal REmoval of New  WH Solar AdjustMI 2 2 3" xfId="21653"/>
    <cellStyle name="_Portfolio SPlan Base Case.xls Chart 1_Book2_Electric Rev Req Model (2009 GRC) Rebuttal REmoval of New  WH Solar AdjustMI 2 2 4" xfId="21654"/>
    <cellStyle name="_Portfolio SPlan Base Case.xls Chart 1_Book2_Electric Rev Req Model (2009 GRC) Rebuttal REmoval of New  WH Solar AdjustMI 2 3" xfId="21655"/>
    <cellStyle name="_Portfolio SPlan Base Case.xls Chart 1_Book2_Electric Rev Req Model (2009 GRC) Rebuttal REmoval of New  WH Solar AdjustMI 2 3 2" xfId="21656"/>
    <cellStyle name="_Portfolio SPlan Base Case.xls Chart 1_Book2_Electric Rev Req Model (2009 GRC) Rebuttal REmoval of New  WH Solar AdjustMI 2 4" xfId="21657"/>
    <cellStyle name="_Portfolio SPlan Base Case.xls Chart 1_Book2_Electric Rev Req Model (2009 GRC) Rebuttal REmoval of New  WH Solar AdjustMI 3" xfId="4991"/>
    <cellStyle name="_Portfolio SPlan Base Case.xls Chart 1_Book2_Electric Rev Req Model (2009 GRC) Rebuttal REmoval of New  WH Solar AdjustMI 3 2" xfId="21658"/>
    <cellStyle name="_Portfolio SPlan Base Case.xls Chart 1_Book2_Electric Rev Req Model (2009 GRC) Rebuttal REmoval of New  WH Solar AdjustMI 3 2 2" xfId="21659"/>
    <cellStyle name="_Portfolio SPlan Base Case.xls Chart 1_Book2_Electric Rev Req Model (2009 GRC) Rebuttal REmoval of New  WH Solar AdjustMI 3 3" xfId="21660"/>
    <cellStyle name="_Portfolio SPlan Base Case.xls Chart 1_Book2_Electric Rev Req Model (2009 GRC) Rebuttal REmoval of New  WH Solar AdjustMI 3 4" xfId="21661"/>
    <cellStyle name="_Portfolio SPlan Base Case.xls Chart 1_Book2_Electric Rev Req Model (2009 GRC) Rebuttal REmoval of New  WH Solar AdjustMI 4" xfId="21662"/>
    <cellStyle name="_Portfolio SPlan Base Case.xls Chart 1_Book2_Electric Rev Req Model (2009 GRC) Rebuttal REmoval of New  WH Solar AdjustMI 4 2" xfId="21663"/>
    <cellStyle name="_Portfolio SPlan Base Case.xls Chart 1_Book2_Electric Rev Req Model (2009 GRC) Rebuttal REmoval of New  WH Solar AdjustMI 5" xfId="21664"/>
    <cellStyle name="_Portfolio SPlan Base Case.xls Chart 1_Book2_Electric Rev Req Model (2009 GRC) Rebuttal REmoval of New  WH Solar AdjustMI_DEM-WP(C) ENERG10C--ctn Mid-C_042010 2010GRC" xfId="4992"/>
    <cellStyle name="_Portfolio SPlan Base Case.xls Chart 1_Book2_Electric Rev Req Model (2009 GRC) Rebuttal REmoval of New  WH Solar AdjustMI_DEM-WP(C) ENERG10C--ctn Mid-C_042010 2010GRC 2" xfId="21665"/>
    <cellStyle name="_Portfolio SPlan Base Case.xls Chart 1_Book2_Electric Rev Req Model (2009 GRC) Revised 01-18-2010" xfId="4993"/>
    <cellStyle name="_Portfolio SPlan Base Case.xls Chart 1_Book2_Electric Rev Req Model (2009 GRC) Revised 01-18-2010 2" xfId="4994"/>
    <cellStyle name="_Portfolio SPlan Base Case.xls Chart 1_Book2_Electric Rev Req Model (2009 GRC) Revised 01-18-2010 2 2" xfId="4995"/>
    <cellStyle name="_Portfolio SPlan Base Case.xls Chart 1_Book2_Electric Rev Req Model (2009 GRC) Revised 01-18-2010 2 2 2" xfId="21666"/>
    <cellStyle name="_Portfolio SPlan Base Case.xls Chart 1_Book2_Electric Rev Req Model (2009 GRC) Revised 01-18-2010 2 2 2 2" xfId="21667"/>
    <cellStyle name="_Portfolio SPlan Base Case.xls Chart 1_Book2_Electric Rev Req Model (2009 GRC) Revised 01-18-2010 2 2 3" xfId="21668"/>
    <cellStyle name="_Portfolio SPlan Base Case.xls Chart 1_Book2_Electric Rev Req Model (2009 GRC) Revised 01-18-2010 2 2 4" xfId="21669"/>
    <cellStyle name="_Portfolio SPlan Base Case.xls Chart 1_Book2_Electric Rev Req Model (2009 GRC) Revised 01-18-2010 2 3" xfId="21670"/>
    <cellStyle name="_Portfolio SPlan Base Case.xls Chart 1_Book2_Electric Rev Req Model (2009 GRC) Revised 01-18-2010 2 3 2" xfId="21671"/>
    <cellStyle name="_Portfolio SPlan Base Case.xls Chart 1_Book2_Electric Rev Req Model (2009 GRC) Revised 01-18-2010 2 4" xfId="21672"/>
    <cellStyle name="_Portfolio SPlan Base Case.xls Chart 1_Book2_Electric Rev Req Model (2009 GRC) Revised 01-18-2010 3" xfId="4996"/>
    <cellStyle name="_Portfolio SPlan Base Case.xls Chart 1_Book2_Electric Rev Req Model (2009 GRC) Revised 01-18-2010 3 2" xfId="21673"/>
    <cellStyle name="_Portfolio SPlan Base Case.xls Chart 1_Book2_Electric Rev Req Model (2009 GRC) Revised 01-18-2010 3 2 2" xfId="21674"/>
    <cellStyle name="_Portfolio SPlan Base Case.xls Chart 1_Book2_Electric Rev Req Model (2009 GRC) Revised 01-18-2010 3 3" xfId="21675"/>
    <cellStyle name="_Portfolio SPlan Base Case.xls Chart 1_Book2_Electric Rev Req Model (2009 GRC) Revised 01-18-2010 3 4" xfId="21676"/>
    <cellStyle name="_Portfolio SPlan Base Case.xls Chart 1_Book2_Electric Rev Req Model (2009 GRC) Revised 01-18-2010 4" xfId="21677"/>
    <cellStyle name="_Portfolio SPlan Base Case.xls Chart 1_Book2_Electric Rev Req Model (2009 GRC) Revised 01-18-2010 4 2" xfId="21678"/>
    <cellStyle name="_Portfolio SPlan Base Case.xls Chart 1_Book2_Electric Rev Req Model (2009 GRC) Revised 01-18-2010 5" xfId="21679"/>
    <cellStyle name="_Portfolio SPlan Base Case.xls Chart 1_Book2_Electric Rev Req Model (2009 GRC) Revised 01-18-2010_DEM-WP(C) ENERG10C--ctn Mid-C_042010 2010GRC" xfId="4997"/>
    <cellStyle name="_Portfolio SPlan Base Case.xls Chart 1_Book2_Electric Rev Req Model (2009 GRC) Revised 01-18-2010_DEM-WP(C) ENERG10C--ctn Mid-C_042010 2010GRC 2" xfId="21680"/>
    <cellStyle name="_Portfolio SPlan Base Case.xls Chart 1_Book2_Final Order Electric EXHIBIT A-1" xfId="4998"/>
    <cellStyle name="_Portfolio SPlan Base Case.xls Chart 1_Book2_Final Order Electric EXHIBIT A-1 2" xfId="4999"/>
    <cellStyle name="_Portfolio SPlan Base Case.xls Chart 1_Book2_Final Order Electric EXHIBIT A-1 2 2" xfId="5000"/>
    <cellStyle name="_Portfolio SPlan Base Case.xls Chart 1_Book2_Final Order Electric EXHIBIT A-1 2 2 2" xfId="21681"/>
    <cellStyle name="_Portfolio SPlan Base Case.xls Chart 1_Book2_Final Order Electric EXHIBIT A-1 2 3" xfId="21682"/>
    <cellStyle name="_Portfolio SPlan Base Case.xls Chart 1_Book2_Final Order Electric EXHIBIT A-1 2 4" xfId="21683"/>
    <cellStyle name="_Portfolio SPlan Base Case.xls Chart 1_Book2_Final Order Electric EXHIBIT A-1 3" xfId="5001"/>
    <cellStyle name="_Portfolio SPlan Base Case.xls Chart 1_Book2_Final Order Electric EXHIBIT A-1 3 2" xfId="21684"/>
    <cellStyle name="_Portfolio SPlan Base Case.xls Chart 1_Book2_Final Order Electric EXHIBIT A-1 4" xfId="21685"/>
    <cellStyle name="_Portfolio SPlan Base Case.xls Chart 1_Book2_Final Order Electric EXHIBIT A-1 5" xfId="21686"/>
    <cellStyle name="_Portfolio SPlan Base Case.xls Chart 1_Book2_Final Order Electric EXHIBIT A-1 6" xfId="21687"/>
    <cellStyle name="_Portfolio SPlan Base Case.xls Chart 1_Chelan PUD Power Costs (8-10)" xfId="5002"/>
    <cellStyle name="_Portfolio SPlan Base Case.xls Chart 1_Chelan PUD Power Costs (8-10) 2" xfId="21688"/>
    <cellStyle name="_Portfolio SPlan Base Case.xls Chart 1_Colstrip 1&amp;2 Annual O&amp;M Budgets" xfId="21689"/>
    <cellStyle name="_Portfolio SPlan Base Case.xls Chart 1_Confidential Material" xfId="5003"/>
    <cellStyle name="_Portfolio SPlan Base Case.xls Chart 1_Confidential Material 2" xfId="21690"/>
    <cellStyle name="_Portfolio SPlan Base Case.xls Chart 1_DEM-WP(C) Colstrip 12 Coal Cost Forecast 2010GRC" xfId="5004"/>
    <cellStyle name="_Portfolio SPlan Base Case.xls Chart 1_DEM-WP(C) Colstrip 12 Coal Cost Forecast 2010GRC 2" xfId="21691"/>
    <cellStyle name="_Portfolio SPlan Base Case.xls Chart 1_DEM-WP(C) ENERG10C--ctn Mid-C_042010 2010GRC" xfId="5005"/>
    <cellStyle name="_Portfolio SPlan Base Case.xls Chart 1_DEM-WP(C) ENERG10C--ctn Mid-C_042010 2010GRC 2" xfId="21692"/>
    <cellStyle name="_Portfolio SPlan Base Case.xls Chart 1_DEM-WP(C) Production O&amp;M 2010GRC As-Filed" xfId="5006"/>
    <cellStyle name="_Portfolio SPlan Base Case.xls Chart 1_DEM-WP(C) Production O&amp;M 2010GRC As-Filed 2" xfId="5007"/>
    <cellStyle name="_Portfolio SPlan Base Case.xls Chart 1_DEM-WP(C) Production O&amp;M 2010GRC As-Filed 2 2" xfId="21693"/>
    <cellStyle name="_Portfolio SPlan Base Case.xls Chart 1_DEM-WP(C) Production O&amp;M 2010GRC As-Filed 3" xfId="5008"/>
    <cellStyle name="_Portfolio SPlan Base Case.xls Chart 1_DEM-WP(C) Production O&amp;M 2010GRC As-Filed 3 2" xfId="21694"/>
    <cellStyle name="_Portfolio SPlan Base Case.xls Chart 1_DEM-WP(C) Production O&amp;M 2010GRC As-Filed 4" xfId="21695"/>
    <cellStyle name="_Portfolio SPlan Base Case.xls Chart 1_DEM-WP(C) Production O&amp;M 2010GRC As-Filed 4 2" xfId="21696"/>
    <cellStyle name="_Portfolio SPlan Base Case.xls Chart 1_DEM-WP(C) Production O&amp;M 2010GRC As-Filed 5" xfId="21697"/>
    <cellStyle name="_Portfolio SPlan Base Case.xls Chart 1_DEM-WP(C) Production O&amp;M 2010GRC As-Filed 5 2" xfId="21698"/>
    <cellStyle name="_Portfolio SPlan Base Case.xls Chart 1_DEM-WP(C) Production O&amp;M 2010GRC As-Filed 6" xfId="21699"/>
    <cellStyle name="_Portfolio SPlan Base Case.xls Chart 1_DEM-WP(C) Production O&amp;M 2010GRC As-Filed 6 2" xfId="21700"/>
    <cellStyle name="_Portfolio SPlan Base Case.xls Chart 1_Electric Rev Req Model (2009 GRC) " xfId="5009"/>
    <cellStyle name="_Portfolio SPlan Base Case.xls Chart 1_Electric Rev Req Model (2009 GRC)  2" xfId="5010"/>
    <cellStyle name="_Portfolio SPlan Base Case.xls Chart 1_Electric Rev Req Model (2009 GRC)  2 2" xfId="5011"/>
    <cellStyle name="_Portfolio SPlan Base Case.xls Chart 1_Electric Rev Req Model (2009 GRC)  2 2 2" xfId="21701"/>
    <cellStyle name="_Portfolio SPlan Base Case.xls Chart 1_Electric Rev Req Model (2009 GRC)  2 2 2 2" xfId="21702"/>
    <cellStyle name="_Portfolio SPlan Base Case.xls Chart 1_Electric Rev Req Model (2009 GRC)  2 2 3" xfId="21703"/>
    <cellStyle name="_Portfolio SPlan Base Case.xls Chart 1_Electric Rev Req Model (2009 GRC)  2 2 4" xfId="21704"/>
    <cellStyle name="_Portfolio SPlan Base Case.xls Chart 1_Electric Rev Req Model (2009 GRC)  2 3" xfId="21705"/>
    <cellStyle name="_Portfolio SPlan Base Case.xls Chart 1_Electric Rev Req Model (2009 GRC)  2 3 2" xfId="21706"/>
    <cellStyle name="_Portfolio SPlan Base Case.xls Chart 1_Electric Rev Req Model (2009 GRC)  2 4" xfId="21707"/>
    <cellStyle name="_Portfolio SPlan Base Case.xls Chart 1_Electric Rev Req Model (2009 GRC)  3" xfId="5012"/>
    <cellStyle name="_Portfolio SPlan Base Case.xls Chart 1_Electric Rev Req Model (2009 GRC)  3 2" xfId="21708"/>
    <cellStyle name="_Portfolio SPlan Base Case.xls Chart 1_Electric Rev Req Model (2009 GRC)  3 2 2" xfId="21709"/>
    <cellStyle name="_Portfolio SPlan Base Case.xls Chart 1_Electric Rev Req Model (2009 GRC)  3 3" xfId="21710"/>
    <cellStyle name="_Portfolio SPlan Base Case.xls Chart 1_Electric Rev Req Model (2009 GRC)  3 4" xfId="21711"/>
    <cellStyle name="_Portfolio SPlan Base Case.xls Chart 1_Electric Rev Req Model (2009 GRC)  4" xfId="21712"/>
    <cellStyle name="_Portfolio SPlan Base Case.xls Chart 1_Electric Rev Req Model (2009 GRC)  4 2" xfId="21713"/>
    <cellStyle name="_Portfolio SPlan Base Case.xls Chart 1_Electric Rev Req Model (2009 GRC)  5" xfId="21714"/>
    <cellStyle name="_Portfolio SPlan Base Case.xls Chart 1_Electric Rev Req Model (2009 GRC) _DEM-WP(C) ENERG10C--ctn Mid-C_042010 2010GRC" xfId="5013"/>
    <cellStyle name="_Portfolio SPlan Base Case.xls Chart 1_Electric Rev Req Model (2009 GRC) _DEM-WP(C) ENERG10C--ctn Mid-C_042010 2010GRC 2" xfId="21715"/>
    <cellStyle name="_Portfolio SPlan Base Case.xls Chart 1_Electric Rev Req Model (2009 GRC) Rebuttal" xfId="5014"/>
    <cellStyle name="_Portfolio SPlan Base Case.xls Chart 1_Electric Rev Req Model (2009 GRC) Rebuttal 2" xfId="5015"/>
    <cellStyle name="_Portfolio SPlan Base Case.xls Chart 1_Electric Rev Req Model (2009 GRC) Rebuttal 2 2" xfId="5016"/>
    <cellStyle name="_Portfolio SPlan Base Case.xls Chart 1_Electric Rev Req Model (2009 GRC) Rebuttal 2 2 2" xfId="21716"/>
    <cellStyle name="_Portfolio SPlan Base Case.xls Chart 1_Electric Rev Req Model (2009 GRC) Rebuttal 2 3" xfId="21717"/>
    <cellStyle name="_Portfolio SPlan Base Case.xls Chart 1_Electric Rev Req Model (2009 GRC) Rebuttal 3" xfId="5017"/>
    <cellStyle name="_Portfolio SPlan Base Case.xls Chart 1_Electric Rev Req Model (2009 GRC) Rebuttal 3 2" xfId="21718"/>
    <cellStyle name="_Portfolio SPlan Base Case.xls Chart 1_Electric Rev Req Model (2009 GRC) Rebuttal 4" xfId="21719"/>
    <cellStyle name="_Portfolio SPlan Base Case.xls Chart 1_Electric Rev Req Model (2009 GRC) Rebuttal REmoval of New  WH Solar AdjustMI" xfId="5018"/>
    <cellStyle name="_Portfolio SPlan Base Case.xls Chart 1_Electric Rev Req Model (2009 GRC) Rebuttal REmoval of New  WH Solar AdjustMI 2" xfId="5019"/>
    <cellStyle name="_Portfolio SPlan Base Case.xls Chart 1_Electric Rev Req Model (2009 GRC) Rebuttal REmoval of New  WH Solar AdjustMI 2 2" xfId="5020"/>
    <cellStyle name="_Portfolio SPlan Base Case.xls Chart 1_Electric Rev Req Model (2009 GRC) Rebuttal REmoval of New  WH Solar AdjustMI 2 2 2" xfId="21720"/>
    <cellStyle name="_Portfolio SPlan Base Case.xls Chart 1_Electric Rev Req Model (2009 GRC) Rebuttal REmoval of New  WH Solar AdjustMI 2 2 2 2" xfId="21721"/>
    <cellStyle name="_Portfolio SPlan Base Case.xls Chart 1_Electric Rev Req Model (2009 GRC) Rebuttal REmoval of New  WH Solar AdjustMI 2 2 3" xfId="21722"/>
    <cellStyle name="_Portfolio SPlan Base Case.xls Chart 1_Electric Rev Req Model (2009 GRC) Rebuttal REmoval of New  WH Solar AdjustMI 2 2 4" xfId="21723"/>
    <cellStyle name="_Portfolio SPlan Base Case.xls Chart 1_Electric Rev Req Model (2009 GRC) Rebuttal REmoval of New  WH Solar AdjustMI 2 3" xfId="21724"/>
    <cellStyle name="_Portfolio SPlan Base Case.xls Chart 1_Electric Rev Req Model (2009 GRC) Rebuttal REmoval of New  WH Solar AdjustMI 2 3 2" xfId="21725"/>
    <cellStyle name="_Portfolio SPlan Base Case.xls Chart 1_Electric Rev Req Model (2009 GRC) Rebuttal REmoval of New  WH Solar AdjustMI 2 4" xfId="21726"/>
    <cellStyle name="_Portfolio SPlan Base Case.xls Chart 1_Electric Rev Req Model (2009 GRC) Rebuttal REmoval of New  WH Solar AdjustMI 3" xfId="5021"/>
    <cellStyle name="_Portfolio SPlan Base Case.xls Chart 1_Electric Rev Req Model (2009 GRC) Rebuttal REmoval of New  WH Solar AdjustMI 3 2" xfId="21727"/>
    <cellStyle name="_Portfolio SPlan Base Case.xls Chart 1_Electric Rev Req Model (2009 GRC) Rebuttal REmoval of New  WH Solar AdjustMI 3 2 2" xfId="21728"/>
    <cellStyle name="_Portfolio SPlan Base Case.xls Chart 1_Electric Rev Req Model (2009 GRC) Rebuttal REmoval of New  WH Solar AdjustMI 3 3" xfId="21729"/>
    <cellStyle name="_Portfolio SPlan Base Case.xls Chart 1_Electric Rev Req Model (2009 GRC) Rebuttal REmoval of New  WH Solar AdjustMI 3 4" xfId="21730"/>
    <cellStyle name="_Portfolio SPlan Base Case.xls Chart 1_Electric Rev Req Model (2009 GRC) Rebuttal REmoval of New  WH Solar AdjustMI 4" xfId="21731"/>
    <cellStyle name="_Portfolio SPlan Base Case.xls Chart 1_Electric Rev Req Model (2009 GRC) Rebuttal REmoval of New  WH Solar AdjustMI 4 2" xfId="21732"/>
    <cellStyle name="_Portfolio SPlan Base Case.xls Chart 1_Electric Rev Req Model (2009 GRC) Rebuttal REmoval of New  WH Solar AdjustMI 5" xfId="21733"/>
    <cellStyle name="_Portfolio SPlan Base Case.xls Chart 1_Electric Rev Req Model (2009 GRC) Rebuttal REmoval of New  WH Solar AdjustMI_DEM-WP(C) ENERG10C--ctn Mid-C_042010 2010GRC" xfId="5022"/>
    <cellStyle name="_Portfolio SPlan Base Case.xls Chart 1_Electric Rev Req Model (2009 GRC) Rebuttal REmoval of New  WH Solar AdjustMI_DEM-WP(C) ENERG10C--ctn Mid-C_042010 2010GRC 2" xfId="21734"/>
    <cellStyle name="_Portfolio SPlan Base Case.xls Chart 1_Electric Rev Req Model (2009 GRC) Revised 01-18-2010" xfId="5023"/>
    <cellStyle name="_Portfolio SPlan Base Case.xls Chart 1_Electric Rev Req Model (2009 GRC) Revised 01-18-2010 2" xfId="5024"/>
    <cellStyle name="_Portfolio SPlan Base Case.xls Chart 1_Electric Rev Req Model (2009 GRC) Revised 01-18-2010 2 2" xfId="5025"/>
    <cellStyle name="_Portfolio SPlan Base Case.xls Chart 1_Electric Rev Req Model (2009 GRC) Revised 01-18-2010 2 2 2" xfId="21735"/>
    <cellStyle name="_Portfolio SPlan Base Case.xls Chart 1_Electric Rev Req Model (2009 GRC) Revised 01-18-2010 2 2 2 2" xfId="21736"/>
    <cellStyle name="_Portfolio SPlan Base Case.xls Chart 1_Electric Rev Req Model (2009 GRC) Revised 01-18-2010 2 2 3" xfId="21737"/>
    <cellStyle name="_Portfolio SPlan Base Case.xls Chart 1_Electric Rev Req Model (2009 GRC) Revised 01-18-2010 2 2 4" xfId="21738"/>
    <cellStyle name="_Portfolio SPlan Base Case.xls Chart 1_Electric Rev Req Model (2009 GRC) Revised 01-18-2010 2 3" xfId="21739"/>
    <cellStyle name="_Portfolio SPlan Base Case.xls Chart 1_Electric Rev Req Model (2009 GRC) Revised 01-18-2010 2 3 2" xfId="21740"/>
    <cellStyle name="_Portfolio SPlan Base Case.xls Chart 1_Electric Rev Req Model (2009 GRC) Revised 01-18-2010 2 4" xfId="21741"/>
    <cellStyle name="_Portfolio SPlan Base Case.xls Chart 1_Electric Rev Req Model (2009 GRC) Revised 01-18-2010 3" xfId="5026"/>
    <cellStyle name="_Portfolio SPlan Base Case.xls Chart 1_Electric Rev Req Model (2009 GRC) Revised 01-18-2010 3 2" xfId="21742"/>
    <cellStyle name="_Portfolio SPlan Base Case.xls Chart 1_Electric Rev Req Model (2009 GRC) Revised 01-18-2010 3 2 2" xfId="21743"/>
    <cellStyle name="_Portfolio SPlan Base Case.xls Chart 1_Electric Rev Req Model (2009 GRC) Revised 01-18-2010 3 3" xfId="21744"/>
    <cellStyle name="_Portfolio SPlan Base Case.xls Chart 1_Electric Rev Req Model (2009 GRC) Revised 01-18-2010 3 4" xfId="21745"/>
    <cellStyle name="_Portfolio SPlan Base Case.xls Chart 1_Electric Rev Req Model (2009 GRC) Revised 01-18-2010 4" xfId="21746"/>
    <cellStyle name="_Portfolio SPlan Base Case.xls Chart 1_Electric Rev Req Model (2009 GRC) Revised 01-18-2010 4 2" xfId="21747"/>
    <cellStyle name="_Portfolio SPlan Base Case.xls Chart 1_Electric Rev Req Model (2009 GRC) Revised 01-18-2010 5" xfId="21748"/>
    <cellStyle name="_Portfolio SPlan Base Case.xls Chart 1_Electric Rev Req Model (2009 GRC) Revised 01-18-2010_DEM-WP(C) ENERG10C--ctn Mid-C_042010 2010GRC" xfId="5027"/>
    <cellStyle name="_Portfolio SPlan Base Case.xls Chart 1_Electric Rev Req Model (2009 GRC) Revised 01-18-2010_DEM-WP(C) ENERG10C--ctn Mid-C_042010 2010GRC 2" xfId="21749"/>
    <cellStyle name="_Portfolio SPlan Base Case.xls Chart 1_Electric Rev Req Model (2010 GRC)" xfId="5028"/>
    <cellStyle name="_Portfolio SPlan Base Case.xls Chart 1_Electric Rev Req Model (2010 GRC) 2" xfId="21750"/>
    <cellStyle name="_Portfolio SPlan Base Case.xls Chart 1_Electric Rev Req Model (2010 GRC) SF" xfId="5029"/>
    <cellStyle name="_Portfolio SPlan Base Case.xls Chart 1_Electric Rev Req Model (2010 GRC) SF 2" xfId="21751"/>
    <cellStyle name="_Portfolio SPlan Base Case.xls Chart 1_Final Order Electric EXHIBIT A-1" xfId="5030"/>
    <cellStyle name="_Portfolio SPlan Base Case.xls Chart 1_Final Order Electric EXHIBIT A-1 2" xfId="5031"/>
    <cellStyle name="_Portfolio SPlan Base Case.xls Chart 1_Final Order Electric EXHIBIT A-1 2 2" xfId="5032"/>
    <cellStyle name="_Portfolio SPlan Base Case.xls Chart 1_Final Order Electric EXHIBIT A-1 2 2 2" xfId="21752"/>
    <cellStyle name="_Portfolio SPlan Base Case.xls Chart 1_Final Order Electric EXHIBIT A-1 2 3" xfId="21753"/>
    <cellStyle name="_Portfolio SPlan Base Case.xls Chart 1_Final Order Electric EXHIBIT A-1 2 4" xfId="21754"/>
    <cellStyle name="_Portfolio SPlan Base Case.xls Chart 1_Final Order Electric EXHIBIT A-1 3" xfId="5033"/>
    <cellStyle name="_Portfolio SPlan Base Case.xls Chart 1_Final Order Electric EXHIBIT A-1 3 2" xfId="21755"/>
    <cellStyle name="_Portfolio SPlan Base Case.xls Chart 1_Final Order Electric EXHIBIT A-1 4" xfId="21756"/>
    <cellStyle name="_Portfolio SPlan Base Case.xls Chart 1_Final Order Electric EXHIBIT A-1 5" xfId="21757"/>
    <cellStyle name="_Portfolio SPlan Base Case.xls Chart 1_Final Order Electric EXHIBIT A-1 6" xfId="21758"/>
    <cellStyle name="_Portfolio SPlan Base Case.xls Chart 1_NIM Summary" xfId="5034"/>
    <cellStyle name="_Portfolio SPlan Base Case.xls Chart 1_NIM Summary 2" xfId="5035"/>
    <cellStyle name="_Portfolio SPlan Base Case.xls Chart 1_NIM Summary 2 2" xfId="21759"/>
    <cellStyle name="_Portfolio SPlan Base Case.xls Chart 1_NIM Summary 2 2 2" xfId="21760"/>
    <cellStyle name="_Portfolio SPlan Base Case.xls Chart 1_NIM Summary 2 2 2 2" xfId="21761"/>
    <cellStyle name="_Portfolio SPlan Base Case.xls Chart 1_NIM Summary 2 2 3" xfId="21762"/>
    <cellStyle name="_Portfolio SPlan Base Case.xls Chart 1_NIM Summary 2 2 4" xfId="21763"/>
    <cellStyle name="_Portfolio SPlan Base Case.xls Chart 1_NIM Summary 2 3" xfId="21764"/>
    <cellStyle name="_Portfolio SPlan Base Case.xls Chart 1_NIM Summary 2 3 2" xfId="21765"/>
    <cellStyle name="_Portfolio SPlan Base Case.xls Chart 1_NIM Summary 2 4" xfId="21766"/>
    <cellStyle name="_Portfolio SPlan Base Case.xls Chart 1_NIM Summary 3" xfId="21767"/>
    <cellStyle name="_Portfolio SPlan Base Case.xls Chart 1_NIM Summary 3 2" xfId="21768"/>
    <cellStyle name="_Portfolio SPlan Base Case.xls Chart 1_NIM Summary 3 2 2" xfId="21769"/>
    <cellStyle name="_Portfolio SPlan Base Case.xls Chart 1_NIM Summary 3 3" xfId="21770"/>
    <cellStyle name="_Portfolio SPlan Base Case.xls Chart 1_NIM Summary 3 4" xfId="21771"/>
    <cellStyle name="_Portfolio SPlan Base Case.xls Chart 1_NIM Summary 4" xfId="21772"/>
    <cellStyle name="_Portfolio SPlan Base Case.xls Chart 1_NIM Summary 4 2" xfId="21773"/>
    <cellStyle name="_Portfolio SPlan Base Case.xls Chart 1_NIM Summary 5" xfId="21774"/>
    <cellStyle name="_Portfolio SPlan Base Case.xls Chart 1_NIM Summary_DEM-WP(C) ENERG10C--ctn Mid-C_042010 2010GRC" xfId="5036"/>
    <cellStyle name="_Portfolio SPlan Base Case.xls Chart 1_NIM Summary_DEM-WP(C) ENERG10C--ctn Mid-C_042010 2010GRC 2" xfId="21775"/>
    <cellStyle name="_Portfolio SPlan Base Case.xls Chart 1_Rebuttal Power Costs" xfId="5037"/>
    <cellStyle name="_Portfolio SPlan Base Case.xls Chart 1_Rebuttal Power Costs 2" xfId="5038"/>
    <cellStyle name="_Portfolio SPlan Base Case.xls Chart 1_Rebuttal Power Costs 2 2" xfId="5039"/>
    <cellStyle name="_Portfolio SPlan Base Case.xls Chart 1_Rebuttal Power Costs 2 2 2" xfId="21776"/>
    <cellStyle name="_Portfolio SPlan Base Case.xls Chart 1_Rebuttal Power Costs 2 2 2 2" xfId="21777"/>
    <cellStyle name="_Portfolio SPlan Base Case.xls Chart 1_Rebuttal Power Costs 2 2 3" xfId="21778"/>
    <cellStyle name="_Portfolio SPlan Base Case.xls Chart 1_Rebuttal Power Costs 2 2 4" xfId="21779"/>
    <cellStyle name="_Portfolio SPlan Base Case.xls Chart 1_Rebuttal Power Costs 2 3" xfId="21780"/>
    <cellStyle name="_Portfolio SPlan Base Case.xls Chart 1_Rebuttal Power Costs 2 3 2" xfId="21781"/>
    <cellStyle name="_Portfolio SPlan Base Case.xls Chart 1_Rebuttal Power Costs 2 4" xfId="21782"/>
    <cellStyle name="_Portfolio SPlan Base Case.xls Chart 1_Rebuttal Power Costs 3" xfId="5040"/>
    <cellStyle name="_Portfolio SPlan Base Case.xls Chart 1_Rebuttal Power Costs 3 2" xfId="21783"/>
    <cellStyle name="_Portfolio SPlan Base Case.xls Chart 1_Rebuttal Power Costs 3 2 2" xfId="21784"/>
    <cellStyle name="_Portfolio SPlan Base Case.xls Chart 1_Rebuttal Power Costs 3 3" xfId="21785"/>
    <cellStyle name="_Portfolio SPlan Base Case.xls Chart 1_Rebuttal Power Costs 3 4" xfId="21786"/>
    <cellStyle name="_Portfolio SPlan Base Case.xls Chart 1_Rebuttal Power Costs 4" xfId="21787"/>
    <cellStyle name="_Portfolio SPlan Base Case.xls Chart 1_Rebuttal Power Costs 4 2" xfId="21788"/>
    <cellStyle name="_Portfolio SPlan Base Case.xls Chart 1_Rebuttal Power Costs 5" xfId="21789"/>
    <cellStyle name="_Portfolio SPlan Base Case.xls Chart 1_Rebuttal Power Costs_Adj Bench DR 3 for Initial Briefs (Electric)" xfId="5041"/>
    <cellStyle name="_Portfolio SPlan Base Case.xls Chart 1_Rebuttal Power Costs_Adj Bench DR 3 for Initial Briefs (Electric) 2" xfId="5042"/>
    <cellStyle name="_Portfolio SPlan Base Case.xls Chart 1_Rebuttal Power Costs_Adj Bench DR 3 for Initial Briefs (Electric) 2 2" xfId="5043"/>
    <cellStyle name="_Portfolio SPlan Base Case.xls Chart 1_Rebuttal Power Costs_Adj Bench DR 3 for Initial Briefs (Electric) 2 2 2" xfId="21790"/>
    <cellStyle name="_Portfolio SPlan Base Case.xls Chart 1_Rebuttal Power Costs_Adj Bench DR 3 for Initial Briefs (Electric) 2 2 2 2" xfId="21791"/>
    <cellStyle name="_Portfolio SPlan Base Case.xls Chart 1_Rebuttal Power Costs_Adj Bench DR 3 for Initial Briefs (Electric) 2 2 3" xfId="21792"/>
    <cellStyle name="_Portfolio SPlan Base Case.xls Chart 1_Rebuttal Power Costs_Adj Bench DR 3 for Initial Briefs (Electric) 2 2 4" xfId="21793"/>
    <cellStyle name="_Portfolio SPlan Base Case.xls Chart 1_Rebuttal Power Costs_Adj Bench DR 3 for Initial Briefs (Electric) 2 3" xfId="21794"/>
    <cellStyle name="_Portfolio SPlan Base Case.xls Chart 1_Rebuttal Power Costs_Adj Bench DR 3 for Initial Briefs (Electric) 2 3 2" xfId="21795"/>
    <cellStyle name="_Portfolio SPlan Base Case.xls Chart 1_Rebuttal Power Costs_Adj Bench DR 3 for Initial Briefs (Electric) 2 4" xfId="21796"/>
    <cellStyle name="_Portfolio SPlan Base Case.xls Chart 1_Rebuttal Power Costs_Adj Bench DR 3 for Initial Briefs (Electric) 3" xfId="5044"/>
    <cellStyle name="_Portfolio SPlan Base Case.xls Chart 1_Rebuttal Power Costs_Adj Bench DR 3 for Initial Briefs (Electric) 3 2" xfId="21797"/>
    <cellStyle name="_Portfolio SPlan Base Case.xls Chart 1_Rebuttal Power Costs_Adj Bench DR 3 for Initial Briefs (Electric) 3 2 2" xfId="21798"/>
    <cellStyle name="_Portfolio SPlan Base Case.xls Chart 1_Rebuttal Power Costs_Adj Bench DR 3 for Initial Briefs (Electric) 3 3" xfId="21799"/>
    <cellStyle name="_Portfolio SPlan Base Case.xls Chart 1_Rebuttal Power Costs_Adj Bench DR 3 for Initial Briefs (Electric) 3 4" xfId="21800"/>
    <cellStyle name="_Portfolio SPlan Base Case.xls Chart 1_Rebuttal Power Costs_Adj Bench DR 3 for Initial Briefs (Electric) 4" xfId="21801"/>
    <cellStyle name="_Portfolio SPlan Base Case.xls Chart 1_Rebuttal Power Costs_Adj Bench DR 3 for Initial Briefs (Electric) 4 2" xfId="21802"/>
    <cellStyle name="_Portfolio SPlan Base Case.xls Chart 1_Rebuttal Power Costs_Adj Bench DR 3 for Initial Briefs (Electric) 5" xfId="21803"/>
    <cellStyle name="_Portfolio SPlan Base Case.xls Chart 1_Rebuttal Power Costs_Adj Bench DR 3 for Initial Briefs (Electric)_DEM-WP(C) ENERG10C--ctn Mid-C_042010 2010GRC" xfId="5045"/>
    <cellStyle name="_Portfolio SPlan Base Case.xls Chart 1_Rebuttal Power Costs_Adj Bench DR 3 for Initial Briefs (Electric)_DEM-WP(C) ENERG10C--ctn Mid-C_042010 2010GRC 2" xfId="21804"/>
    <cellStyle name="_Portfolio SPlan Base Case.xls Chart 1_Rebuttal Power Costs_DEM-WP(C) ENERG10C--ctn Mid-C_042010 2010GRC" xfId="5046"/>
    <cellStyle name="_Portfolio SPlan Base Case.xls Chart 1_Rebuttal Power Costs_DEM-WP(C) ENERG10C--ctn Mid-C_042010 2010GRC 2" xfId="21805"/>
    <cellStyle name="_Portfolio SPlan Base Case.xls Chart 1_Rebuttal Power Costs_Electric Rev Req Model (2009 GRC) Rebuttal" xfId="5047"/>
    <cellStyle name="_Portfolio SPlan Base Case.xls Chart 1_Rebuttal Power Costs_Electric Rev Req Model (2009 GRC) Rebuttal 2" xfId="5048"/>
    <cellStyle name="_Portfolio SPlan Base Case.xls Chart 1_Rebuttal Power Costs_Electric Rev Req Model (2009 GRC) Rebuttal 2 2" xfId="5049"/>
    <cellStyle name="_Portfolio SPlan Base Case.xls Chart 1_Rebuttal Power Costs_Electric Rev Req Model (2009 GRC) Rebuttal 2 2 2" xfId="21806"/>
    <cellStyle name="_Portfolio SPlan Base Case.xls Chart 1_Rebuttal Power Costs_Electric Rev Req Model (2009 GRC) Rebuttal 2 3" xfId="21807"/>
    <cellStyle name="_Portfolio SPlan Base Case.xls Chart 1_Rebuttal Power Costs_Electric Rev Req Model (2009 GRC) Rebuttal 3" xfId="5050"/>
    <cellStyle name="_Portfolio SPlan Base Case.xls Chart 1_Rebuttal Power Costs_Electric Rev Req Model (2009 GRC) Rebuttal 3 2" xfId="21808"/>
    <cellStyle name="_Portfolio SPlan Base Case.xls Chart 1_Rebuttal Power Costs_Electric Rev Req Model (2009 GRC) Rebuttal 4" xfId="21809"/>
    <cellStyle name="_Portfolio SPlan Base Case.xls Chart 1_Rebuttal Power Costs_Electric Rev Req Model (2009 GRC) Rebuttal REmoval of New  WH Solar AdjustMI" xfId="5051"/>
    <cellStyle name="_Portfolio SPlan Base Case.xls Chart 1_Rebuttal Power Costs_Electric Rev Req Model (2009 GRC) Rebuttal REmoval of New  WH Solar AdjustMI 2" xfId="5052"/>
    <cellStyle name="_Portfolio SPlan Base Case.xls Chart 1_Rebuttal Power Costs_Electric Rev Req Model (2009 GRC) Rebuttal REmoval of New  WH Solar AdjustMI 2 2" xfId="5053"/>
    <cellStyle name="_Portfolio SPlan Base Case.xls Chart 1_Rebuttal Power Costs_Electric Rev Req Model (2009 GRC) Rebuttal REmoval of New  WH Solar AdjustMI 2 2 2" xfId="21810"/>
    <cellStyle name="_Portfolio SPlan Base Case.xls Chart 1_Rebuttal Power Costs_Electric Rev Req Model (2009 GRC) Rebuttal REmoval of New  WH Solar AdjustMI 2 2 2 2" xfId="21811"/>
    <cellStyle name="_Portfolio SPlan Base Case.xls Chart 1_Rebuttal Power Costs_Electric Rev Req Model (2009 GRC) Rebuttal REmoval of New  WH Solar AdjustMI 2 2 3" xfId="21812"/>
    <cellStyle name="_Portfolio SPlan Base Case.xls Chart 1_Rebuttal Power Costs_Electric Rev Req Model (2009 GRC) Rebuttal REmoval of New  WH Solar AdjustMI 2 2 4" xfId="21813"/>
    <cellStyle name="_Portfolio SPlan Base Case.xls Chart 1_Rebuttal Power Costs_Electric Rev Req Model (2009 GRC) Rebuttal REmoval of New  WH Solar AdjustMI 2 3" xfId="21814"/>
    <cellStyle name="_Portfolio SPlan Base Case.xls Chart 1_Rebuttal Power Costs_Electric Rev Req Model (2009 GRC) Rebuttal REmoval of New  WH Solar AdjustMI 2 3 2" xfId="21815"/>
    <cellStyle name="_Portfolio SPlan Base Case.xls Chart 1_Rebuttal Power Costs_Electric Rev Req Model (2009 GRC) Rebuttal REmoval of New  WH Solar AdjustMI 2 4" xfId="21816"/>
    <cellStyle name="_Portfolio SPlan Base Case.xls Chart 1_Rebuttal Power Costs_Electric Rev Req Model (2009 GRC) Rebuttal REmoval of New  WH Solar AdjustMI 3" xfId="5054"/>
    <cellStyle name="_Portfolio SPlan Base Case.xls Chart 1_Rebuttal Power Costs_Electric Rev Req Model (2009 GRC) Rebuttal REmoval of New  WH Solar AdjustMI 3 2" xfId="21817"/>
    <cellStyle name="_Portfolio SPlan Base Case.xls Chart 1_Rebuttal Power Costs_Electric Rev Req Model (2009 GRC) Rebuttal REmoval of New  WH Solar AdjustMI 3 2 2" xfId="21818"/>
    <cellStyle name="_Portfolio SPlan Base Case.xls Chart 1_Rebuttal Power Costs_Electric Rev Req Model (2009 GRC) Rebuttal REmoval of New  WH Solar AdjustMI 3 3" xfId="21819"/>
    <cellStyle name="_Portfolio SPlan Base Case.xls Chart 1_Rebuttal Power Costs_Electric Rev Req Model (2009 GRC) Rebuttal REmoval of New  WH Solar AdjustMI 3 4" xfId="21820"/>
    <cellStyle name="_Portfolio SPlan Base Case.xls Chart 1_Rebuttal Power Costs_Electric Rev Req Model (2009 GRC) Rebuttal REmoval of New  WH Solar AdjustMI 4" xfId="21821"/>
    <cellStyle name="_Portfolio SPlan Base Case.xls Chart 1_Rebuttal Power Costs_Electric Rev Req Model (2009 GRC) Rebuttal REmoval of New  WH Solar AdjustMI 4 2" xfId="21822"/>
    <cellStyle name="_Portfolio SPlan Base Case.xls Chart 1_Rebuttal Power Costs_Electric Rev Req Model (2009 GRC) Rebuttal REmoval of New  WH Solar AdjustMI 5" xfId="21823"/>
    <cellStyle name="_Portfolio SPlan Base Case.xls Chart 1_Rebuttal Power Costs_Electric Rev Req Model (2009 GRC) Rebuttal REmoval of New  WH Solar AdjustMI_DEM-WP(C) ENERG10C--ctn Mid-C_042010 2010GRC" xfId="5055"/>
    <cellStyle name="_Portfolio SPlan Base Case.xls Chart 1_Rebuttal Power Costs_Electric Rev Req Model (2009 GRC) Rebuttal REmoval of New  WH Solar AdjustMI_DEM-WP(C) ENERG10C--ctn Mid-C_042010 2010GRC 2" xfId="21824"/>
    <cellStyle name="_Portfolio SPlan Base Case.xls Chart 1_Rebuttal Power Costs_Electric Rev Req Model (2009 GRC) Revised 01-18-2010" xfId="5056"/>
    <cellStyle name="_Portfolio SPlan Base Case.xls Chart 1_Rebuttal Power Costs_Electric Rev Req Model (2009 GRC) Revised 01-18-2010 2" xfId="5057"/>
    <cellStyle name="_Portfolio SPlan Base Case.xls Chart 1_Rebuttal Power Costs_Electric Rev Req Model (2009 GRC) Revised 01-18-2010 2 2" xfId="5058"/>
    <cellStyle name="_Portfolio SPlan Base Case.xls Chart 1_Rebuttal Power Costs_Electric Rev Req Model (2009 GRC) Revised 01-18-2010 2 2 2" xfId="21825"/>
    <cellStyle name="_Portfolio SPlan Base Case.xls Chart 1_Rebuttal Power Costs_Electric Rev Req Model (2009 GRC) Revised 01-18-2010 2 2 2 2" xfId="21826"/>
    <cellStyle name="_Portfolio SPlan Base Case.xls Chart 1_Rebuttal Power Costs_Electric Rev Req Model (2009 GRC) Revised 01-18-2010 2 2 3" xfId="21827"/>
    <cellStyle name="_Portfolio SPlan Base Case.xls Chart 1_Rebuttal Power Costs_Electric Rev Req Model (2009 GRC) Revised 01-18-2010 2 2 4" xfId="21828"/>
    <cellStyle name="_Portfolio SPlan Base Case.xls Chart 1_Rebuttal Power Costs_Electric Rev Req Model (2009 GRC) Revised 01-18-2010 2 3" xfId="21829"/>
    <cellStyle name="_Portfolio SPlan Base Case.xls Chart 1_Rebuttal Power Costs_Electric Rev Req Model (2009 GRC) Revised 01-18-2010 2 3 2" xfId="21830"/>
    <cellStyle name="_Portfolio SPlan Base Case.xls Chart 1_Rebuttal Power Costs_Electric Rev Req Model (2009 GRC) Revised 01-18-2010 2 4" xfId="21831"/>
    <cellStyle name="_Portfolio SPlan Base Case.xls Chart 1_Rebuttal Power Costs_Electric Rev Req Model (2009 GRC) Revised 01-18-2010 3" xfId="5059"/>
    <cellStyle name="_Portfolio SPlan Base Case.xls Chart 1_Rebuttal Power Costs_Electric Rev Req Model (2009 GRC) Revised 01-18-2010 3 2" xfId="21832"/>
    <cellStyle name="_Portfolio SPlan Base Case.xls Chart 1_Rebuttal Power Costs_Electric Rev Req Model (2009 GRC) Revised 01-18-2010 3 2 2" xfId="21833"/>
    <cellStyle name="_Portfolio SPlan Base Case.xls Chart 1_Rebuttal Power Costs_Electric Rev Req Model (2009 GRC) Revised 01-18-2010 3 3" xfId="21834"/>
    <cellStyle name="_Portfolio SPlan Base Case.xls Chart 1_Rebuttal Power Costs_Electric Rev Req Model (2009 GRC) Revised 01-18-2010 3 4" xfId="21835"/>
    <cellStyle name="_Portfolio SPlan Base Case.xls Chart 1_Rebuttal Power Costs_Electric Rev Req Model (2009 GRC) Revised 01-18-2010 4" xfId="21836"/>
    <cellStyle name="_Portfolio SPlan Base Case.xls Chart 1_Rebuttal Power Costs_Electric Rev Req Model (2009 GRC) Revised 01-18-2010 4 2" xfId="21837"/>
    <cellStyle name="_Portfolio SPlan Base Case.xls Chart 1_Rebuttal Power Costs_Electric Rev Req Model (2009 GRC) Revised 01-18-2010 5" xfId="21838"/>
    <cellStyle name="_Portfolio SPlan Base Case.xls Chart 1_Rebuttal Power Costs_Electric Rev Req Model (2009 GRC) Revised 01-18-2010_DEM-WP(C) ENERG10C--ctn Mid-C_042010 2010GRC" xfId="5060"/>
    <cellStyle name="_Portfolio SPlan Base Case.xls Chart 1_Rebuttal Power Costs_Electric Rev Req Model (2009 GRC) Revised 01-18-2010_DEM-WP(C) ENERG10C--ctn Mid-C_042010 2010GRC 2" xfId="21839"/>
    <cellStyle name="_Portfolio SPlan Base Case.xls Chart 1_Rebuttal Power Costs_Final Order Electric EXHIBIT A-1" xfId="5061"/>
    <cellStyle name="_Portfolio SPlan Base Case.xls Chart 1_Rebuttal Power Costs_Final Order Electric EXHIBIT A-1 2" xfId="5062"/>
    <cellStyle name="_Portfolio SPlan Base Case.xls Chart 1_Rebuttal Power Costs_Final Order Electric EXHIBIT A-1 2 2" xfId="5063"/>
    <cellStyle name="_Portfolio SPlan Base Case.xls Chart 1_Rebuttal Power Costs_Final Order Electric EXHIBIT A-1 2 2 2" xfId="21840"/>
    <cellStyle name="_Portfolio SPlan Base Case.xls Chart 1_Rebuttal Power Costs_Final Order Electric EXHIBIT A-1 2 3" xfId="21841"/>
    <cellStyle name="_Portfolio SPlan Base Case.xls Chart 1_Rebuttal Power Costs_Final Order Electric EXHIBIT A-1 2 4" xfId="21842"/>
    <cellStyle name="_Portfolio SPlan Base Case.xls Chart 1_Rebuttal Power Costs_Final Order Electric EXHIBIT A-1 3" xfId="5064"/>
    <cellStyle name="_Portfolio SPlan Base Case.xls Chart 1_Rebuttal Power Costs_Final Order Electric EXHIBIT A-1 3 2" xfId="21843"/>
    <cellStyle name="_Portfolio SPlan Base Case.xls Chart 1_Rebuttal Power Costs_Final Order Electric EXHIBIT A-1 4" xfId="21844"/>
    <cellStyle name="_Portfolio SPlan Base Case.xls Chart 1_Rebuttal Power Costs_Final Order Electric EXHIBIT A-1 5" xfId="21845"/>
    <cellStyle name="_Portfolio SPlan Base Case.xls Chart 1_Rebuttal Power Costs_Final Order Electric EXHIBIT A-1 6" xfId="21846"/>
    <cellStyle name="_Portfolio SPlan Base Case.xls Chart 1_TENASKA REGULATORY ASSET" xfId="5065"/>
    <cellStyle name="_Portfolio SPlan Base Case.xls Chart 1_TENASKA REGULATORY ASSET 2" xfId="5066"/>
    <cellStyle name="_Portfolio SPlan Base Case.xls Chart 1_TENASKA REGULATORY ASSET 2 2" xfId="5067"/>
    <cellStyle name="_Portfolio SPlan Base Case.xls Chart 1_TENASKA REGULATORY ASSET 2 2 2" xfId="21847"/>
    <cellStyle name="_Portfolio SPlan Base Case.xls Chart 1_TENASKA REGULATORY ASSET 2 3" xfId="21848"/>
    <cellStyle name="_Portfolio SPlan Base Case.xls Chart 1_TENASKA REGULATORY ASSET 2 4" xfId="21849"/>
    <cellStyle name="_Portfolio SPlan Base Case.xls Chart 1_TENASKA REGULATORY ASSET 3" xfId="5068"/>
    <cellStyle name="_Portfolio SPlan Base Case.xls Chart 1_TENASKA REGULATORY ASSET 3 2" xfId="21850"/>
    <cellStyle name="_Portfolio SPlan Base Case.xls Chart 1_TENASKA REGULATORY ASSET 4" xfId="21851"/>
    <cellStyle name="_Portfolio SPlan Base Case.xls Chart 1_TENASKA REGULATORY ASSET 5" xfId="21852"/>
    <cellStyle name="_Portfolio SPlan Base Case.xls Chart 1_TENASKA REGULATORY ASSET 6" xfId="21853"/>
    <cellStyle name="_Portfolio SPlan Base Case.xls Chart 2" xfId="5069"/>
    <cellStyle name="_Portfolio SPlan Base Case.xls Chart 2 2" xfId="5070"/>
    <cellStyle name="_Portfolio SPlan Base Case.xls Chart 2 2 2" xfId="5071"/>
    <cellStyle name="_Portfolio SPlan Base Case.xls Chart 2 2 2 2" xfId="21854"/>
    <cellStyle name="_Portfolio SPlan Base Case.xls Chart 2 2 2 2 2" xfId="21855"/>
    <cellStyle name="_Portfolio SPlan Base Case.xls Chart 2 2 2 2 2 2" xfId="21856"/>
    <cellStyle name="_Portfolio SPlan Base Case.xls Chart 2 2 2 2 3" xfId="21857"/>
    <cellStyle name="_Portfolio SPlan Base Case.xls Chart 2 2 2 3" xfId="21858"/>
    <cellStyle name="_Portfolio SPlan Base Case.xls Chart 2 2 2 3 2" xfId="21859"/>
    <cellStyle name="_Portfolio SPlan Base Case.xls Chart 2 2 2 4" xfId="21860"/>
    <cellStyle name="_Portfolio SPlan Base Case.xls Chart 2 2 3" xfId="21861"/>
    <cellStyle name="_Portfolio SPlan Base Case.xls Chart 2 2 3 2" xfId="21862"/>
    <cellStyle name="_Portfolio SPlan Base Case.xls Chart 2 2 3 2 2" xfId="21863"/>
    <cellStyle name="_Portfolio SPlan Base Case.xls Chart 2 2 3 3" xfId="21864"/>
    <cellStyle name="_Portfolio SPlan Base Case.xls Chart 2 2 4" xfId="21865"/>
    <cellStyle name="_Portfolio SPlan Base Case.xls Chart 2 2 4 2" xfId="21866"/>
    <cellStyle name="_Portfolio SPlan Base Case.xls Chart 2 2 5" xfId="21867"/>
    <cellStyle name="_Portfolio SPlan Base Case.xls Chart 2 3" xfId="5072"/>
    <cellStyle name="_Portfolio SPlan Base Case.xls Chart 2 3 2" xfId="21868"/>
    <cellStyle name="_Portfolio SPlan Base Case.xls Chart 2 3 2 2" xfId="21869"/>
    <cellStyle name="_Portfolio SPlan Base Case.xls Chart 2 3 2 3" xfId="21870"/>
    <cellStyle name="_Portfolio SPlan Base Case.xls Chart 2 3 3" xfId="21871"/>
    <cellStyle name="_Portfolio SPlan Base Case.xls Chart 2 3 4" xfId="21872"/>
    <cellStyle name="_Portfolio SPlan Base Case.xls Chart 2 4" xfId="21873"/>
    <cellStyle name="_Portfolio SPlan Base Case.xls Chart 2 4 2" xfId="21874"/>
    <cellStyle name="_Portfolio SPlan Base Case.xls Chart 2 4 2 2" xfId="21875"/>
    <cellStyle name="_Portfolio SPlan Base Case.xls Chart 2 4 3" xfId="21876"/>
    <cellStyle name="_Portfolio SPlan Base Case.xls Chart 2 5" xfId="21877"/>
    <cellStyle name="_Portfolio SPlan Base Case.xls Chart 2 5 2" xfId="21878"/>
    <cellStyle name="_Portfolio SPlan Base Case.xls Chart 2 5 3" xfId="21879"/>
    <cellStyle name="_Portfolio SPlan Base Case.xls Chart 2 6" xfId="21880"/>
    <cellStyle name="_Portfolio SPlan Base Case.xls Chart 2 6 2" xfId="21881"/>
    <cellStyle name="_Portfolio SPlan Base Case.xls Chart 2_Adj Bench DR 3 for Initial Briefs (Electric)" xfId="5073"/>
    <cellStyle name="_Portfolio SPlan Base Case.xls Chart 2_Adj Bench DR 3 for Initial Briefs (Electric) 2" xfId="5074"/>
    <cellStyle name="_Portfolio SPlan Base Case.xls Chart 2_Adj Bench DR 3 for Initial Briefs (Electric) 2 2" xfId="5075"/>
    <cellStyle name="_Portfolio SPlan Base Case.xls Chart 2_Adj Bench DR 3 for Initial Briefs (Electric) 2 2 2" xfId="21882"/>
    <cellStyle name="_Portfolio SPlan Base Case.xls Chart 2_Adj Bench DR 3 for Initial Briefs (Electric) 2 2 2 2" xfId="21883"/>
    <cellStyle name="_Portfolio SPlan Base Case.xls Chart 2_Adj Bench DR 3 for Initial Briefs (Electric) 2 2 3" xfId="21884"/>
    <cellStyle name="_Portfolio SPlan Base Case.xls Chart 2_Adj Bench DR 3 for Initial Briefs (Electric) 2 2 4" xfId="21885"/>
    <cellStyle name="_Portfolio SPlan Base Case.xls Chart 2_Adj Bench DR 3 for Initial Briefs (Electric) 2 3" xfId="21886"/>
    <cellStyle name="_Portfolio SPlan Base Case.xls Chart 2_Adj Bench DR 3 for Initial Briefs (Electric) 2 3 2" xfId="21887"/>
    <cellStyle name="_Portfolio SPlan Base Case.xls Chart 2_Adj Bench DR 3 for Initial Briefs (Electric) 2 4" xfId="21888"/>
    <cellStyle name="_Portfolio SPlan Base Case.xls Chart 2_Adj Bench DR 3 for Initial Briefs (Electric) 3" xfId="5076"/>
    <cellStyle name="_Portfolio SPlan Base Case.xls Chart 2_Adj Bench DR 3 for Initial Briefs (Electric) 3 2" xfId="21889"/>
    <cellStyle name="_Portfolio SPlan Base Case.xls Chart 2_Adj Bench DR 3 for Initial Briefs (Electric) 3 2 2" xfId="21890"/>
    <cellStyle name="_Portfolio SPlan Base Case.xls Chart 2_Adj Bench DR 3 for Initial Briefs (Electric) 3 3" xfId="21891"/>
    <cellStyle name="_Portfolio SPlan Base Case.xls Chart 2_Adj Bench DR 3 for Initial Briefs (Electric) 3 4" xfId="21892"/>
    <cellStyle name="_Portfolio SPlan Base Case.xls Chart 2_Adj Bench DR 3 for Initial Briefs (Electric) 4" xfId="21893"/>
    <cellStyle name="_Portfolio SPlan Base Case.xls Chart 2_Adj Bench DR 3 for Initial Briefs (Electric) 4 2" xfId="21894"/>
    <cellStyle name="_Portfolio SPlan Base Case.xls Chart 2_Adj Bench DR 3 for Initial Briefs (Electric) 5" xfId="21895"/>
    <cellStyle name="_Portfolio SPlan Base Case.xls Chart 2_Adj Bench DR 3 for Initial Briefs (Electric)_DEM-WP(C) ENERG10C--ctn Mid-C_042010 2010GRC" xfId="5077"/>
    <cellStyle name="_Portfolio SPlan Base Case.xls Chart 2_Adj Bench DR 3 for Initial Briefs (Electric)_DEM-WP(C) ENERG10C--ctn Mid-C_042010 2010GRC 2" xfId="21896"/>
    <cellStyle name="_Portfolio SPlan Base Case.xls Chart 2_Book1" xfId="5078"/>
    <cellStyle name="_Portfolio SPlan Base Case.xls Chart 2_Book1 2" xfId="21897"/>
    <cellStyle name="_Portfolio SPlan Base Case.xls Chart 2_Book2" xfId="5079"/>
    <cellStyle name="_Portfolio SPlan Base Case.xls Chart 2_Book2 2" xfId="5080"/>
    <cellStyle name="_Portfolio SPlan Base Case.xls Chart 2_Book2 2 2" xfId="5081"/>
    <cellStyle name="_Portfolio SPlan Base Case.xls Chart 2_Book2 2 2 2" xfId="21898"/>
    <cellStyle name="_Portfolio SPlan Base Case.xls Chart 2_Book2 2 2 2 2" xfId="21899"/>
    <cellStyle name="_Portfolio SPlan Base Case.xls Chart 2_Book2 2 2 3" xfId="21900"/>
    <cellStyle name="_Portfolio SPlan Base Case.xls Chart 2_Book2 2 2 4" xfId="21901"/>
    <cellStyle name="_Portfolio SPlan Base Case.xls Chart 2_Book2 2 3" xfId="21902"/>
    <cellStyle name="_Portfolio SPlan Base Case.xls Chart 2_Book2 2 3 2" xfId="21903"/>
    <cellStyle name="_Portfolio SPlan Base Case.xls Chart 2_Book2 2 4" xfId="21904"/>
    <cellStyle name="_Portfolio SPlan Base Case.xls Chart 2_Book2 3" xfId="5082"/>
    <cellStyle name="_Portfolio SPlan Base Case.xls Chart 2_Book2 3 2" xfId="21905"/>
    <cellStyle name="_Portfolio SPlan Base Case.xls Chart 2_Book2 3 2 2" xfId="21906"/>
    <cellStyle name="_Portfolio SPlan Base Case.xls Chart 2_Book2 3 3" xfId="21907"/>
    <cellStyle name="_Portfolio SPlan Base Case.xls Chart 2_Book2 3 4" xfId="21908"/>
    <cellStyle name="_Portfolio SPlan Base Case.xls Chart 2_Book2 4" xfId="21909"/>
    <cellStyle name="_Portfolio SPlan Base Case.xls Chart 2_Book2 4 2" xfId="21910"/>
    <cellStyle name="_Portfolio SPlan Base Case.xls Chart 2_Book2 5" xfId="21911"/>
    <cellStyle name="_Portfolio SPlan Base Case.xls Chart 2_Book2_Adj Bench DR 3 for Initial Briefs (Electric)" xfId="5083"/>
    <cellStyle name="_Portfolio SPlan Base Case.xls Chart 2_Book2_Adj Bench DR 3 for Initial Briefs (Electric) 2" xfId="5084"/>
    <cellStyle name="_Portfolio SPlan Base Case.xls Chart 2_Book2_Adj Bench DR 3 for Initial Briefs (Electric) 2 2" xfId="5085"/>
    <cellStyle name="_Portfolio SPlan Base Case.xls Chart 2_Book2_Adj Bench DR 3 for Initial Briefs (Electric) 2 2 2" xfId="21912"/>
    <cellStyle name="_Portfolio SPlan Base Case.xls Chart 2_Book2_Adj Bench DR 3 for Initial Briefs (Electric) 2 2 2 2" xfId="21913"/>
    <cellStyle name="_Portfolio SPlan Base Case.xls Chart 2_Book2_Adj Bench DR 3 for Initial Briefs (Electric) 2 2 3" xfId="21914"/>
    <cellStyle name="_Portfolio SPlan Base Case.xls Chart 2_Book2_Adj Bench DR 3 for Initial Briefs (Electric) 2 2 4" xfId="21915"/>
    <cellStyle name="_Portfolio SPlan Base Case.xls Chart 2_Book2_Adj Bench DR 3 for Initial Briefs (Electric) 2 3" xfId="21916"/>
    <cellStyle name="_Portfolio SPlan Base Case.xls Chart 2_Book2_Adj Bench DR 3 for Initial Briefs (Electric) 2 3 2" xfId="21917"/>
    <cellStyle name="_Portfolio SPlan Base Case.xls Chart 2_Book2_Adj Bench DR 3 for Initial Briefs (Electric) 2 4" xfId="21918"/>
    <cellStyle name="_Portfolio SPlan Base Case.xls Chart 2_Book2_Adj Bench DR 3 for Initial Briefs (Electric) 3" xfId="5086"/>
    <cellStyle name="_Portfolio SPlan Base Case.xls Chart 2_Book2_Adj Bench DR 3 for Initial Briefs (Electric) 3 2" xfId="21919"/>
    <cellStyle name="_Portfolio SPlan Base Case.xls Chart 2_Book2_Adj Bench DR 3 for Initial Briefs (Electric) 3 2 2" xfId="21920"/>
    <cellStyle name="_Portfolio SPlan Base Case.xls Chart 2_Book2_Adj Bench DR 3 for Initial Briefs (Electric) 3 3" xfId="21921"/>
    <cellStyle name="_Portfolio SPlan Base Case.xls Chart 2_Book2_Adj Bench DR 3 for Initial Briefs (Electric) 3 4" xfId="21922"/>
    <cellStyle name="_Portfolio SPlan Base Case.xls Chart 2_Book2_Adj Bench DR 3 for Initial Briefs (Electric) 4" xfId="21923"/>
    <cellStyle name="_Portfolio SPlan Base Case.xls Chart 2_Book2_Adj Bench DR 3 for Initial Briefs (Electric) 4 2" xfId="21924"/>
    <cellStyle name="_Portfolio SPlan Base Case.xls Chart 2_Book2_Adj Bench DR 3 for Initial Briefs (Electric) 5" xfId="21925"/>
    <cellStyle name="_Portfolio SPlan Base Case.xls Chart 2_Book2_Adj Bench DR 3 for Initial Briefs (Electric)_DEM-WP(C) ENERG10C--ctn Mid-C_042010 2010GRC" xfId="5087"/>
    <cellStyle name="_Portfolio SPlan Base Case.xls Chart 2_Book2_Adj Bench DR 3 for Initial Briefs (Electric)_DEM-WP(C) ENERG10C--ctn Mid-C_042010 2010GRC 2" xfId="21926"/>
    <cellStyle name="_Portfolio SPlan Base Case.xls Chart 2_Book2_DEM-WP(C) ENERG10C--ctn Mid-C_042010 2010GRC" xfId="5088"/>
    <cellStyle name="_Portfolio SPlan Base Case.xls Chart 2_Book2_DEM-WP(C) ENERG10C--ctn Mid-C_042010 2010GRC 2" xfId="21927"/>
    <cellStyle name="_Portfolio SPlan Base Case.xls Chart 2_Book2_Electric Rev Req Model (2009 GRC) Rebuttal" xfId="5089"/>
    <cellStyle name="_Portfolio SPlan Base Case.xls Chart 2_Book2_Electric Rev Req Model (2009 GRC) Rebuttal 2" xfId="5090"/>
    <cellStyle name="_Portfolio SPlan Base Case.xls Chart 2_Book2_Electric Rev Req Model (2009 GRC) Rebuttal 2 2" xfId="5091"/>
    <cellStyle name="_Portfolio SPlan Base Case.xls Chart 2_Book2_Electric Rev Req Model (2009 GRC) Rebuttal 2 2 2" xfId="21928"/>
    <cellStyle name="_Portfolio SPlan Base Case.xls Chart 2_Book2_Electric Rev Req Model (2009 GRC) Rebuttal 2 3" xfId="21929"/>
    <cellStyle name="_Portfolio SPlan Base Case.xls Chart 2_Book2_Electric Rev Req Model (2009 GRC) Rebuttal 3" xfId="5092"/>
    <cellStyle name="_Portfolio SPlan Base Case.xls Chart 2_Book2_Electric Rev Req Model (2009 GRC) Rebuttal 3 2" xfId="21930"/>
    <cellStyle name="_Portfolio SPlan Base Case.xls Chart 2_Book2_Electric Rev Req Model (2009 GRC) Rebuttal 4" xfId="21931"/>
    <cellStyle name="_Portfolio SPlan Base Case.xls Chart 2_Book2_Electric Rev Req Model (2009 GRC) Rebuttal REmoval of New  WH Solar AdjustMI" xfId="5093"/>
    <cellStyle name="_Portfolio SPlan Base Case.xls Chart 2_Book2_Electric Rev Req Model (2009 GRC) Rebuttal REmoval of New  WH Solar AdjustMI 2" xfId="5094"/>
    <cellStyle name="_Portfolio SPlan Base Case.xls Chart 2_Book2_Electric Rev Req Model (2009 GRC) Rebuttal REmoval of New  WH Solar AdjustMI 2 2" xfId="5095"/>
    <cellStyle name="_Portfolio SPlan Base Case.xls Chart 2_Book2_Electric Rev Req Model (2009 GRC) Rebuttal REmoval of New  WH Solar AdjustMI 2 2 2" xfId="21932"/>
    <cellStyle name="_Portfolio SPlan Base Case.xls Chart 2_Book2_Electric Rev Req Model (2009 GRC) Rebuttal REmoval of New  WH Solar AdjustMI 2 2 2 2" xfId="21933"/>
    <cellStyle name="_Portfolio SPlan Base Case.xls Chart 2_Book2_Electric Rev Req Model (2009 GRC) Rebuttal REmoval of New  WH Solar AdjustMI 2 2 3" xfId="21934"/>
    <cellStyle name="_Portfolio SPlan Base Case.xls Chart 2_Book2_Electric Rev Req Model (2009 GRC) Rebuttal REmoval of New  WH Solar AdjustMI 2 2 4" xfId="21935"/>
    <cellStyle name="_Portfolio SPlan Base Case.xls Chart 2_Book2_Electric Rev Req Model (2009 GRC) Rebuttal REmoval of New  WH Solar AdjustMI 2 3" xfId="21936"/>
    <cellStyle name="_Portfolio SPlan Base Case.xls Chart 2_Book2_Electric Rev Req Model (2009 GRC) Rebuttal REmoval of New  WH Solar AdjustMI 2 3 2" xfId="21937"/>
    <cellStyle name="_Portfolio SPlan Base Case.xls Chart 2_Book2_Electric Rev Req Model (2009 GRC) Rebuttal REmoval of New  WH Solar AdjustMI 2 4" xfId="21938"/>
    <cellStyle name="_Portfolio SPlan Base Case.xls Chart 2_Book2_Electric Rev Req Model (2009 GRC) Rebuttal REmoval of New  WH Solar AdjustMI 3" xfId="5096"/>
    <cellStyle name="_Portfolio SPlan Base Case.xls Chart 2_Book2_Electric Rev Req Model (2009 GRC) Rebuttal REmoval of New  WH Solar AdjustMI 3 2" xfId="21939"/>
    <cellStyle name="_Portfolio SPlan Base Case.xls Chart 2_Book2_Electric Rev Req Model (2009 GRC) Rebuttal REmoval of New  WH Solar AdjustMI 3 2 2" xfId="21940"/>
    <cellStyle name="_Portfolio SPlan Base Case.xls Chart 2_Book2_Electric Rev Req Model (2009 GRC) Rebuttal REmoval of New  WH Solar AdjustMI 3 3" xfId="21941"/>
    <cellStyle name="_Portfolio SPlan Base Case.xls Chart 2_Book2_Electric Rev Req Model (2009 GRC) Rebuttal REmoval of New  WH Solar AdjustMI 3 4" xfId="21942"/>
    <cellStyle name="_Portfolio SPlan Base Case.xls Chart 2_Book2_Electric Rev Req Model (2009 GRC) Rebuttal REmoval of New  WH Solar AdjustMI 4" xfId="21943"/>
    <cellStyle name="_Portfolio SPlan Base Case.xls Chart 2_Book2_Electric Rev Req Model (2009 GRC) Rebuttal REmoval of New  WH Solar AdjustMI 4 2" xfId="21944"/>
    <cellStyle name="_Portfolio SPlan Base Case.xls Chart 2_Book2_Electric Rev Req Model (2009 GRC) Rebuttal REmoval of New  WH Solar AdjustMI 5" xfId="21945"/>
    <cellStyle name="_Portfolio SPlan Base Case.xls Chart 2_Book2_Electric Rev Req Model (2009 GRC) Rebuttal REmoval of New  WH Solar AdjustMI_DEM-WP(C) ENERG10C--ctn Mid-C_042010 2010GRC" xfId="5097"/>
    <cellStyle name="_Portfolio SPlan Base Case.xls Chart 2_Book2_Electric Rev Req Model (2009 GRC) Rebuttal REmoval of New  WH Solar AdjustMI_DEM-WP(C) ENERG10C--ctn Mid-C_042010 2010GRC 2" xfId="21946"/>
    <cellStyle name="_Portfolio SPlan Base Case.xls Chart 2_Book2_Electric Rev Req Model (2009 GRC) Revised 01-18-2010" xfId="5098"/>
    <cellStyle name="_Portfolio SPlan Base Case.xls Chart 2_Book2_Electric Rev Req Model (2009 GRC) Revised 01-18-2010 2" xfId="5099"/>
    <cellStyle name="_Portfolio SPlan Base Case.xls Chart 2_Book2_Electric Rev Req Model (2009 GRC) Revised 01-18-2010 2 2" xfId="5100"/>
    <cellStyle name="_Portfolio SPlan Base Case.xls Chart 2_Book2_Electric Rev Req Model (2009 GRC) Revised 01-18-2010 2 2 2" xfId="21947"/>
    <cellStyle name="_Portfolio SPlan Base Case.xls Chart 2_Book2_Electric Rev Req Model (2009 GRC) Revised 01-18-2010 2 2 2 2" xfId="21948"/>
    <cellStyle name="_Portfolio SPlan Base Case.xls Chart 2_Book2_Electric Rev Req Model (2009 GRC) Revised 01-18-2010 2 2 3" xfId="21949"/>
    <cellStyle name="_Portfolio SPlan Base Case.xls Chart 2_Book2_Electric Rev Req Model (2009 GRC) Revised 01-18-2010 2 2 4" xfId="21950"/>
    <cellStyle name="_Portfolio SPlan Base Case.xls Chart 2_Book2_Electric Rev Req Model (2009 GRC) Revised 01-18-2010 2 3" xfId="21951"/>
    <cellStyle name="_Portfolio SPlan Base Case.xls Chart 2_Book2_Electric Rev Req Model (2009 GRC) Revised 01-18-2010 2 3 2" xfId="21952"/>
    <cellStyle name="_Portfolio SPlan Base Case.xls Chart 2_Book2_Electric Rev Req Model (2009 GRC) Revised 01-18-2010 2 4" xfId="21953"/>
    <cellStyle name="_Portfolio SPlan Base Case.xls Chart 2_Book2_Electric Rev Req Model (2009 GRC) Revised 01-18-2010 3" xfId="5101"/>
    <cellStyle name="_Portfolio SPlan Base Case.xls Chart 2_Book2_Electric Rev Req Model (2009 GRC) Revised 01-18-2010 3 2" xfId="21954"/>
    <cellStyle name="_Portfolio SPlan Base Case.xls Chart 2_Book2_Electric Rev Req Model (2009 GRC) Revised 01-18-2010 3 2 2" xfId="21955"/>
    <cellStyle name="_Portfolio SPlan Base Case.xls Chart 2_Book2_Electric Rev Req Model (2009 GRC) Revised 01-18-2010 3 3" xfId="21956"/>
    <cellStyle name="_Portfolio SPlan Base Case.xls Chart 2_Book2_Electric Rev Req Model (2009 GRC) Revised 01-18-2010 3 4" xfId="21957"/>
    <cellStyle name="_Portfolio SPlan Base Case.xls Chart 2_Book2_Electric Rev Req Model (2009 GRC) Revised 01-18-2010 4" xfId="21958"/>
    <cellStyle name="_Portfolio SPlan Base Case.xls Chart 2_Book2_Electric Rev Req Model (2009 GRC) Revised 01-18-2010 4 2" xfId="21959"/>
    <cellStyle name="_Portfolio SPlan Base Case.xls Chart 2_Book2_Electric Rev Req Model (2009 GRC) Revised 01-18-2010 5" xfId="21960"/>
    <cellStyle name="_Portfolio SPlan Base Case.xls Chart 2_Book2_Electric Rev Req Model (2009 GRC) Revised 01-18-2010_DEM-WP(C) ENERG10C--ctn Mid-C_042010 2010GRC" xfId="5102"/>
    <cellStyle name="_Portfolio SPlan Base Case.xls Chart 2_Book2_Electric Rev Req Model (2009 GRC) Revised 01-18-2010_DEM-WP(C) ENERG10C--ctn Mid-C_042010 2010GRC 2" xfId="21961"/>
    <cellStyle name="_Portfolio SPlan Base Case.xls Chart 2_Book2_Final Order Electric EXHIBIT A-1" xfId="5103"/>
    <cellStyle name="_Portfolio SPlan Base Case.xls Chart 2_Book2_Final Order Electric EXHIBIT A-1 2" xfId="5104"/>
    <cellStyle name="_Portfolio SPlan Base Case.xls Chart 2_Book2_Final Order Electric EXHIBIT A-1 2 2" xfId="5105"/>
    <cellStyle name="_Portfolio SPlan Base Case.xls Chart 2_Book2_Final Order Electric EXHIBIT A-1 2 2 2" xfId="21962"/>
    <cellStyle name="_Portfolio SPlan Base Case.xls Chart 2_Book2_Final Order Electric EXHIBIT A-1 2 3" xfId="21963"/>
    <cellStyle name="_Portfolio SPlan Base Case.xls Chart 2_Book2_Final Order Electric EXHIBIT A-1 2 4" xfId="21964"/>
    <cellStyle name="_Portfolio SPlan Base Case.xls Chart 2_Book2_Final Order Electric EXHIBIT A-1 3" xfId="5106"/>
    <cellStyle name="_Portfolio SPlan Base Case.xls Chart 2_Book2_Final Order Electric EXHIBIT A-1 3 2" xfId="21965"/>
    <cellStyle name="_Portfolio SPlan Base Case.xls Chart 2_Book2_Final Order Electric EXHIBIT A-1 4" xfId="21966"/>
    <cellStyle name="_Portfolio SPlan Base Case.xls Chart 2_Book2_Final Order Electric EXHIBIT A-1 5" xfId="21967"/>
    <cellStyle name="_Portfolio SPlan Base Case.xls Chart 2_Book2_Final Order Electric EXHIBIT A-1 6" xfId="21968"/>
    <cellStyle name="_Portfolio SPlan Base Case.xls Chart 2_Chelan PUD Power Costs (8-10)" xfId="5107"/>
    <cellStyle name="_Portfolio SPlan Base Case.xls Chart 2_Chelan PUD Power Costs (8-10) 2" xfId="21969"/>
    <cellStyle name="_Portfolio SPlan Base Case.xls Chart 2_Colstrip 1&amp;2 Annual O&amp;M Budgets" xfId="21970"/>
    <cellStyle name="_Portfolio SPlan Base Case.xls Chart 2_Confidential Material" xfId="5108"/>
    <cellStyle name="_Portfolio SPlan Base Case.xls Chart 2_Confidential Material 2" xfId="21971"/>
    <cellStyle name="_Portfolio SPlan Base Case.xls Chart 2_DEM-WP(C) Colstrip 12 Coal Cost Forecast 2010GRC" xfId="5109"/>
    <cellStyle name="_Portfolio SPlan Base Case.xls Chart 2_DEM-WP(C) Colstrip 12 Coal Cost Forecast 2010GRC 2" xfId="21972"/>
    <cellStyle name="_Portfolio SPlan Base Case.xls Chart 2_DEM-WP(C) ENERG10C--ctn Mid-C_042010 2010GRC" xfId="5110"/>
    <cellStyle name="_Portfolio SPlan Base Case.xls Chart 2_DEM-WP(C) ENERG10C--ctn Mid-C_042010 2010GRC 2" xfId="21973"/>
    <cellStyle name="_Portfolio SPlan Base Case.xls Chart 2_DEM-WP(C) Production O&amp;M 2010GRC As-Filed" xfId="5111"/>
    <cellStyle name="_Portfolio SPlan Base Case.xls Chart 2_DEM-WP(C) Production O&amp;M 2010GRC As-Filed 2" xfId="5112"/>
    <cellStyle name="_Portfolio SPlan Base Case.xls Chart 2_DEM-WP(C) Production O&amp;M 2010GRC As-Filed 2 2" xfId="21974"/>
    <cellStyle name="_Portfolio SPlan Base Case.xls Chart 2_DEM-WP(C) Production O&amp;M 2010GRC As-Filed 3" xfId="5113"/>
    <cellStyle name="_Portfolio SPlan Base Case.xls Chart 2_DEM-WP(C) Production O&amp;M 2010GRC As-Filed 3 2" xfId="21975"/>
    <cellStyle name="_Portfolio SPlan Base Case.xls Chart 2_DEM-WP(C) Production O&amp;M 2010GRC As-Filed 4" xfId="21976"/>
    <cellStyle name="_Portfolio SPlan Base Case.xls Chart 2_DEM-WP(C) Production O&amp;M 2010GRC As-Filed 4 2" xfId="21977"/>
    <cellStyle name="_Portfolio SPlan Base Case.xls Chart 2_DEM-WP(C) Production O&amp;M 2010GRC As-Filed 5" xfId="21978"/>
    <cellStyle name="_Portfolio SPlan Base Case.xls Chart 2_DEM-WP(C) Production O&amp;M 2010GRC As-Filed 5 2" xfId="21979"/>
    <cellStyle name="_Portfolio SPlan Base Case.xls Chart 2_DEM-WP(C) Production O&amp;M 2010GRC As-Filed 6" xfId="21980"/>
    <cellStyle name="_Portfolio SPlan Base Case.xls Chart 2_DEM-WP(C) Production O&amp;M 2010GRC As-Filed 6 2" xfId="21981"/>
    <cellStyle name="_Portfolio SPlan Base Case.xls Chart 2_Electric Rev Req Model (2009 GRC) " xfId="5114"/>
    <cellStyle name="_Portfolio SPlan Base Case.xls Chart 2_Electric Rev Req Model (2009 GRC)  2" xfId="5115"/>
    <cellStyle name="_Portfolio SPlan Base Case.xls Chart 2_Electric Rev Req Model (2009 GRC)  2 2" xfId="5116"/>
    <cellStyle name="_Portfolio SPlan Base Case.xls Chart 2_Electric Rev Req Model (2009 GRC)  2 2 2" xfId="21982"/>
    <cellStyle name="_Portfolio SPlan Base Case.xls Chart 2_Electric Rev Req Model (2009 GRC)  2 2 2 2" xfId="21983"/>
    <cellStyle name="_Portfolio SPlan Base Case.xls Chart 2_Electric Rev Req Model (2009 GRC)  2 2 3" xfId="21984"/>
    <cellStyle name="_Portfolio SPlan Base Case.xls Chart 2_Electric Rev Req Model (2009 GRC)  2 2 4" xfId="21985"/>
    <cellStyle name="_Portfolio SPlan Base Case.xls Chart 2_Electric Rev Req Model (2009 GRC)  2 3" xfId="21986"/>
    <cellStyle name="_Portfolio SPlan Base Case.xls Chart 2_Electric Rev Req Model (2009 GRC)  2 3 2" xfId="21987"/>
    <cellStyle name="_Portfolio SPlan Base Case.xls Chart 2_Electric Rev Req Model (2009 GRC)  2 4" xfId="21988"/>
    <cellStyle name="_Portfolio SPlan Base Case.xls Chart 2_Electric Rev Req Model (2009 GRC)  3" xfId="5117"/>
    <cellStyle name="_Portfolio SPlan Base Case.xls Chart 2_Electric Rev Req Model (2009 GRC)  3 2" xfId="21989"/>
    <cellStyle name="_Portfolio SPlan Base Case.xls Chart 2_Electric Rev Req Model (2009 GRC)  3 2 2" xfId="21990"/>
    <cellStyle name="_Portfolio SPlan Base Case.xls Chart 2_Electric Rev Req Model (2009 GRC)  3 3" xfId="21991"/>
    <cellStyle name="_Portfolio SPlan Base Case.xls Chart 2_Electric Rev Req Model (2009 GRC)  3 4" xfId="21992"/>
    <cellStyle name="_Portfolio SPlan Base Case.xls Chart 2_Electric Rev Req Model (2009 GRC)  4" xfId="5118"/>
    <cellStyle name="_Portfolio SPlan Base Case.xls Chart 2_Electric Rev Req Model (2009 GRC)  4 2" xfId="21993"/>
    <cellStyle name="_Portfolio SPlan Base Case.xls Chart 2_Electric Rev Req Model (2009 GRC)  5" xfId="21994"/>
    <cellStyle name="_Portfolio SPlan Base Case.xls Chart 2_Electric Rev Req Model (2009 GRC) _DEM-WP(C) ENERG10C--ctn Mid-C_042010 2010GRC" xfId="5119"/>
    <cellStyle name="_Portfolio SPlan Base Case.xls Chart 2_Electric Rev Req Model (2009 GRC) _DEM-WP(C) ENERG10C--ctn Mid-C_042010 2010GRC 2" xfId="21995"/>
    <cellStyle name="_Portfolio SPlan Base Case.xls Chart 2_Electric Rev Req Model (2009 GRC) Rebuttal" xfId="5120"/>
    <cellStyle name="_Portfolio SPlan Base Case.xls Chart 2_Electric Rev Req Model (2009 GRC) Rebuttal 2" xfId="5121"/>
    <cellStyle name="_Portfolio SPlan Base Case.xls Chart 2_Electric Rev Req Model (2009 GRC) Rebuttal 2 2" xfId="5122"/>
    <cellStyle name="_Portfolio SPlan Base Case.xls Chart 2_Electric Rev Req Model (2009 GRC) Rebuttal 2 2 2" xfId="21996"/>
    <cellStyle name="_Portfolio SPlan Base Case.xls Chart 2_Electric Rev Req Model (2009 GRC) Rebuttal 2 3" xfId="21997"/>
    <cellStyle name="_Portfolio SPlan Base Case.xls Chart 2_Electric Rev Req Model (2009 GRC) Rebuttal 3" xfId="5123"/>
    <cellStyle name="_Portfolio SPlan Base Case.xls Chart 2_Electric Rev Req Model (2009 GRC) Rebuttal 3 2" xfId="21998"/>
    <cellStyle name="_Portfolio SPlan Base Case.xls Chart 2_Electric Rev Req Model (2009 GRC) Rebuttal 4" xfId="5124"/>
    <cellStyle name="_Portfolio SPlan Base Case.xls Chart 2_Electric Rev Req Model (2009 GRC) Rebuttal REmoval of New  WH Solar AdjustMI" xfId="5125"/>
    <cellStyle name="_Portfolio SPlan Base Case.xls Chart 2_Electric Rev Req Model (2009 GRC) Rebuttal REmoval of New  WH Solar AdjustMI 2" xfId="5126"/>
    <cellStyle name="_Portfolio SPlan Base Case.xls Chart 2_Electric Rev Req Model (2009 GRC) Rebuttal REmoval of New  WH Solar AdjustMI 2 2" xfId="5127"/>
    <cellStyle name="_Portfolio SPlan Base Case.xls Chart 2_Electric Rev Req Model (2009 GRC) Rebuttal REmoval of New  WH Solar AdjustMI 2 2 2" xfId="21999"/>
    <cellStyle name="_Portfolio SPlan Base Case.xls Chart 2_Electric Rev Req Model (2009 GRC) Rebuttal REmoval of New  WH Solar AdjustMI 2 2 2 2" xfId="22000"/>
    <cellStyle name="_Portfolio SPlan Base Case.xls Chart 2_Electric Rev Req Model (2009 GRC) Rebuttal REmoval of New  WH Solar AdjustMI 2 2 3" xfId="22001"/>
    <cellStyle name="_Portfolio SPlan Base Case.xls Chart 2_Electric Rev Req Model (2009 GRC) Rebuttal REmoval of New  WH Solar AdjustMI 2 2 4" xfId="22002"/>
    <cellStyle name="_Portfolio SPlan Base Case.xls Chart 2_Electric Rev Req Model (2009 GRC) Rebuttal REmoval of New  WH Solar AdjustMI 2 3" xfId="22003"/>
    <cellStyle name="_Portfolio SPlan Base Case.xls Chart 2_Electric Rev Req Model (2009 GRC) Rebuttal REmoval of New  WH Solar AdjustMI 2 3 2" xfId="22004"/>
    <cellStyle name="_Portfolio SPlan Base Case.xls Chart 2_Electric Rev Req Model (2009 GRC) Rebuttal REmoval of New  WH Solar AdjustMI 2 4" xfId="22005"/>
    <cellStyle name="_Portfolio SPlan Base Case.xls Chart 2_Electric Rev Req Model (2009 GRC) Rebuttal REmoval of New  WH Solar AdjustMI 3" xfId="5128"/>
    <cellStyle name="_Portfolio SPlan Base Case.xls Chart 2_Electric Rev Req Model (2009 GRC) Rebuttal REmoval of New  WH Solar AdjustMI 3 2" xfId="22006"/>
    <cellStyle name="_Portfolio SPlan Base Case.xls Chart 2_Electric Rev Req Model (2009 GRC) Rebuttal REmoval of New  WH Solar AdjustMI 3 2 2" xfId="22007"/>
    <cellStyle name="_Portfolio SPlan Base Case.xls Chart 2_Electric Rev Req Model (2009 GRC) Rebuttal REmoval of New  WH Solar AdjustMI 3 3" xfId="22008"/>
    <cellStyle name="_Portfolio SPlan Base Case.xls Chart 2_Electric Rev Req Model (2009 GRC) Rebuttal REmoval of New  WH Solar AdjustMI 3 4" xfId="22009"/>
    <cellStyle name="_Portfolio SPlan Base Case.xls Chart 2_Electric Rev Req Model (2009 GRC) Rebuttal REmoval of New  WH Solar AdjustMI 4" xfId="5129"/>
    <cellStyle name="_Portfolio SPlan Base Case.xls Chart 2_Electric Rev Req Model (2009 GRC) Rebuttal REmoval of New  WH Solar AdjustMI 4 2" xfId="22010"/>
    <cellStyle name="_Portfolio SPlan Base Case.xls Chart 2_Electric Rev Req Model (2009 GRC) Rebuttal REmoval of New  WH Solar AdjustMI 5" xfId="22011"/>
    <cellStyle name="_Portfolio SPlan Base Case.xls Chart 2_Electric Rev Req Model (2009 GRC) Rebuttal REmoval of New  WH Solar AdjustMI_DEM-WP(C) ENERG10C--ctn Mid-C_042010 2010GRC" xfId="5130"/>
    <cellStyle name="_Portfolio SPlan Base Case.xls Chart 2_Electric Rev Req Model (2009 GRC) Rebuttal REmoval of New  WH Solar AdjustMI_DEM-WP(C) ENERG10C--ctn Mid-C_042010 2010GRC 2" xfId="22012"/>
    <cellStyle name="_Portfolio SPlan Base Case.xls Chart 2_Electric Rev Req Model (2009 GRC) Revised 01-18-2010" xfId="5131"/>
    <cellStyle name="_Portfolio SPlan Base Case.xls Chart 2_Electric Rev Req Model (2009 GRC) Revised 01-18-2010 2" xfId="5132"/>
    <cellStyle name="_Portfolio SPlan Base Case.xls Chart 2_Electric Rev Req Model (2009 GRC) Revised 01-18-2010 2 2" xfId="5133"/>
    <cellStyle name="_Portfolio SPlan Base Case.xls Chart 2_Electric Rev Req Model (2009 GRC) Revised 01-18-2010 2 2 2" xfId="22013"/>
    <cellStyle name="_Portfolio SPlan Base Case.xls Chart 2_Electric Rev Req Model (2009 GRC) Revised 01-18-2010 2 2 2 2" xfId="22014"/>
    <cellStyle name="_Portfolio SPlan Base Case.xls Chart 2_Electric Rev Req Model (2009 GRC) Revised 01-18-2010 2 2 3" xfId="22015"/>
    <cellStyle name="_Portfolio SPlan Base Case.xls Chart 2_Electric Rev Req Model (2009 GRC) Revised 01-18-2010 2 2 4" xfId="22016"/>
    <cellStyle name="_Portfolio SPlan Base Case.xls Chart 2_Electric Rev Req Model (2009 GRC) Revised 01-18-2010 2 3" xfId="22017"/>
    <cellStyle name="_Portfolio SPlan Base Case.xls Chart 2_Electric Rev Req Model (2009 GRC) Revised 01-18-2010 2 3 2" xfId="22018"/>
    <cellStyle name="_Portfolio SPlan Base Case.xls Chart 2_Electric Rev Req Model (2009 GRC) Revised 01-18-2010 2 4" xfId="22019"/>
    <cellStyle name="_Portfolio SPlan Base Case.xls Chart 2_Electric Rev Req Model (2009 GRC) Revised 01-18-2010 3" xfId="5134"/>
    <cellStyle name="_Portfolio SPlan Base Case.xls Chart 2_Electric Rev Req Model (2009 GRC) Revised 01-18-2010 3 2" xfId="22020"/>
    <cellStyle name="_Portfolio SPlan Base Case.xls Chart 2_Electric Rev Req Model (2009 GRC) Revised 01-18-2010 3 2 2" xfId="22021"/>
    <cellStyle name="_Portfolio SPlan Base Case.xls Chart 2_Electric Rev Req Model (2009 GRC) Revised 01-18-2010 3 3" xfId="22022"/>
    <cellStyle name="_Portfolio SPlan Base Case.xls Chart 2_Electric Rev Req Model (2009 GRC) Revised 01-18-2010 3 4" xfId="22023"/>
    <cellStyle name="_Portfolio SPlan Base Case.xls Chart 2_Electric Rev Req Model (2009 GRC) Revised 01-18-2010 4" xfId="5135"/>
    <cellStyle name="_Portfolio SPlan Base Case.xls Chart 2_Electric Rev Req Model (2009 GRC) Revised 01-18-2010 4 2" xfId="22024"/>
    <cellStyle name="_Portfolio SPlan Base Case.xls Chart 2_Electric Rev Req Model (2009 GRC) Revised 01-18-2010 5" xfId="22025"/>
    <cellStyle name="_Portfolio SPlan Base Case.xls Chart 2_Electric Rev Req Model (2009 GRC) Revised 01-18-2010_DEM-WP(C) ENERG10C--ctn Mid-C_042010 2010GRC" xfId="5136"/>
    <cellStyle name="_Portfolio SPlan Base Case.xls Chart 2_Electric Rev Req Model (2009 GRC) Revised 01-18-2010_DEM-WP(C) ENERG10C--ctn Mid-C_042010 2010GRC 2" xfId="22026"/>
    <cellStyle name="_Portfolio SPlan Base Case.xls Chart 2_Electric Rev Req Model (2010 GRC)" xfId="5137"/>
    <cellStyle name="_Portfolio SPlan Base Case.xls Chart 2_Electric Rev Req Model (2010 GRC) 2" xfId="22027"/>
    <cellStyle name="_Portfolio SPlan Base Case.xls Chart 2_Electric Rev Req Model (2010 GRC) SF" xfId="5138"/>
    <cellStyle name="_Portfolio SPlan Base Case.xls Chart 2_Electric Rev Req Model (2010 GRC) SF 2" xfId="22028"/>
    <cellStyle name="_Portfolio SPlan Base Case.xls Chart 2_Final Order Electric EXHIBIT A-1" xfId="5139"/>
    <cellStyle name="_Portfolio SPlan Base Case.xls Chart 2_Final Order Electric EXHIBIT A-1 2" xfId="5140"/>
    <cellStyle name="_Portfolio SPlan Base Case.xls Chart 2_Final Order Electric EXHIBIT A-1 2 2" xfId="5141"/>
    <cellStyle name="_Portfolio SPlan Base Case.xls Chart 2_Final Order Electric EXHIBIT A-1 2 2 2" xfId="22029"/>
    <cellStyle name="_Portfolio SPlan Base Case.xls Chart 2_Final Order Electric EXHIBIT A-1 2 3" xfId="22030"/>
    <cellStyle name="_Portfolio SPlan Base Case.xls Chart 2_Final Order Electric EXHIBIT A-1 2 4" xfId="22031"/>
    <cellStyle name="_Portfolio SPlan Base Case.xls Chart 2_Final Order Electric EXHIBIT A-1 3" xfId="5142"/>
    <cellStyle name="_Portfolio SPlan Base Case.xls Chart 2_Final Order Electric EXHIBIT A-1 3 2" xfId="22032"/>
    <cellStyle name="_Portfolio SPlan Base Case.xls Chart 2_Final Order Electric EXHIBIT A-1 4" xfId="5143"/>
    <cellStyle name="_Portfolio SPlan Base Case.xls Chart 2_Final Order Electric EXHIBIT A-1 5" xfId="22033"/>
    <cellStyle name="_Portfolio SPlan Base Case.xls Chart 2_Final Order Electric EXHIBIT A-1 6" xfId="22034"/>
    <cellStyle name="_Portfolio SPlan Base Case.xls Chart 2_NIM Summary" xfId="5144"/>
    <cellStyle name="_Portfolio SPlan Base Case.xls Chart 2_NIM Summary 2" xfId="5145"/>
    <cellStyle name="_Portfolio SPlan Base Case.xls Chart 2_NIM Summary 2 2" xfId="22035"/>
    <cellStyle name="_Portfolio SPlan Base Case.xls Chart 2_NIM Summary 2 2 2" xfId="22036"/>
    <cellStyle name="_Portfolio SPlan Base Case.xls Chart 2_NIM Summary 2 2 2 2" xfId="22037"/>
    <cellStyle name="_Portfolio SPlan Base Case.xls Chart 2_NIM Summary 2 2 3" xfId="22038"/>
    <cellStyle name="_Portfolio SPlan Base Case.xls Chart 2_NIM Summary 2 2 4" xfId="22039"/>
    <cellStyle name="_Portfolio SPlan Base Case.xls Chart 2_NIM Summary 2 3" xfId="22040"/>
    <cellStyle name="_Portfolio SPlan Base Case.xls Chart 2_NIM Summary 2 3 2" xfId="22041"/>
    <cellStyle name="_Portfolio SPlan Base Case.xls Chart 2_NIM Summary 2 4" xfId="22042"/>
    <cellStyle name="_Portfolio SPlan Base Case.xls Chart 2_NIM Summary 3" xfId="22043"/>
    <cellStyle name="_Portfolio SPlan Base Case.xls Chart 2_NIM Summary 3 2" xfId="22044"/>
    <cellStyle name="_Portfolio SPlan Base Case.xls Chart 2_NIM Summary 3 2 2" xfId="22045"/>
    <cellStyle name="_Portfolio SPlan Base Case.xls Chart 2_NIM Summary 3 3" xfId="22046"/>
    <cellStyle name="_Portfolio SPlan Base Case.xls Chart 2_NIM Summary 3 4" xfId="22047"/>
    <cellStyle name="_Portfolio SPlan Base Case.xls Chart 2_NIM Summary 4" xfId="22048"/>
    <cellStyle name="_Portfolio SPlan Base Case.xls Chart 2_NIM Summary 4 2" xfId="22049"/>
    <cellStyle name="_Portfolio SPlan Base Case.xls Chart 2_NIM Summary 5" xfId="22050"/>
    <cellStyle name="_Portfolio SPlan Base Case.xls Chart 2_NIM Summary_DEM-WP(C) ENERG10C--ctn Mid-C_042010 2010GRC" xfId="5146"/>
    <cellStyle name="_Portfolio SPlan Base Case.xls Chart 2_NIM Summary_DEM-WP(C) ENERG10C--ctn Mid-C_042010 2010GRC 2" xfId="22051"/>
    <cellStyle name="_Portfolio SPlan Base Case.xls Chart 2_Rebuttal Power Costs" xfId="5147"/>
    <cellStyle name="_Portfolio SPlan Base Case.xls Chart 2_Rebuttal Power Costs 2" xfId="5148"/>
    <cellStyle name="_Portfolio SPlan Base Case.xls Chart 2_Rebuttal Power Costs 2 2" xfId="5149"/>
    <cellStyle name="_Portfolio SPlan Base Case.xls Chart 2_Rebuttal Power Costs 2 2 2" xfId="22052"/>
    <cellStyle name="_Portfolio SPlan Base Case.xls Chart 2_Rebuttal Power Costs 2 2 2 2" xfId="22053"/>
    <cellStyle name="_Portfolio SPlan Base Case.xls Chart 2_Rebuttal Power Costs 2 2 3" xfId="22054"/>
    <cellStyle name="_Portfolio SPlan Base Case.xls Chart 2_Rebuttal Power Costs 2 2 4" xfId="22055"/>
    <cellStyle name="_Portfolio SPlan Base Case.xls Chart 2_Rebuttal Power Costs 2 3" xfId="22056"/>
    <cellStyle name="_Portfolio SPlan Base Case.xls Chart 2_Rebuttal Power Costs 2 3 2" xfId="22057"/>
    <cellStyle name="_Portfolio SPlan Base Case.xls Chart 2_Rebuttal Power Costs 2 4" xfId="22058"/>
    <cellStyle name="_Portfolio SPlan Base Case.xls Chart 2_Rebuttal Power Costs 3" xfId="5150"/>
    <cellStyle name="_Portfolio SPlan Base Case.xls Chart 2_Rebuttal Power Costs 3 2" xfId="22059"/>
    <cellStyle name="_Portfolio SPlan Base Case.xls Chart 2_Rebuttal Power Costs 3 2 2" xfId="22060"/>
    <cellStyle name="_Portfolio SPlan Base Case.xls Chart 2_Rebuttal Power Costs 3 3" xfId="22061"/>
    <cellStyle name="_Portfolio SPlan Base Case.xls Chart 2_Rebuttal Power Costs 3 4" xfId="22062"/>
    <cellStyle name="_Portfolio SPlan Base Case.xls Chart 2_Rebuttal Power Costs 4" xfId="5151"/>
    <cellStyle name="_Portfolio SPlan Base Case.xls Chart 2_Rebuttal Power Costs 4 2" xfId="22063"/>
    <cellStyle name="_Portfolio SPlan Base Case.xls Chart 2_Rebuttal Power Costs 5" xfId="22064"/>
    <cellStyle name="_Portfolio SPlan Base Case.xls Chart 2_Rebuttal Power Costs_Adj Bench DR 3 for Initial Briefs (Electric)" xfId="5152"/>
    <cellStyle name="_Portfolio SPlan Base Case.xls Chart 2_Rebuttal Power Costs_Adj Bench DR 3 for Initial Briefs (Electric) 2" xfId="5153"/>
    <cellStyle name="_Portfolio SPlan Base Case.xls Chart 2_Rebuttal Power Costs_Adj Bench DR 3 for Initial Briefs (Electric) 2 2" xfId="5154"/>
    <cellStyle name="_Portfolio SPlan Base Case.xls Chart 2_Rebuttal Power Costs_Adj Bench DR 3 for Initial Briefs (Electric) 2 2 2" xfId="22065"/>
    <cellStyle name="_Portfolio SPlan Base Case.xls Chart 2_Rebuttal Power Costs_Adj Bench DR 3 for Initial Briefs (Electric) 2 2 2 2" xfId="22066"/>
    <cellStyle name="_Portfolio SPlan Base Case.xls Chart 2_Rebuttal Power Costs_Adj Bench DR 3 for Initial Briefs (Electric) 2 2 3" xfId="22067"/>
    <cellStyle name="_Portfolio SPlan Base Case.xls Chart 2_Rebuttal Power Costs_Adj Bench DR 3 for Initial Briefs (Electric) 2 2 4" xfId="22068"/>
    <cellStyle name="_Portfolio SPlan Base Case.xls Chart 2_Rebuttal Power Costs_Adj Bench DR 3 for Initial Briefs (Electric) 2 3" xfId="22069"/>
    <cellStyle name="_Portfolio SPlan Base Case.xls Chart 2_Rebuttal Power Costs_Adj Bench DR 3 for Initial Briefs (Electric) 2 3 2" xfId="22070"/>
    <cellStyle name="_Portfolio SPlan Base Case.xls Chart 2_Rebuttal Power Costs_Adj Bench DR 3 for Initial Briefs (Electric) 2 4" xfId="22071"/>
    <cellStyle name="_Portfolio SPlan Base Case.xls Chart 2_Rebuttal Power Costs_Adj Bench DR 3 for Initial Briefs (Electric) 3" xfId="5155"/>
    <cellStyle name="_Portfolio SPlan Base Case.xls Chart 2_Rebuttal Power Costs_Adj Bench DR 3 for Initial Briefs (Electric) 3 2" xfId="22072"/>
    <cellStyle name="_Portfolio SPlan Base Case.xls Chart 2_Rebuttal Power Costs_Adj Bench DR 3 for Initial Briefs (Electric) 3 2 2" xfId="22073"/>
    <cellStyle name="_Portfolio SPlan Base Case.xls Chart 2_Rebuttal Power Costs_Adj Bench DR 3 for Initial Briefs (Electric) 3 3" xfId="22074"/>
    <cellStyle name="_Portfolio SPlan Base Case.xls Chart 2_Rebuttal Power Costs_Adj Bench DR 3 for Initial Briefs (Electric) 3 4" xfId="22075"/>
    <cellStyle name="_Portfolio SPlan Base Case.xls Chart 2_Rebuttal Power Costs_Adj Bench DR 3 for Initial Briefs (Electric) 4" xfId="5156"/>
    <cellStyle name="_Portfolio SPlan Base Case.xls Chart 2_Rebuttal Power Costs_Adj Bench DR 3 for Initial Briefs (Electric) 4 2" xfId="22076"/>
    <cellStyle name="_Portfolio SPlan Base Case.xls Chart 2_Rebuttal Power Costs_Adj Bench DR 3 for Initial Briefs (Electric) 5" xfId="22077"/>
    <cellStyle name="_Portfolio SPlan Base Case.xls Chart 2_Rebuttal Power Costs_Adj Bench DR 3 for Initial Briefs (Electric)_DEM-WP(C) ENERG10C--ctn Mid-C_042010 2010GRC" xfId="5157"/>
    <cellStyle name="_Portfolio SPlan Base Case.xls Chart 2_Rebuttal Power Costs_Adj Bench DR 3 for Initial Briefs (Electric)_DEM-WP(C) ENERG10C--ctn Mid-C_042010 2010GRC 2" xfId="22078"/>
    <cellStyle name="_Portfolio SPlan Base Case.xls Chart 2_Rebuttal Power Costs_DEM-WP(C) ENERG10C--ctn Mid-C_042010 2010GRC" xfId="5158"/>
    <cellStyle name="_Portfolio SPlan Base Case.xls Chart 2_Rebuttal Power Costs_DEM-WP(C) ENERG10C--ctn Mid-C_042010 2010GRC 2" xfId="22079"/>
    <cellStyle name="_Portfolio SPlan Base Case.xls Chart 2_Rebuttal Power Costs_Electric Rev Req Model (2009 GRC) Rebuttal" xfId="5159"/>
    <cellStyle name="_Portfolio SPlan Base Case.xls Chart 2_Rebuttal Power Costs_Electric Rev Req Model (2009 GRC) Rebuttal 2" xfId="5160"/>
    <cellStyle name="_Portfolio SPlan Base Case.xls Chart 2_Rebuttal Power Costs_Electric Rev Req Model (2009 GRC) Rebuttal 2 2" xfId="5161"/>
    <cellStyle name="_Portfolio SPlan Base Case.xls Chart 2_Rebuttal Power Costs_Electric Rev Req Model (2009 GRC) Rebuttal 2 2 2" xfId="22080"/>
    <cellStyle name="_Portfolio SPlan Base Case.xls Chart 2_Rebuttal Power Costs_Electric Rev Req Model (2009 GRC) Rebuttal 2 3" xfId="22081"/>
    <cellStyle name="_Portfolio SPlan Base Case.xls Chart 2_Rebuttal Power Costs_Electric Rev Req Model (2009 GRC) Rebuttal 3" xfId="5162"/>
    <cellStyle name="_Portfolio SPlan Base Case.xls Chart 2_Rebuttal Power Costs_Electric Rev Req Model (2009 GRC) Rebuttal 3 2" xfId="22082"/>
    <cellStyle name="_Portfolio SPlan Base Case.xls Chart 2_Rebuttal Power Costs_Electric Rev Req Model (2009 GRC) Rebuttal 4" xfId="5163"/>
    <cellStyle name="_Portfolio SPlan Base Case.xls Chart 2_Rebuttal Power Costs_Electric Rev Req Model (2009 GRC) Rebuttal REmoval of New  WH Solar AdjustMI" xfId="5164"/>
    <cellStyle name="_Portfolio SPlan Base Case.xls Chart 2_Rebuttal Power Costs_Electric Rev Req Model (2009 GRC) Rebuttal REmoval of New  WH Solar AdjustMI 2" xfId="5165"/>
    <cellStyle name="_Portfolio SPlan Base Case.xls Chart 2_Rebuttal Power Costs_Electric Rev Req Model (2009 GRC) Rebuttal REmoval of New  WH Solar AdjustMI 2 2" xfId="5166"/>
    <cellStyle name="_Portfolio SPlan Base Case.xls Chart 2_Rebuttal Power Costs_Electric Rev Req Model (2009 GRC) Rebuttal REmoval of New  WH Solar AdjustMI 2 2 2" xfId="22083"/>
    <cellStyle name="_Portfolio SPlan Base Case.xls Chart 2_Rebuttal Power Costs_Electric Rev Req Model (2009 GRC) Rebuttal REmoval of New  WH Solar AdjustMI 2 2 2 2" xfId="22084"/>
    <cellStyle name="_Portfolio SPlan Base Case.xls Chart 2_Rebuttal Power Costs_Electric Rev Req Model (2009 GRC) Rebuttal REmoval of New  WH Solar AdjustMI 2 2 3" xfId="22085"/>
    <cellStyle name="_Portfolio SPlan Base Case.xls Chart 2_Rebuttal Power Costs_Electric Rev Req Model (2009 GRC) Rebuttal REmoval of New  WH Solar AdjustMI 2 2 4" xfId="22086"/>
    <cellStyle name="_Portfolio SPlan Base Case.xls Chart 2_Rebuttal Power Costs_Electric Rev Req Model (2009 GRC) Rebuttal REmoval of New  WH Solar AdjustMI 2 3" xfId="22087"/>
    <cellStyle name="_Portfolio SPlan Base Case.xls Chart 2_Rebuttal Power Costs_Electric Rev Req Model (2009 GRC) Rebuttal REmoval of New  WH Solar AdjustMI 2 3 2" xfId="22088"/>
    <cellStyle name="_Portfolio SPlan Base Case.xls Chart 2_Rebuttal Power Costs_Electric Rev Req Model (2009 GRC) Rebuttal REmoval of New  WH Solar AdjustMI 2 4" xfId="22089"/>
    <cellStyle name="_Portfolio SPlan Base Case.xls Chart 2_Rebuttal Power Costs_Electric Rev Req Model (2009 GRC) Rebuttal REmoval of New  WH Solar AdjustMI 3" xfId="5167"/>
    <cellStyle name="_Portfolio SPlan Base Case.xls Chart 2_Rebuttal Power Costs_Electric Rev Req Model (2009 GRC) Rebuttal REmoval of New  WH Solar AdjustMI 3 2" xfId="22090"/>
    <cellStyle name="_Portfolio SPlan Base Case.xls Chart 2_Rebuttal Power Costs_Electric Rev Req Model (2009 GRC) Rebuttal REmoval of New  WH Solar AdjustMI 3 2 2" xfId="22091"/>
    <cellStyle name="_Portfolio SPlan Base Case.xls Chart 2_Rebuttal Power Costs_Electric Rev Req Model (2009 GRC) Rebuttal REmoval of New  WH Solar AdjustMI 3 3" xfId="22092"/>
    <cellStyle name="_Portfolio SPlan Base Case.xls Chart 2_Rebuttal Power Costs_Electric Rev Req Model (2009 GRC) Rebuttal REmoval of New  WH Solar AdjustMI 3 4" xfId="22093"/>
    <cellStyle name="_Portfolio SPlan Base Case.xls Chart 2_Rebuttal Power Costs_Electric Rev Req Model (2009 GRC) Rebuttal REmoval of New  WH Solar AdjustMI 4" xfId="5168"/>
    <cellStyle name="_Portfolio SPlan Base Case.xls Chart 2_Rebuttal Power Costs_Electric Rev Req Model (2009 GRC) Rebuttal REmoval of New  WH Solar AdjustMI 4 2" xfId="22094"/>
    <cellStyle name="_Portfolio SPlan Base Case.xls Chart 2_Rebuttal Power Costs_Electric Rev Req Model (2009 GRC) Rebuttal REmoval of New  WH Solar AdjustMI 5" xfId="22095"/>
    <cellStyle name="_Portfolio SPlan Base Case.xls Chart 2_Rebuttal Power Costs_Electric Rev Req Model (2009 GRC) Rebuttal REmoval of New  WH Solar AdjustMI_DEM-WP(C) ENERG10C--ctn Mid-C_042010 2010GRC" xfId="5169"/>
    <cellStyle name="_Portfolio SPlan Base Case.xls Chart 2_Rebuttal Power Costs_Electric Rev Req Model (2009 GRC) Rebuttal REmoval of New  WH Solar AdjustMI_DEM-WP(C) ENERG10C--ctn Mid-C_042010 2010GRC 2" xfId="22096"/>
    <cellStyle name="_Portfolio SPlan Base Case.xls Chart 2_Rebuttal Power Costs_Electric Rev Req Model (2009 GRC) Revised 01-18-2010" xfId="5170"/>
    <cellStyle name="_Portfolio SPlan Base Case.xls Chart 2_Rebuttal Power Costs_Electric Rev Req Model (2009 GRC) Revised 01-18-2010 2" xfId="5171"/>
    <cellStyle name="_Portfolio SPlan Base Case.xls Chart 2_Rebuttal Power Costs_Electric Rev Req Model (2009 GRC) Revised 01-18-2010 2 2" xfId="5172"/>
    <cellStyle name="_Portfolio SPlan Base Case.xls Chart 2_Rebuttal Power Costs_Electric Rev Req Model (2009 GRC) Revised 01-18-2010 2 2 2" xfId="22097"/>
    <cellStyle name="_Portfolio SPlan Base Case.xls Chart 2_Rebuttal Power Costs_Electric Rev Req Model (2009 GRC) Revised 01-18-2010 2 2 2 2" xfId="22098"/>
    <cellStyle name="_Portfolio SPlan Base Case.xls Chart 2_Rebuttal Power Costs_Electric Rev Req Model (2009 GRC) Revised 01-18-2010 2 2 3" xfId="22099"/>
    <cellStyle name="_Portfolio SPlan Base Case.xls Chart 2_Rebuttal Power Costs_Electric Rev Req Model (2009 GRC) Revised 01-18-2010 2 2 4" xfId="22100"/>
    <cellStyle name="_Portfolio SPlan Base Case.xls Chart 2_Rebuttal Power Costs_Electric Rev Req Model (2009 GRC) Revised 01-18-2010 2 3" xfId="22101"/>
    <cellStyle name="_Portfolio SPlan Base Case.xls Chart 2_Rebuttal Power Costs_Electric Rev Req Model (2009 GRC) Revised 01-18-2010 2 3 2" xfId="22102"/>
    <cellStyle name="_Portfolio SPlan Base Case.xls Chart 2_Rebuttal Power Costs_Electric Rev Req Model (2009 GRC) Revised 01-18-2010 2 4" xfId="22103"/>
    <cellStyle name="_Portfolio SPlan Base Case.xls Chart 2_Rebuttal Power Costs_Electric Rev Req Model (2009 GRC) Revised 01-18-2010 3" xfId="5173"/>
    <cellStyle name="_Portfolio SPlan Base Case.xls Chart 2_Rebuttal Power Costs_Electric Rev Req Model (2009 GRC) Revised 01-18-2010 3 2" xfId="22104"/>
    <cellStyle name="_Portfolio SPlan Base Case.xls Chart 2_Rebuttal Power Costs_Electric Rev Req Model (2009 GRC) Revised 01-18-2010 3 2 2" xfId="22105"/>
    <cellStyle name="_Portfolio SPlan Base Case.xls Chart 2_Rebuttal Power Costs_Electric Rev Req Model (2009 GRC) Revised 01-18-2010 3 3" xfId="22106"/>
    <cellStyle name="_Portfolio SPlan Base Case.xls Chart 2_Rebuttal Power Costs_Electric Rev Req Model (2009 GRC) Revised 01-18-2010 3 4" xfId="22107"/>
    <cellStyle name="_Portfolio SPlan Base Case.xls Chart 2_Rebuttal Power Costs_Electric Rev Req Model (2009 GRC) Revised 01-18-2010 4" xfId="5174"/>
    <cellStyle name="_Portfolio SPlan Base Case.xls Chart 2_Rebuttal Power Costs_Electric Rev Req Model (2009 GRC) Revised 01-18-2010 4 2" xfId="22108"/>
    <cellStyle name="_Portfolio SPlan Base Case.xls Chart 2_Rebuttal Power Costs_Electric Rev Req Model (2009 GRC) Revised 01-18-2010 5" xfId="22109"/>
    <cellStyle name="_Portfolio SPlan Base Case.xls Chart 2_Rebuttal Power Costs_Electric Rev Req Model (2009 GRC) Revised 01-18-2010_DEM-WP(C) ENERG10C--ctn Mid-C_042010 2010GRC" xfId="5175"/>
    <cellStyle name="_Portfolio SPlan Base Case.xls Chart 2_Rebuttal Power Costs_Electric Rev Req Model (2009 GRC) Revised 01-18-2010_DEM-WP(C) ENERG10C--ctn Mid-C_042010 2010GRC 2" xfId="22110"/>
    <cellStyle name="_Portfolio SPlan Base Case.xls Chart 2_Rebuttal Power Costs_Final Order Electric EXHIBIT A-1" xfId="5176"/>
    <cellStyle name="_Portfolio SPlan Base Case.xls Chart 2_Rebuttal Power Costs_Final Order Electric EXHIBIT A-1 2" xfId="5177"/>
    <cellStyle name="_Portfolio SPlan Base Case.xls Chart 2_Rebuttal Power Costs_Final Order Electric EXHIBIT A-1 2 2" xfId="5178"/>
    <cellStyle name="_Portfolio SPlan Base Case.xls Chart 2_Rebuttal Power Costs_Final Order Electric EXHIBIT A-1 2 2 2" xfId="22111"/>
    <cellStyle name="_Portfolio SPlan Base Case.xls Chart 2_Rebuttal Power Costs_Final Order Electric EXHIBIT A-1 2 3" xfId="22112"/>
    <cellStyle name="_Portfolio SPlan Base Case.xls Chart 2_Rebuttal Power Costs_Final Order Electric EXHIBIT A-1 2 4" xfId="22113"/>
    <cellStyle name="_Portfolio SPlan Base Case.xls Chart 2_Rebuttal Power Costs_Final Order Electric EXHIBIT A-1 3" xfId="5179"/>
    <cellStyle name="_Portfolio SPlan Base Case.xls Chart 2_Rebuttal Power Costs_Final Order Electric EXHIBIT A-1 3 2" xfId="22114"/>
    <cellStyle name="_Portfolio SPlan Base Case.xls Chart 2_Rebuttal Power Costs_Final Order Electric EXHIBIT A-1 4" xfId="5180"/>
    <cellStyle name="_Portfolio SPlan Base Case.xls Chart 2_Rebuttal Power Costs_Final Order Electric EXHIBIT A-1 5" xfId="22115"/>
    <cellStyle name="_Portfolio SPlan Base Case.xls Chart 2_Rebuttal Power Costs_Final Order Electric EXHIBIT A-1 6" xfId="22116"/>
    <cellStyle name="_Portfolio SPlan Base Case.xls Chart 2_TENASKA REGULATORY ASSET" xfId="5181"/>
    <cellStyle name="_Portfolio SPlan Base Case.xls Chart 2_TENASKA REGULATORY ASSET 2" xfId="5182"/>
    <cellStyle name="_Portfolio SPlan Base Case.xls Chart 2_TENASKA REGULATORY ASSET 2 2" xfId="5183"/>
    <cellStyle name="_Portfolio SPlan Base Case.xls Chart 2_TENASKA REGULATORY ASSET 2 2 2" xfId="22117"/>
    <cellStyle name="_Portfolio SPlan Base Case.xls Chart 2_TENASKA REGULATORY ASSET 2 3" xfId="22118"/>
    <cellStyle name="_Portfolio SPlan Base Case.xls Chart 2_TENASKA REGULATORY ASSET 2 4" xfId="22119"/>
    <cellStyle name="_Portfolio SPlan Base Case.xls Chart 2_TENASKA REGULATORY ASSET 3" xfId="5184"/>
    <cellStyle name="_Portfolio SPlan Base Case.xls Chart 2_TENASKA REGULATORY ASSET 3 2" xfId="22120"/>
    <cellStyle name="_Portfolio SPlan Base Case.xls Chart 2_TENASKA REGULATORY ASSET 4" xfId="5185"/>
    <cellStyle name="_Portfolio SPlan Base Case.xls Chart 2_TENASKA REGULATORY ASSET 5" xfId="22121"/>
    <cellStyle name="_Portfolio SPlan Base Case.xls Chart 2_TENASKA REGULATORY ASSET 6" xfId="22122"/>
    <cellStyle name="_Portfolio SPlan Base Case.xls Chart 3" xfId="5186"/>
    <cellStyle name="_Portfolio SPlan Base Case.xls Chart 3 2" xfId="5187"/>
    <cellStyle name="_Portfolio SPlan Base Case.xls Chart 3 2 2" xfId="5188"/>
    <cellStyle name="_Portfolio SPlan Base Case.xls Chart 3 2 2 2" xfId="22123"/>
    <cellStyle name="_Portfolio SPlan Base Case.xls Chart 3 2 2 2 2" xfId="22124"/>
    <cellStyle name="_Portfolio SPlan Base Case.xls Chart 3 2 2 2 2 2" xfId="22125"/>
    <cellStyle name="_Portfolio SPlan Base Case.xls Chart 3 2 2 2 3" xfId="22126"/>
    <cellStyle name="_Portfolio SPlan Base Case.xls Chart 3 2 2 3" xfId="22127"/>
    <cellStyle name="_Portfolio SPlan Base Case.xls Chart 3 2 2 3 2" xfId="22128"/>
    <cellStyle name="_Portfolio SPlan Base Case.xls Chart 3 2 2 4" xfId="22129"/>
    <cellStyle name="_Portfolio SPlan Base Case.xls Chart 3 2 3" xfId="22130"/>
    <cellStyle name="_Portfolio SPlan Base Case.xls Chart 3 2 3 2" xfId="22131"/>
    <cellStyle name="_Portfolio SPlan Base Case.xls Chart 3 2 3 2 2" xfId="22132"/>
    <cellStyle name="_Portfolio SPlan Base Case.xls Chart 3 2 3 3" xfId="22133"/>
    <cellStyle name="_Portfolio SPlan Base Case.xls Chart 3 2 4" xfId="22134"/>
    <cellStyle name="_Portfolio SPlan Base Case.xls Chart 3 2 4 2" xfId="22135"/>
    <cellStyle name="_Portfolio SPlan Base Case.xls Chart 3 2 5" xfId="22136"/>
    <cellStyle name="_Portfolio SPlan Base Case.xls Chart 3 3" xfId="5189"/>
    <cellStyle name="_Portfolio SPlan Base Case.xls Chart 3 3 2" xfId="22137"/>
    <cellStyle name="_Portfolio SPlan Base Case.xls Chart 3 3 2 2" xfId="22138"/>
    <cellStyle name="_Portfolio SPlan Base Case.xls Chart 3 3 2 3" xfId="22139"/>
    <cellStyle name="_Portfolio SPlan Base Case.xls Chart 3 3 3" xfId="22140"/>
    <cellStyle name="_Portfolio SPlan Base Case.xls Chart 3 3 4" xfId="22141"/>
    <cellStyle name="_Portfolio SPlan Base Case.xls Chart 3 4" xfId="5190"/>
    <cellStyle name="_Portfolio SPlan Base Case.xls Chart 3 4 2" xfId="22142"/>
    <cellStyle name="_Portfolio SPlan Base Case.xls Chart 3 4 2 2" xfId="22143"/>
    <cellStyle name="_Portfolio SPlan Base Case.xls Chart 3 4 3" xfId="22144"/>
    <cellStyle name="_Portfolio SPlan Base Case.xls Chart 3 5" xfId="22145"/>
    <cellStyle name="_Portfolio SPlan Base Case.xls Chart 3 5 2" xfId="22146"/>
    <cellStyle name="_Portfolio SPlan Base Case.xls Chart 3 5 3" xfId="22147"/>
    <cellStyle name="_Portfolio SPlan Base Case.xls Chart 3 6" xfId="22148"/>
    <cellStyle name="_Portfolio SPlan Base Case.xls Chart 3 6 2" xfId="22149"/>
    <cellStyle name="_Portfolio SPlan Base Case.xls Chart 3_Adj Bench DR 3 for Initial Briefs (Electric)" xfId="5191"/>
    <cellStyle name="_Portfolio SPlan Base Case.xls Chart 3_Adj Bench DR 3 for Initial Briefs (Electric) 2" xfId="5192"/>
    <cellStyle name="_Portfolio SPlan Base Case.xls Chart 3_Adj Bench DR 3 for Initial Briefs (Electric) 2 2" xfId="5193"/>
    <cellStyle name="_Portfolio SPlan Base Case.xls Chart 3_Adj Bench DR 3 for Initial Briefs (Electric) 2 2 2" xfId="22150"/>
    <cellStyle name="_Portfolio SPlan Base Case.xls Chart 3_Adj Bench DR 3 for Initial Briefs (Electric) 2 2 2 2" xfId="22151"/>
    <cellStyle name="_Portfolio SPlan Base Case.xls Chart 3_Adj Bench DR 3 for Initial Briefs (Electric) 2 2 3" xfId="22152"/>
    <cellStyle name="_Portfolio SPlan Base Case.xls Chart 3_Adj Bench DR 3 for Initial Briefs (Electric) 2 2 4" xfId="22153"/>
    <cellStyle name="_Portfolio SPlan Base Case.xls Chart 3_Adj Bench DR 3 for Initial Briefs (Electric) 2 3" xfId="22154"/>
    <cellStyle name="_Portfolio SPlan Base Case.xls Chart 3_Adj Bench DR 3 for Initial Briefs (Electric) 2 3 2" xfId="22155"/>
    <cellStyle name="_Portfolio SPlan Base Case.xls Chart 3_Adj Bench DR 3 for Initial Briefs (Electric) 2 4" xfId="22156"/>
    <cellStyle name="_Portfolio SPlan Base Case.xls Chart 3_Adj Bench DR 3 for Initial Briefs (Electric) 3" xfId="5194"/>
    <cellStyle name="_Portfolio SPlan Base Case.xls Chart 3_Adj Bench DR 3 for Initial Briefs (Electric) 3 2" xfId="22157"/>
    <cellStyle name="_Portfolio SPlan Base Case.xls Chart 3_Adj Bench DR 3 for Initial Briefs (Electric) 3 2 2" xfId="22158"/>
    <cellStyle name="_Portfolio SPlan Base Case.xls Chart 3_Adj Bench DR 3 for Initial Briefs (Electric) 3 3" xfId="22159"/>
    <cellStyle name="_Portfolio SPlan Base Case.xls Chart 3_Adj Bench DR 3 for Initial Briefs (Electric) 3 4" xfId="22160"/>
    <cellStyle name="_Portfolio SPlan Base Case.xls Chart 3_Adj Bench DR 3 for Initial Briefs (Electric) 4" xfId="5195"/>
    <cellStyle name="_Portfolio SPlan Base Case.xls Chart 3_Adj Bench DR 3 for Initial Briefs (Electric) 4 2" xfId="22161"/>
    <cellStyle name="_Portfolio SPlan Base Case.xls Chart 3_Adj Bench DR 3 for Initial Briefs (Electric) 5" xfId="22162"/>
    <cellStyle name="_Portfolio SPlan Base Case.xls Chart 3_Adj Bench DR 3 for Initial Briefs (Electric)_DEM-WP(C) ENERG10C--ctn Mid-C_042010 2010GRC" xfId="5196"/>
    <cellStyle name="_Portfolio SPlan Base Case.xls Chart 3_Adj Bench DR 3 for Initial Briefs (Electric)_DEM-WP(C) ENERG10C--ctn Mid-C_042010 2010GRC 2" xfId="22163"/>
    <cellStyle name="_Portfolio SPlan Base Case.xls Chart 3_Book1" xfId="5197"/>
    <cellStyle name="_Portfolio SPlan Base Case.xls Chart 3_Book1 2" xfId="22164"/>
    <cellStyle name="_Portfolio SPlan Base Case.xls Chart 3_Book2" xfId="5198"/>
    <cellStyle name="_Portfolio SPlan Base Case.xls Chart 3_Book2 2" xfId="5199"/>
    <cellStyle name="_Portfolio SPlan Base Case.xls Chart 3_Book2 2 2" xfId="5200"/>
    <cellStyle name="_Portfolio SPlan Base Case.xls Chart 3_Book2 2 2 2" xfId="22165"/>
    <cellStyle name="_Portfolio SPlan Base Case.xls Chart 3_Book2 2 2 2 2" xfId="22166"/>
    <cellStyle name="_Portfolio SPlan Base Case.xls Chart 3_Book2 2 2 3" xfId="22167"/>
    <cellStyle name="_Portfolio SPlan Base Case.xls Chart 3_Book2 2 2 4" xfId="22168"/>
    <cellStyle name="_Portfolio SPlan Base Case.xls Chart 3_Book2 2 3" xfId="22169"/>
    <cellStyle name="_Portfolio SPlan Base Case.xls Chart 3_Book2 2 3 2" xfId="22170"/>
    <cellStyle name="_Portfolio SPlan Base Case.xls Chart 3_Book2 2 4" xfId="22171"/>
    <cellStyle name="_Portfolio SPlan Base Case.xls Chart 3_Book2 3" xfId="5201"/>
    <cellStyle name="_Portfolio SPlan Base Case.xls Chart 3_Book2 3 2" xfId="22172"/>
    <cellStyle name="_Portfolio SPlan Base Case.xls Chart 3_Book2 3 2 2" xfId="22173"/>
    <cellStyle name="_Portfolio SPlan Base Case.xls Chart 3_Book2 3 3" xfId="22174"/>
    <cellStyle name="_Portfolio SPlan Base Case.xls Chart 3_Book2 3 4" xfId="22175"/>
    <cellStyle name="_Portfolio SPlan Base Case.xls Chart 3_Book2 4" xfId="5202"/>
    <cellStyle name="_Portfolio SPlan Base Case.xls Chart 3_Book2 4 2" xfId="22176"/>
    <cellStyle name="_Portfolio SPlan Base Case.xls Chart 3_Book2 5" xfId="22177"/>
    <cellStyle name="_Portfolio SPlan Base Case.xls Chart 3_Book2_Adj Bench DR 3 for Initial Briefs (Electric)" xfId="5203"/>
    <cellStyle name="_Portfolio SPlan Base Case.xls Chart 3_Book2_Adj Bench DR 3 for Initial Briefs (Electric) 2" xfId="5204"/>
    <cellStyle name="_Portfolio SPlan Base Case.xls Chart 3_Book2_Adj Bench DR 3 for Initial Briefs (Electric) 2 2" xfId="5205"/>
    <cellStyle name="_Portfolio SPlan Base Case.xls Chart 3_Book2_Adj Bench DR 3 for Initial Briefs (Electric) 2 2 2" xfId="22178"/>
    <cellStyle name="_Portfolio SPlan Base Case.xls Chart 3_Book2_Adj Bench DR 3 for Initial Briefs (Electric) 2 2 2 2" xfId="22179"/>
    <cellStyle name="_Portfolio SPlan Base Case.xls Chart 3_Book2_Adj Bench DR 3 for Initial Briefs (Electric) 2 2 3" xfId="22180"/>
    <cellStyle name="_Portfolio SPlan Base Case.xls Chart 3_Book2_Adj Bench DR 3 for Initial Briefs (Electric) 2 2 4" xfId="22181"/>
    <cellStyle name="_Portfolio SPlan Base Case.xls Chart 3_Book2_Adj Bench DR 3 for Initial Briefs (Electric) 2 3" xfId="22182"/>
    <cellStyle name="_Portfolio SPlan Base Case.xls Chart 3_Book2_Adj Bench DR 3 for Initial Briefs (Electric) 2 3 2" xfId="22183"/>
    <cellStyle name="_Portfolio SPlan Base Case.xls Chart 3_Book2_Adj Bench DR 3 for Initial Briefs (Electric) 2 4" xfId="22184"/>
    <cellStyle name="_Portfolio SPlan Base Case.xls Chart 3_Book2_Adj Bench DR 3 for Initial Briefs (Electric) 3" xfId="5206"/>
    <cellStyle name="_Portfolio SPlan Base Case.xls Chart 3_Book2_Adj Bench DR 3 for Initial Briefs (Electric) 3 2" xfId="22185"/>
    <cellStyle name="_Portfolio SPlan Base Case.xls Chart 3_Book2_Adj Bench DR 3 for Initial Briefs (Electric) 3 2 2" xfId="22186"/>
    <cellStyle name="_Portfolio SPlan Base Case.xls Chart 3_Book2_Adj Bench DR 3 for Initial Briefs (Electric) 3 3" xfId="22187"/>
    <cellStyle name="_Portfolio SPlan Base Case.xls Chart 3_Book2_Adj Bench DR 3 for Initial Briefs (Electric) 3 4" xfId="22188"/>
    <cellStyle name="_Portfolio SPlan Base Case.xls Chart 3_Book2_Adj Bench DR 3 for Initial Briefs (Electric) 4" xfId="5207"/>
    <cellStyle name="_Portfolio SPlan Base Case.xls Chart 3_Book2_Adj Bench DR 3 for Initial Briefs (Electric) 4 2" xfId="22189"/>
    <cellStyle name="_Portfolio SPlan Base Case.xls Chart 3_Book2_Adj Bench DR 3 for Initial Briefs (Electric) 5" xfId="22190"/>
    <cellStyle name="_Portfolio SPlan Base Case.xls Chart 3_Book2_Adj Bench DR 3 for Initial Briefs (Electric)_DEM-WP(C) ENERG10C--ctn Mid-C_042010 2010GRC" xfId="5208"/>
    <cellStyle name="_Portfolio SPlan Base Case.xls Chart 3_Book2_Adj Bench DR 3 for Initial Briefs (Electric)_DEM-WP(C) ENERG10C--ctn Mid-C_042010 2010GRC 2" xfId="22191"/>
    <cellStyle name="_Portfolio SPlan Base Case.xls Chart 3_Book2_DEM-WP(C) ENERG10C--ctn Mid-C_042010 2010GRC" xfId="5209"/>
    <cellStyle name="_Portfolio SPlan Base Case.xls Chart 3_Book2_DEM-WP(C) ENERG10C--ctn Mid-C_042010 2010GRC 2" xfId="22192"/>
    <cellStyle name="_Portfolio SPlan Base Case.xls Chart 3_Book2_Electric Rev Req Model (2009 GRC) Rebuttal" xfId="5210"/>
    <cellStyle name="_Portfolio SPlan Base Case.xls Chart 3_Book2_Electric Rev Req Model (2009 GRC) Rebuttal 2" xfId="5211"/>
    <cellStyle name="_Portfolio SPlan Base Case.xls Chart 3_Book2_Electric Rev Req Model (2009 GRC) Rebuttal 2 2" xfId="5212"/>
    <cellStyle name="_Portfolio SPlan Base Case.xls Chart 3_Book2_Electric Rev Req Model (2009 GRC) Rebuttal 2 2 2" xfId="22193"/>
    <cellStyle name="_Portfolio SPlan Base Case.xls Chart 3_Book2_Electric Rev Req Model (2009 GRC) Rebuttal 2 3" xfId="22194"/>
    <cellStyle name="_Portfolio SPlan Base Case.xls Chart 3_Book2_Electric Rev Req Model (2009 GRC) Rebuttal 3" xfId="5213"/>
    <cellStyle name="_Portfolio SPlan Base Case.xls Chart 3_Book2_Electric Rev Req Model (2009 GRC) Rebuttal 3 2" xfId="22195"/>
    <cellStyle name="_Portfolio SPlan Base Case.xls Chart 3_Book2_Electric Rev Req Model (2009 GRC) Rebuttal 4" xfId="5214"/>
    <cellStyle name="_Portfolio SPlan Base Case.xls Chart 3_Book2_Electric Rev Req Model (2009 GRC) Rebuttal REmoval of New  WH Solar AdjustMI" xfId="5215"/>
    <cellStyle name="_Portfolio SPlan Base Case.xls Chart 3_Book2_Electric Rev Req Model (2009 GRC) Rebuttal REmoval of New  WH Solar AdjustMI 2" xfId="5216"/>
    <cellStyle name="_Portfolio SPlan Base Case.xls Chart 3_Book2_Electric Rev Req Model (2009 GRC) Rebuttal REmoval of New  WH Solar AdjustMI 2 2" xfId="5217"/>
    <cellStyle name="_Portfolio SPlan Base Case.xls Chart 3_Book2_Electric Rev Req Model (2009 GRC) Rebuttal REmoval of New  WH Solar AdjustMI 2 2 2" xfId="22196"/>
    <cellStyle name="_Portfolio SPlan Base Case.xls Chart 3_Book2_Electric Rev Req Model (2009 GRC) Rebuttal REmoval of New  WH Solar AdjustMI 2 2 2 2" xfId="22197"/>
    <cellStyle name="_Portfolio SPlan Base Case.xls Chart 3_Book2_Electric Rev Req Model (2009 GRC) Rebuttal REmoval of New  WH Solar AdjustMI 2 2 3" xfId="22198"/>
    <cellStyle name="_Portfolio SPlan Base Case.xls Chart 3_Book2_Electric Rev Req Model (2009 GRC) Rebuttal REmoval of New  WH Solar AdjustMI 2 2 4" xfId="22199"/>
    <cellStyle name="_Portfolio SPlan Base Case.xls Chart 3_Book2_Electric Rev Req Model (2009 GRC) Rebuttal REmoval of New  WH Solar AdjustMI 2 3" xfId="22200"/>
    <cellStyle name="_Portfolio SPlan Base Case.xls Chart 3_Book2_Electric Rev Req Model (2009 GRC) Rebuttal REmoval of New  WH Solar AdjustMI 2 3 2" xfId="22201"/>
    <cellStyle name="_Portfolio SPlan Base Case.xls Chart 3_Book2_Electric Rev Req Model (2009 GRC) Rebuttal REmoval of New  WH Solar AdjustMI 2 4" xfId="22202"/>
    <cellStyle name="_Portfolio SPlan Base Case.xls Chart 3_Book2_Electric Rev Req Model (2009 GRC) Rebuttal REmoval of New  WH Solar AdjustMI 3" xfId="5218"/>
    <cellStyle name="_Portfolio SPlan Base Case.xls Chart 3_Book2_Electric Rev Req Model (2009 GRC) Rebuttal REmoval of New  WH Solar AdjustMI 3 2" xfId="22203"/>
    <cellStyle name="_Portfolio SPlan Base Case.xls Chart 3_Book2_Electric Rev Req Model (2009 GRC) Rebuttal REmoval of New  WH Solar AdjustMI 3 2 2" xfId="22204"/>
    <cellStyle name="_Portfolio SPlan Base Case.xls Chart 3_Book2_Electric Rev Req Model (2009 GRC) Rebuttal REmoval of New  WH Solar AdjustMI 3 3" xfId="22205"/>
    <cellStyle name="_Portfolio SPlan Base Case.xls Chart 3_Book2_Electric Rev Req Model (2009 GRC) Rebuttal REmoval of New  WH Solar AdjustMI 3 4" xfId="22206"/>
    <cellStyle name="_Portfolio SPlan Base Case.xls Chart 3_Book2_Electric Rev Req Model (2009 GRC) Rebuttal REmoval of New  WH Solar AdjustMI 4" xfId="5219"/>
    <cellStyle name="_Portfolio SPlan Base Case.xls Chart 3_Book2_Electric Rev Req Model (2009 GRC) Rebuttal REmoval of New  WH Solar AdjustMI 4 2" xfId="22207"/>
    <cellStyle name="_Portfolio SPlan Base Case.xls Chart 3_Book2_Electric Rev Req Model (2009 GRC) Rebuttal REmoval of New  WH Solar AdjustMI 5" xfId="22208"/>
    <cellStyle name="_Portfolio SPlan Base Case.xls Chart 3_Book2_Electric Rev Req Model (2009 GRC) Rebuttal REmoval of New  WH Solar AdjustMI_DEM-WP(C) ENERG10C--ctn Mid-C_042010 2010GRC" xfId="5220"/>
    <cellStyle name="_Portfolio SPlan Base Case.xls Chart 3_Book2_Electric Rev Req Model (2009 GRC) Rebuttal REmoval of New  WH Solar AdjustMI_DEM-WP(C) ENERG10C--ctn Mid-C_042010 2010GRC 2" xfId="22209"/>
    <cellStyle name="_Portfolio SPlan Base Case.xls Chart 3_Book2_Electric Rev Req Model (2009 GRC) Revised 01-18-2010" xfId="5221"/>
    <cellStyle name="_Portfolio SPlan Base Case.xls Chart 3_Book2_Electric Rev Req Model (2009 GRC) Revised 01-18-2010 2" xfId="5222"/>
    <cellStyle name="_Portfolio SPlan Base Case.xls Chart 3_Book2_Electric Rev Req Model (2009 GRC) Revised 01-18-2010 2 2" xfId="5223"/>
    <cellStyle name="_Portfolio SPlan Base Case.xls Chart 3_Book2_Electric Rev Req Model (2009 GRC) Revised 01-18-2010 2 2 2" xfId="22210"/>
    <cellStyle name="_Portfolio SPlan Base Case.xls Chart 3_Book2_Electric Rev Req Model (2009 GRC) Revised 01-18-2010 2 2 2 2" xfId="22211"/>
    <cellStyle name="_Portfolio SPlan Base Case.xls Chart 3_Book2_Electric Rev Req Model (2009 GRC) Revised 01-18-2010 2 2 3" xfId="22212"/>
    <cellStyle name="_Portfolio SPlan Base Case.xls Chart 3_Book2_Electric Rev Req Model (2009 GRC) Revised 01-18-2010 2 2 4" xfId="22213"/>
    <cellStyle name="_Portfolio SPlan Base Case.xls Chart 3_Book2_Electric Rev Req Model (2009 GRC) Revised 01-18-2010 2 3" xfId="22214"/>
    <cellStyle name="_Portfolio SPlan Base Case.xls Chart 3_Book2_Electric Rev Req Model (2009 GRC) Revised 01-18-2010 2 3 2" xfId="22215"/>
    <cellStyle name="_Portfolio SPlan Base Case.xls Chart 3_Book2_Electric Rev Req Model (2009 GRC) Revised 01-18-2010 2 4" xfId="22216"/>
    <cellStyle name="_Portfolio SPlan Base Case.xls Chart 3_Book2_Electric Rev Req Model (2009 GRC) Revised 01-18-2010 3" xfId="5224"/>
    <cellStyle name="_Portfolio SPlan Base Case.xls Chart 3_Book2_Electric Rev Req Model (2009 GRC) Revised 01-18-2010 3 2" xfId="22217"/>
    <cellStyle name="_Portfolio SPlan Base Case.xls Chart 3_Book2_Electric Rev Req Model (2009 GRC) Revised 01-18-2010 3 2 2" xfId="22218"/>
    <cellStyle name="_Portfolio SPlan Base Case.xls Chart 3_Book2_Electric Rev Req Model (2009 GRC) Revised 01-18-2010 3 3" xfId="22219"/>
    <cellStyle name="_Portfolio SPlan Base Case.xls Chart 3_Book2_Electric Rev Req Model (2009 GRC) Revised 01-18-2010 3 4" xfId="22220"/>
    <cellStyle name="_Portfolio SPlan Base Case.xls Chart 3_Book2_Electric Rev Req Model (2009 GRC) Revised 01-18-2010 4" xfId="5225"/>
    <cellStyle name="_Portfolio SPlan Base Case.xls Chart 3_Book2_Electric Rev Req Model (2009 GRC) Revised 01-18-2010 4 2" xfId="22221"/>
    <cellStyle name="_Portfolio SPlan Base Case.xls Chart 3_Book2_Electric Rev Req Model (2009 GRC) Revised 01-18-2010 5" xfId="22222"/>
    <cellStyle name="_Portfolio SPlan Base Case.xls Chart 3_Book2_Electric Rev Req Model (2009 GRC) Revised 01-18-2010_DEM-WP(C) ENERG10C--ctn Mid-C_042010 2010GRC" xfId="5226"/>
    <cellStyle name="_Portfolio SPlan Base Case.xls Chart 3_Book2_Electric Rev Req Model (2009 GRC) Revised 01-18-2010_DEM-WP(C) ENERG10C--ctn Mid-C_042010 2010GRC 2" xfId="22223"/>
    <cellStyle name="_Portfolio SPlan Base Case.xls Chart 3_Book2_Final Order Electric EXHIBIT A-1" xfId="5227"/>
    <cellStyle name="_Portfolio SPlan Base Case.xls Chart 3_Book2_Final Order Electric EXHIBIT A-1 2" xfId="5228"/>
    <cellStyle name="_Portfolio SPlan Base Case.xls Chart 3_Book2_Final Order Electric EXHIBIT A-1 2 2" xfId="5229"/>
    <cellStyle name="_Portfolio SPlan Base Case.xls Chart 3_Book2_Final Order Electric EXHIBIT A-1 2 2 2" xfId="22224"/>
    <cellStyle name="_Portfolio SPlan Base Case.xls Chart 3_Book2_Final Order Electric EXHIBIT A-1 2 3" xfId="22225"/>
    <cellStyle name="_Portfolio SPlan Base Case.xls Chart 3_Book2_Final Order Electric EXHIBIT A-1 2 4" xfId="22226"/>
    <cellStyle name="_Portfolio SPlan Base Case.xls Chart 3_Book2_Final Order Electric EXHIBIT A-1 3" xfId="5230"/>
    <cellStyle name="_Portfolio SPlan Base Case.xls Chart 3_Book2_Final Order Electric EXHIBIT A-1 3 2" xfId="22227"/>
    <cellStyle name="_Portfolio SPlan Base Case.xls Chart 3_Book2_Final Order Electric EXHIBIT A-1 4" xfId="5231"/>
    <cellStyle name="_Portfolio SPlan Base Case.xls Chart 3_Book2_Final Order Electric EXHIBIT A-1 5" xfId="22228"/>
    <cellStyle name="_Portfolio SPlan Base Case.xls Chart 3_Book2_Final Order Electric EXHIBIT A-1 6" xfId="22229"/>
    <cellStyle name="_Portfolio SPlan Base Case.xls Chart 3_Chelan PUD Power Costs (8-10)" xfId="5232"/>
    <cellStyle name="_Portfolio SPlan Base Case.xls Chart 3_Chelan PUD Power Costs (8-10) 2" xfId="22230"/>
    <cellStyle name="_Portfolio SPlan Base Case.xls Chart 3_Colstrip 1&amp;2 Annual O&amp;M Budgets" xfId="22231"/>
    <cellStyle name="_Portfolio SPlan Base Case.xls Chart 3_Confidential Material" xfId="5233"/>
    <cellStyle name="_Portfolio SPlan Base Case.xls Chart 3_Confidential Material 2" xfId="22232"/>
    <cellStyle name="_Portfolio SPlan Base Case.xls Chart 3_DEM-WP(C) Colstrip 12 Coal Cost Forecast 2010GRC" xfId="5234"/>
    <cellStyle name="_Portfolio SPlan Base Case.xls Chart 3_DEM-WP(C) Colstrip 12 Coal Cost Forecast 2010GRC 2" xfId="22233"/>
    <cellStyle name="_Portfolio SPlan Base Case.xls Chart 3_DEM-WP(C) ENERG10C--ctn Mid-C_042010 2010GRC" xfId="5235"/>
    <cellStyle name="_Portfolio SPlan Base Case.xls Chart 3_DEM-WP(C) ENERG10C--ctn Mid-C_042010 2010GRC 2" xfId="22234"/>
    <cellStyle name="_Portfolio SPlan Base Case.xls Chart 3_DEM-WP(C) Production O&amp;M 2010GRC As-Filed" xfId="5236"/>
    <cellStyle name="_Portfolio SPlan Base Case.xls Chart 3_DEM-WP(C) Production O&amp;M 2010GRC As-Filed 2" xfId="5237"/>
    <cellStyle name="_Portfolio SPlan Base Case.xls Chart 3_DEM-WP(C) Production O&amp;M 2010GRC As-Filed 2 2" xfId="22235"/>
    <cellStyle name="_Portfolio SPlan Base Case.xls Chart 3_DEM-WP(C) Production O&amp;M 2010GRC As-Filed 3" xfId="5238"/>
    <cellStyle name="_Portfolio SPlan Base Case.xls Chart 3_DEM-WP(C) Production O&amp;M 2010GRC As-Filed 3 2" xfId="22236"/>
    <cellStyle name="_Portfolio SPlan Base Case.xls Chart 3_DEM-WP(C) Production O&amp;M 2010GRC As-Filed 4" xfId="22237"/>
    <cellStyle name="_Portfolio SPlan Base Case.xls Chart 3_DEM-WP(C) Production O&amp;M 2010GRC As-Filed 4 2" xfId="22238"/>
    <cellStyle name="_Portfolio SPlan Base Case.xls Chart 3_DEM-WP(C) Production O&amp;M 2010GRC As-Filed 5" xfId="22239"/>
    <cellStyle name="_Portfolio SPlan Base Case.xls Chart 3_DEM-WP(C) Production O&amp;M 2010GRC As-Filed 5 2" xfId="22240"/>
    <cellStyle name="_Portfolio SPlan Base Case.xls Chart 3_DEM-WP(C) Production O&amp;M 2010GRC As-Filed 6" xfId="22241"/>
    <cellStyle name="_Portfolio SPlan Base Case.xls Chart 3_DEM-WP(C) Production O&amp;M 2010GRC As-Filed 6 2" xfId="22242"/>
    <cellStyle name="_Portfolio SPlan Base Case.xls Chart 3_Electric Rev Req Model (2009 GRC) " xfId="5239"/>
    <cellStyle name="_Portfolio SPlan Base Case.xls Chart 3_Electric Rev Req Model (2009 GRC)  2" xfId="5240"/>
    <cellStyle name="_Portfolio SPlan Base Case.xls Chart 3_Electric Rev Req Model (2009 GRC)  2 2" xfId="5241"/>
    <cellStyle name="_Portfolio SPlan Base Case.xls Chart 3_Electric Rev Req Model (2009 GRC)  2 2 2" xfId="22243"/>
    <cellStyle name="_Portfolio SPlan Base Case.xls Chart 3_Electric Rev Req Model (2009 GRC)  2 2 2 2" xfId="22244"/>
    <cellStyle name="_Portfolio SPlan Base Case.xls Chart 3_Electric Rev Req Model (2009 GRC)  2 2 3" xfId="22245"/>
    <cellStyle name="_Portfolio SPlan Base Case.xls Chart 3_Electric Rev Req Model (2009 GRC)  2 2 4" xfId="22246"/>
    <cellStyle name="_Portfolio SPlan Base Case.xls Chart 3_Electric Rev Req Model (2009 GRC)  2 3" xfId="22247"/>
    <cellStyle name="_Portfolio SPlan Base Case.xls Chart 3_Electric Rev Req Model (2009 GRC)  2 3 2" xfId="22248"/>
    <cellStyle name="_Portfolio SPlan Base Case.xls Chart 3_Electric Rev Req Model (2009 GRC)  2 4" xfId="22249"/>
    <cellStyle name="_Portfolio SPlan Base Case.xls Chart 3_Electric Rev Req Model (2009 GRC)  3" xfId="5242"/>
    <cellStyle name="_Portfolio SPlan Base Case.xls Chart 3_Electric Rev Req Model (2009 GRC)  3 2" xfId="22250"/>
    <cellStyle name="_Portfolio SPlan Base Case.xls Chart 3_Electric Rev Req Model (2009 GRC)  3 2 2" xfId="22251"/>
    <cellStyle name="_Portfolio SPlan Base Case.xls Chart 3_Electric Rev Req Model (2009 GRC)  3 3" xfId="22252"/>
    <cellStyle name="_Portfolio SPlan Base Case.xls Chart 3_Electric Rev Req Model (2009 GRC)  3 4" xfId="22253"/>
    <cellStyle name="_Portfolio SPlan Base Case.xls Chart 3_Electric Rev Req Model (2009 GRC)  4" xfId="5243"/>
    <cellStyle name="_Portfolio SPlan Base Case.xls Chart 3_Electric Rev Req Model (2009 GRC)  4 2" xfId="22254"/>
    <cellStyle name="_Portfolio SPlan Base Case.xls Chart 3_Electric Rev Req Model (2009 GRC)  5" xfId="22255"/>
    <cellStyle name="_Portfolio SPlan Base Case.xls Chart 3_Electric Rev Req Model (2009 GRC) _DEM-WP(C) ENERG10C--ctn Mid-C_042010 2010GRC" xfId="5244"/>
    <cellStyle name="_Portfolio SPlan Base Case.xls Chart 3_Electric Rev Req Model (2009 GRC) _DEM-WP(C) ENERG10C--ctn Mid-C_042010 2010GRC 2" xfId="22256"/>
    <cellStyle name="_Portfolio SPlan Base Case.xls Chart 3_Electric Rev Req Model (2009 GRC) Rebuttal" xfId="5245"/>
    <cellStyle name="_Portfolio SPlan Base Case.xls Chart 3_Electric Rev Req Model (2009 GRC) Rebuttal 2" xfId="5246"/>
    <cellStyle name="_Portfolio SPlan Base Case.xls Chart 3_Electric Rev Req Model (2009 GRC) Rebuttal 2 2" xfId="5247"/>
    <cellStyle name="_Portfolio SPlan Base Case.xls Chart 3_Electric Rev Req Model (2009 GRC) Rebuttal 2 2 2" xfId="22257"/>
    <cellStyle name="_Portfolio SPlan Base Case.xls Chart 3_Electric Rev Req Model (2009 GRC) Rebuttal 2 3" xfId="22258"/>
    <cellStyle name="_Portfolio SPlan Base Case.xls Chart 3_Electric Rev Req Model (2009 GRC) Rebuttal 3" xfId="5248"/>
    <cellStyle name="_Portfolio SPlan Base Case.xls Chart 3_Electric Rev Req Model (2009 GRC) Rebuttal 3 2" xfId="22259"/>
    <cellStyle name="_Portfolio SPlan Base Case.xls Chart 3_Electric Rev Req Model (2009 GRC) Rebuttal 4" xfId="5249"/>
    <cellStyle name="_Portfolio SPlan Base Case.xls Chart 3_Electric Rev Req Model (2009 GRC) Rebuttal REmoval of New  WH Solar AdjustMI" xfId="5250"/>
    <cellStyle name="_Portfolio SPlan Base Case.xls Chart 3_Electric Rev Req Model (2009 GRC) Rebuttal REmoval of New  WH Solar AdjustMI 2" xfId="5251"/>
    <cellStyle name="_Portfolio SPlan Base Case.xls Chart 3_Electric Rev Req Model (2009 GRC) Rebuttal REmoval of New  WH Solar AdjustMI 2 2" xfId="5252"/>
    <cellStyle name="_Portfolio SPlan Base Case.xls Chart 3_Electric Rev Req Model (2009 GRC) Rebuttal REmoval of New  WH Solar AdjustMI 2 2 2" xfId="22260"/>
    <cellStyle name="_Portfolio SPlan Base Case.xls Chart 3_Electric Rev Req Model (2009 GRC) Rebuttal REmoval of New  WH Solar AdjustMI 2 2 2 2" xfId="22261"/>
    <cellStyle name="_Portfolio SPlan Base Case.xls Chart 3_Electric Rev Req Model (2009 GRC) Rebuttal REmoval of New  WH Solar AdjustMI 2 2 3" xfId="22262"/>
    <cellStyle name="_Portfolio SPlan Base Case.xls Chart 3_Electric Rev Req Model (2009 GRC) Rebuttal REmoval of New  WH Solar AdjustMI 2 2 4" xfId="22263"/>
    <cellStyle name="_Portfolio SPlan Base Case.xls Chart 3_Electric Rev Req Model (2009 GRC) Rebuttal REmoval of New  WH Solar AdjustMI 2 3" xfId="22264"/>
    <cellStyle name="_Portfolio SPlan Base Case.xls Chart 3_Electric Rev Req Model (2009 GRC) Rebuttal REmoval of New  WH Solar AdjustMI 2 3 2" xfId="22265"/>
    <cellStyle name="_Portfolio SPlan Base Case.xls Chart 3_Electric Rev Req Model (2009 GRC) Rebuttal REmoval of New  WH Solar AdjustMI 2 4" xfId="22266"/>
    <cellStyle name="_Portfolio SPlan Base Case.xls Chart 3_Electric Rev Req Model (2009 GRC) Rebuttal REmoval of New  WH Solar AdjustMI 3" xfId="5253"/>
    <cellStyle name="_Portfolio SPlan Base Case.xls Chart 3_Electric Rev Req Model (2009 GRC) Rebuttal REmoval of New  WH Solar AdjustMI 3 2" xfId="22267"/>
    <cellStyle name="_Portfolio SPlan Base Case.xls Chart 3_Electric Rev Req Model (2009 GRC) Rebuttal REmoval of New  WH Solar AdjustMI 3 2 2" xfId="22268"/>
    <cellStyle name="_Portfolio SPlan Base Case.xls Chart 3_Electric Rev Req Model (2009 GRC) Rebuttal REmoval of New  WH Solar AdjustMI 3 3" xfId="22269"/>
    <cellStyle name="_Portfolio SPlan Base Case.xls Chart 3_Electric Rev Req Model (2009 GRC) Rebuttal REmoval of New  WH Solar AdjustMI 3 4" xfId="22270"/>
    <cellStyle name="_Portfolio SPlan Base Case.xls Chart 3_Electric Rev Req Model (2009 GRC) Rebuttal REmoval of New  WH Solar AdjustMI 4" xfId="5254"/>
    <cellStyle name="_Portfolio SPlan Base Case.xls Chart 3_Electric Rev Req Model (2009 GRC) Rebuttal REmoval of New  WH Solar AdjustMI 4 2" xfId="22271"/>
    <cellStyle name="_Portfolio SPlan Base Case.xls Chart 3_Electric Rev Req Model (2009 GRC) Rebuttal REmoval of New  WH Solar AdjustMI 5" xfId="22272"/>
    <cellStyle name="_Portfolio SPlan Base Case.xls Chart 3_Electric Rev Req Model (2009 GRC) Rebuttal REmoval of New  WH Solar AdjustMI_DEM-WP(C) ENERG10C--ctn Mid-C_042010 2010GRC" xfId="5255"/>
    <cellStyle name="_Portfolio SPlan Base Case.xls Chart 3_Electric Rev Req Model (2009 GRC) Rebuttal REmoval of New  WH Solar AdjustMI_DEM-WP(C) ENERG10C--ctn Mid-C_042010 2010GRC 2" xfId="22273"/>
    <cellStyle name="_Portfolio SPlan Base Case.xls Chart 3_Electric Rev Req Model (2009 GRC) Revised 01-18-2010" xfId="5256"/>
    <cellStyle name="_Portfolio SPlan Base Case.xls Chart 3_Electric Rev Req Model (2009 GRC) Revised 01-18-2010 2" xfId="5257"/>
    <cellStyle name="_Portfolio SPlan Base Case.xls Chart 3_Electric Rev Req Model (2009 GRC) Revised 01-18-2010 2 2" xfId="5258"/>
    <cellStyle name="_Portfolio SPlan Base Case.xls Chart 3_Electric Rev Req Model (2009 GRC) Revised 01-18-2010 2 2 2" xfId="22274"/>
    <cellStyle name="_Portfolio SPlan Base Case.xls Chart 3_Electric Rev Req Model (2009 GRC) Revised 01-18-2010 2 2 2 2" xfId="22275"/>
    <cellStyle name="_Portfolio SPlan Base Case.xls Chart 3_Electric Rev Req Model (2009 GRC) Revised 01-18-2010 2 2 3" xfId="22276"/>
    <cellStyle name="_Portfolio SPlan Base Case.xls Chart 3_Electric Rev Req Model (2009 GRC) Revised 01-18-2010 2 2 4" xfId="22277"/>
    <cellStyle name="_Portfolio SPlan Base Case.xls Chart 3_Electric Rev Req Model (2009 GRC) Revised 01-18-2010 2 3" xfId="22278"/>
    <cellStyle name="_Portfolio SPlan Base Case.xls Chart 3_Electric Rev Req Model (2009 GRC) Revised 01-18-2010 2 3 2" xfId="22279"/>
    <cellStyle name="_Portfolio SPlan Base Case.xls Chart 3_Electric Rev Req Model (2009 GRC) Revised 01-18-2010 2 4" xfId="22280"/>
    <cellStyle name="_Portfolio SPlan Base Case.xls Chart 3_Electric Rev Req Model (2009 GRC) Revised 01-18-2010 3" xfId="5259"/>
    <cellStyle name="_Portfolio SPlan Base Case.xls Chart 3_Electric Rev Req Model (2009 GRC) Revised 01-18-2010 3 2" xfId="22281"/>
    <cellStyle name="_Portfolio SPlan Base Case.xls Chart 3_Electric Rev Req Model (2009 GRC) Revised 01-18-2010 3 2 2" xfId="22282"/>
    <cellStyle name="_Portfolio SPlan Base Case.xls Chart 3_Electric Rev Req Model (2009 GRC) Revised 01-18-2010 3 3" xfId="22283"/>
    <cellStyle name="_Portfolio SPlan Base Case.xls Chart 3_Electric Rev Req Model (2009 GRC) Revised 01-18-2010 3 4" xfId="22284"/>
    <cellStyle name="_Portfolio SPlan Base Case.xls Chart 3_Electric Rev Req Model (2009 GRC) Revised 01-18-2010 4" xfId="5260"/>
    <cellStyle name="_Portfolio SPlan Base Case.xls Chart 3_Electric Rev Req Model (2009 GRC) Revised 01-18-2010 4 2" xfId="22285"/>
    <cellStyle name="_Portfolio SPlan Base Case.xls Chart 3_Electric Rev Req Model (2009 GRC) Revised 01-18-2010 5" xfId="22286"/>
    <cellStyle name="_Portfolio SPlan Base Case.xls Chart 3_Electric Rev Req Model (2009 GRC) Revised 01-18-2010_DEM-WP(C) ENERG10C--ctn Mid-C_042010 2010GRC" xfId="5261"/>
    <cellStyle name="_Portfolio SPlan Base Case.xls Chart 3_Electric Rev Req Model (2009 GRC) Revised 01-18-2010_DEM-WP(C) ENERG10C--ctn Mid-C_042010 2010GRC 2" xfId="22287"/>
    <cellStyle name="_Portfolio SPlan Base Case.xls Chart 3_Electric Rev Req Model (2010 GRC)" xfId="5262"/>
    <cellStyle name="_Portfolio SPlan Base Case.xls Chart 3_Electric Rev Req Model (2010 GRC) 2" xfId="22288"/>
    <cellStyle name="_Portfolio SPlan Base Case.xls Chart 3_Electric Rev Req Model (2010 GRC) SF" xfId="5263"/>
    <cellStyle name="_Portfolio SPlan Base Case.xls Chart 3_Electric Rev Req Model (2010 GRC) SF 2" xfId="22289"/>
    <cellStyle name="_Portfolio SPlan Base Case.xls Chart 3_Final Order Electric EXHIBIT A-1" xfId="5264"/>
    <cellStyle name="_Portfolio SPlan Base Case.xls Chart 3_Final Order Electric EXHIBIT A-1 2" xfId="5265"/>
    <cellStyle name="_Portfolio SPlan Base Case.xls Chart 3_Final Order Electric EXHIBIT A-1 2 2" xfId="5266"/>
    <cellStyle name="_Portfolio SPlan Base Case.xls Chart 3_Final Order Electric EXHIBIT A-1 2 2 2" xfId="22290"/>
    <cellStyle name="_Portfolio SPlan Base Case.xls Chart 3_Final Order Electric EXHIBIT A-1 2 3" xfId="22291"/>
    <cellStyle name="_Portfolio SPlan Base Case.xls Chart 3_Final Order Electric EXHIBIT A-1 2 4" xfId="22292"/>
    <cellStyle name="_Portfolio SPlan Base Case.xls Chart 3_Final Order Electric EXHIBIT A-1 3" xfId="5267"/>
    <cellStyle name="_Portfolio SPlan Base Case.xls Chart 3_Final Order Electric EXHIBIT A-1 3 2" xfId="22293"/>
    <cellStyle name="_Portfolio SPlan Base Case.xls Chart 3_Final Order Electric EXHIBIT A-1 4" xfId="5268"/>
    <cellStyle name="_Portfolio SPlan Base Case.xls Chart 3_Final Order Electric EXHIBIT A-1 5" xfId="22294"/>
    <cellStyle name="_Portfolio SPlan Base Case.xls Chart 3_Final Order Electric EXHIBIT A-1 6" xfId="22295"/>
    <cellStyle name="_Portfolio SPlan Base Case.xls Chart 3_NIM Summary" xfId="5269"/>
    <cellStyle name="_Portfolio SPlan Base Case.xls Chart 3_NIM Summary 2" xfId="5270"/>
    <cellStyle name="_Portfolio SPlan Base Case.xls Chart 3_NIM Summary 2 2" xfId="22296"/>
    <cellStyle name="_Portfolio SPlan Base Case.xls Chart 3_NIM Summary 2 2 2" xfId="22297"/>
    <cellStyle name="_Portfolio SPlan Base Case.xls Chart 3_NIM Summary 2 2 2 2" xfId="22298"/>
    <cellStyle name="_Portfolio SPlan Base Case.xls Chart 3_NIM Summary 2 2 3" xfId="22299"/>
    <cellStyle name="_Portfolio SPlan Base Case.xls Chart 3_NIM Summary 2 2 4" xfId="22300"/>
    <cellStyle name="_Portfolio SPlan Base Case.xls Chart 3_NIM Summary 2 3" xfId="22301"/>
    <cellStyle name="_Portfolio SPlan Base Case.xls Chart 3_NIM Summary 2 3 2" xfId="22302"/>
    <cellStyle name="_Portfolio SPlan Base Case.xls Chart 3_NIM Summary 2 4" xfId="22303"/>
    <cellStyle name="_Portfolio SPlan Base Case.xls Chart 3_NIM Summary 3" xfId="22304"/>
    <cellStyle name="_Portfolio SPlan Base Case.xls Chart 3_NIM Summary 3 2" xfId="22305"/>
    <cellStyle name="_Portfolio SPlan Base Case.xls Chart 3_NIM Summary 3 2 2" xfId="22306"/>
    <cellStyle name="_Portfolio SPlan Base Case.xls Chart 3_NIM Summary 3 3" xfId="22307"/>
    <cellStyle name="_Portfolio SPlan Base Case.xls Chart 3_NIM Summary 3 4" xfId="22308"/>
    <cellStyle name="_Portfolio SPlan Base Case.xls Chart 3_NIM Summary 4" xfId="22309"/>
    <cellStyle name="_Portfolio SPlan Base Case.xls Chart 3_NIM Summary 4 2" xfId="22310"/>
    <cellStyle name="_Portfolio SPlan Base Case.xls Chart 3_NIM Summary 5" xfId="22311"/>
    <cellStyle name="_Portfolio SPlan Base Case.xls Chart 3_NIM Summary_DEM-WP(C) ENERG10C--ctn Mid-C_042010 2010GRC" xfId="5271"/>
    <cellStyle name="_Portfolio SPlan Base Case.xls Chart 3_NIM Summary_DEM-WP(C) ENERG10C--ctn Mid-C_042010 2010GRC 2" xfId="22312"/>
    <cellStyle name="_Portfolio SPlan Base Case.xls Chart 3_Rebuttal Power Costs" xfId="5272"/>
    <cellStyle name="_Portfolio SPlan Base Case.xls Chart 3_Rebuttal Power Costs 2" xfId="5273"/>
    <cellStyle name="_Portfolio SPlan Base Case.xls Chart 3_Rebuttal Power Costs 2 2" xfId="5274"/>
    <cellStyle name="_Portfolio SPlan Base Case.xls Chart 3_Rebuttal Power Costs 2 2 2" xfId="22313"/>
    <cellStyle name="_Portfolio SPlan Base Case.xls Chart 3_Rebuttal Power Costs 2 2 2 2" xfId="22314"/>
    <cellStyle name="_Portfolio SPlan Base Case.xls Chart 3_Rebuttal Power Costs 2 2 3" xfId="22315"/>
    <cellStyle name="_Portfolio SPlan Base Case.xls Chart 3_Rebuttal Power Costs 2 2 4" xfId="22316"/>
    <cellStyle name="_Portfolio SPlan Base Case.xls Chart 3_Rebuttal Power Costs 2 3" xfId="22317"/>
    <cellStyle name="_Portfolio SPlan Base Case.xls Chart 3_Rebuttal Power Costs 2 3 2" xfId="22318"/>
    <cellStyle name="_Portfolio SPlan Base Case.xls Chart 3_Rebuttal Power Costs 2 4" xfId="22319"/>
    <cellStyle name="_Portfolio SPlan Base Case.xls Chart 3_Rebuttal Power Costs 3" xfId="5275"/>
    <cellStyle name="_Portfolio SPlan Base Case.xls Chart 3_Rebuttal Power Costs 3 2" xfId="22320"/>
    <cellStyle name="_Portfolio SPlan Base Case.xls Chart 3_Rebuttal Power Costs 3 2 2" xfId="22321"/>
    <cellStyle name="_Portfolio SPlan Base Case.xls Chart 3_Rebuttal Power Costs 3 3" xfId="22322"/>
    <cellStyle name="_Portfolio SPlan Base Case.xls Chart 3_Rebuttal Power Costs 3 4" xfId="22323"/>
    <cellStyle name="_Portfolio SPlan Base Case.xls Chart 3_Rebuttal Power Costs 4" xfId="5276"/>
    <cellStyle name="_Portfolio SPlan Base Case.xls Chart 3_Rebuttal Power Costs 4 2" xfId="22324"/>
    <cellStyle name="_Portfolio SPlan Base Case.xls Chart 3_Rebuttal Power Costs 5" xfId="22325"/>
    <cellStyle name="_Portfolio SPlan Base Case.xls Chart 3_Rebuttal Power Costs_Adj Bench DR 3 for Initial Briefs (Electric)" xfId="5277"/>
    <cellStyle name="_Portfolio SPlan Base Case.xls Chart 3_Rebuttal Power Costs_Adj Bench DR 3 for Initial Briefs (Electric) 2" xfId="5278"/>
    <cellStyle name="_Portfolio SPlan Base Case.xls Chart 3_Rebuttal Power Costs_Adj Bench DR 3 for Initial Briefs (Electric) 2 2" xfId="5279"/>
    <cellStyle name="_Portfolio SPlan Base Case.xls Chart 3_Rebuttal Power Costs_Adj Bench DR 3 for Initial Briefs (Electric) 2 2 2" xfId="22326"/>
    <cellStyle name="_Portfolio SPlan Base Case.xls Chart 3_Rebuttal Power Costs_Adj Bench DR 3 for Initial Briefs (Electric) 2 2 2 2" xfId="22327"/>
    <cellStyle name="_Portfolio SPlan Base Case.xls Chart 3_Rebuttal Power Costs_Adj Bench DR 3 for Initial Briefs (Electric) 2 2 3" xfId="22328"/>
    <cellStyle name="_Portfolio SPlan Base Case.xls Chart 3_Rebuttal Power Costs_Adj Bench DR 3 for Initial Briefs (Electric) 2 2 4" xfId="22329"/>
    <cellStyle name="_Portfolio SPlan Base Case.xls Chart 3_Rebuttal Power Costs_Adj Bench DR 3 for Initial Briefs (Electric) 2 3" xfId="22330"/>
    <cellStyle name="_Portfolio SPlan Base Case.xls Chart 3_Rebuttal Power Costs_Adj Bench DR 3 for Initial Briefs (Electric) 2 3 2" xfId="22331"/>
    <cellStyle name="_Portfolio SPlan Base Case.xls Chart 3_Rebuttal Power Costs_Adj Bench DR 3 for Initial Briefs (Electric) 2 4" xfId="22332"/>
    <cellStyle name="_Portfolio SPlan Base Case.xls Chart 3_Rebuttal Power Costs_Adj Bench DR 3 for Initial Briefs (Electric) 3" xfId="5280"/>
    <cellStyle name="_Portfolio SPlan Base Case.xls Chart 3_Rebuttal Power Costs_Adj Bench DR 3 for Initial Briefs (Electric) 3 2" xfId="22333"/>
    <cellStyle name="_Portfolio SPlan Base Case.xls Chart 3_Rebuttal Power Costs_Adj Bench DR 3 for Initial Briefs (Electric) 3 2 2" xfId="22334"/>
    <cellStyle name="_Portfolio SPlan Base Case.xls Chart 3_Rebuttal Power Costs_Adj Bench DR 3 for Initial Briefs (Electric) 3 3" xfId="22335"/>
    <cellStyle name="_Portfolio SPlan Base Case.xls Chart 3_Rebuttal Power Costs_Adj Bench DR 3 for Initial Briefs (Electric) 3 4" xfId="22336"/>
    <cellStyle name="_Portfolio SPlan Base Case.xls Chart 3_Rebuttal Power Costs_Adj Bench DR 3 for Initial Briefs (Electric) 4" xfId="5281"/>
    <cellStyle name="_Portfolio SPlan Base Case.xls Chart 3_Rebuttal Power Costs_Adj Bench DR 3 for Initial Briefs (Electric) 4 2" xfId="22337"/>
    <cellStyle name="_Portfolio SPlan Base Case.xls Chart 3_Rebuttal Power Costs_Adj Bench DR 3 for Initial Briefs (Electric) 5" xfId="22338"/>
    <cellStyle name="_Portfolio SPlan Base Case.xls Chart 3_Rebuttal Power Costs_Adj Bench DR 3 for Initial Briefs (Electric)_DEM-WP(C) ENERG10C--ctn Mid-C_042010 2010GRC" xfId="5282"/>
    <cellStyle name="_Portfolio SPlan Base Case.xls Chart 3_Rebuttal Power Costs_Adj Bench DR 3 for Initial Briefs (Electric)_DEM-WP(C) ENERG10C--ctn Mid-C_042010 2010GRC 2" xfId="22339"/>
    <cellStyle name="_Portfolio SPlan Base Case.xls Chart 3_Rebuttal Power Costs_DEM-WP(C) ENERG10C--ctn Mid-C_042010 2010GRC" xfId="5283"/>
    <cellStyle name="_Portfolio SPlan Base Case.xls Chart 3_Rebuttal Power Costs_DEM-WP(C) ENERG10C--ctn Mid-C_042010 2010GRC 2" xfId="22340"/>
    <cellStyle name="_Portfolio SPlan Base Case.xls Chart 3_Rebuttal Power Costs_Electric Rev Req Model (2009 GRC) Rebuttal" xfId="5284"/>
    <cellStyle name="_Portfolio SPlan Base Case.xls Chart 3_Rebuttal Power Costs_Electric Rev Req Model (2009 GRC) Rebuttal 2" xfId="5285"/>
    <cellStyle name="_Portfolio SPlan Base Case.xls Chart 3_Rebuttal Power Costs_Electric Rev Req Model (2009 GRC) Rebuttal 2 2" xfId="5286"/>
    <cellStyle name="_Portfolio SPlan Base Case.xls Chart 3_Rebuttal Power Costs_Electric Rev Req Model (2009 GRC) Rebuttal 2 2 2" xfId="22341"/>
    <cellStyle name="_Portfolio SPlan Base Case.xls Chart 3_Rebuttal Power Costs_Electric Rev Req Model (2009 GRC) Rebuttal 2 3" xfId="22342"/>
    <cellStyle name="_Portfolio SPlan Base Case.xls Chart 3_Rebuttal Power Costs_Electric Rev Req Model (2009 GRC) Rebuttal 3" xfId="5287"/>
    <cellStyle name="_Portfolio SPlan Base Case.xls Chart 3_Rebuttal Power Costs_Electric Rev Req Model (2009 GRC) Rebuttal 3 2" xfId="22343"/>
    <cellStyle name="_Portfolio SPlan Base Case.xls Chart 3_Rebuttal Power Costs_Electric Rev Req Model (2009 GRC) Rebuttal 4" xfId="5288"/>
    <cellStyle name="_Portfolio SPlan Base Case.xls Chart 3_Rebuttal Power Costs_Electric Rev Req Model (2009 GRC) Rebuttal REmoval of New  WH Solar AdjustMI" xfId="5289"/>
    <cellStyle name="_Portfolio SPlan Base Case.xls Chart 3_Rebuttal Power Costs_Electric Rev Req Model (2009 GRC) Rebuttal REmoval of New  WH Solar AdjustMI 2" xfId="5290"/>
    <cellStyle name="_Portfolio SPlan Base Case.xls Chart 3_Rebuttal Power Costs_Electric Rev Req Model (2009 GRC) Rebuttal REmoval of New  WH Solar AdjustMI 2 2" xfId="5291"/>
    <cellStyle name="_Portfolio SPlan Base Case.xls Chart 3_Rebuttal Power Costs_Electric Rev Req Model (2009 GRC) Rebuttal REmoval of New  WH Solar AdjustMI 2 2 2" xfId="22344"/>
    <cellStyle name="_Portfolio SPlan Base Case.xls Chart 3_Rebuttal Power Costs_Electric Rev Req Model (2009 GRC) Rebuttal REmoval of New  WH Solar AdjustMI 2 2 2 2" xfId="22345"/>
    <cellStyle name="_Portfolio SPlan Base Case.xls Chart 3_Rebuttal Power Costs_Electric Rev Req Model (2009 GRC) Rebuttal REmoval of New  WH Solar AdjustMI 2 2 3" xfId="22346"/>
    <cellStyle name="_Portfolio SPlan Base Case.xls Chart 3_Rebuttal Power Costs_Electric Rev Req Model (2009 GRC) Rebuttal REmoval of New  WH Solar AdjustMI 2 2 4" xfId="22347"/>
    <cellStyle name="_Portfolio SPlan Base Case.xls Chart 3_Rebuttal Power Costs_Electric Rev Req Model (2009 GRC) Rebuttal REmoval of New  WH Solar AdjustMI 2 3" xfId="22348"/>
    <cellStyle name="_Portfolio SPlan Base Case.xls Chart 3_Rebuttal Power Costs_Electric Rev Req Model (2009 GRC) Rebuttal REmoval of New  WH Solar AdjustMI 2 3 2" xfId="22349"/>
    <cellStyle name="_Portfolio SPlan Base Case.xls Chart 3_Rebuttal Power Costs_Electric Rev Req Model (2009 GRC) Rebuttal REmoval of New  WH Solar AdjustMI 2 4" xfId="22350"/>
    <cellStyle name="_Portfolio SPlan Base Case.xls Chart 3_Rebuttal Power Costs_Electric Rev Req Model (2009 GRC) Rebuttal REmoval of New  WH Solar AdjustMI 3" xfId="5292"/>
    <cellStyle name="_Portfolio SPlan Base Case.xls Chart 3_Rebuttal Power Costs_Electric Rev Req Model (2009 GRC) Rebuttal REmoval of New  WH Solar AdjustMI 3 2" xfId="22351"/>
    <cellStyle name="_Portfolio SPlan Base Case.xls Chart 3_Rebuttal Power Costs_Electric Rev Req Model (2009 GRC) Rebuttal REmoval of New  WH Solar AdjustMI 3 2 2" xfId="22352"/>
    <cellStyle name="_Portfolio SPlan Base Case.xls Chart 3_Rebuttal Power Costs_Electric Rev Req Model (2009 GRC) Rebuttal REmoval of New  WH Solar AdjustMI 3 3" xfId="22353"/>
    <cellStyle name="_Portfolio SPlan Base Case.xls Chart 3_Rebuttal Power Costs_Electric Rev Req Model (2009 GRC) Rebuttal REmoval of New  WH Solar AdjustMI 3 4" xfId="22354"/>
    <cellStyle name="_Portfolio SPlan Base Case.xls Chart 3_Rebuttal Power Costs_Electric Rev Req Model (2009 GRC) Rebuttal REmoval of New  WH Solar AdjustMI 4" xfId="5293"/>
    <cellStyle name="_Portfolio SPlan Base Case.xls Chart 3_Rebuttal Power Costs_Electric Rev Req Model (2009 GRC) Rebuttal REmoval of New  WH Solar AdjustMI 4 2" xfId="22355"/>
    <cellStyle name="_Portfolio SPlan Base Case.xls Chart 3_Rebuttal Power Costs_Electric Rev Req Model (2009 GRC) Rebuttal REmoval of New  WH Solar AdjustMI 5" xfId="22356"/>
    <cellStyle name="_Portfolio SPlan Base Case.xls Chart 3_Rebuttal Power Costs_Electric Rev Req Model (2009 GRC) Rebuttal REmoval of New  WH Solar AdjustMI_DEM-WP(C) ENERG10C--ctn Mid-C_042010 2010GRC" xfId="5294"/>
    <cellStyle name="_Portfolio SPlan Base Case.xls Chart 3_Rebuttal Power Costs_Electric Rev Req Model (2009 GRC) Rebuttal REmoval of New  WH Solar AdjustMI_DEM-WP(C) ENERG10C--ctn Mid-C_042010 2010GRC 2" xfId="22357"/>
    <cellStyle name="_Portfolio SPlan Base Case.xls Chart 3_Rebuttal Power Costs_Electric Rev Req Model (2009 GRC) Revised 01-18-2010" xfId="5295"/>
    <cellStyle name="_Portfolio SPlan Base Case.xls Chart 3_Rebuttal Power Costs_Electric Rev Req Model (2009 GRC) Revised 01-18-2010 2" xfId="5296"/>
    <cellStyle name="_Portfolio SPlan Base Case.xls Chart 3_Rebuttal Power Costs_Electric Rev Req Model (2009 GRC) Revised 01-18-2010 2 2" xfId="5297"/>
    <cellStyle name="_Portfolio SPlan Base Case.xls Chart 3_Rebuttal Power Costs_Electric Rev Req Model (2009 GRC) Revised 01-18-2010 2 2 2" xfId="22358"/>
    <cellStyle name="_Portfolio SPlan Base Case.xls Chart 3_Rebuttal Power Costs_Electric Rev Req Model (2009 GRC) Revised 01-18-2010 2 2 2 2" xfId="22359"/>
    <cellStyle name="_Portfolio SPlan Base Case.xls Chart 3_Rebuttal Power Costs_Electric Rev Req Model (2009 GRC) Revised 01-18-2010 2 2 3" xfId="22360"/>
    <cellStyle name="_Portfolio SPlan Base Case.xls Chart 3_Rebuttal Power Costs_Electric Rev Req Model (2009 GRC) Revised 01-18-2010 2 2 4" xfId="22361"/>
    <cellStyle name="_Portfolio SPlan Base Case.xls Chart 3_Rebuttal Power Costs_Electric Rev Req Model (2009 GRC) Revised 01-18-2010 2 3" xfId="22362"/>
    <cellStyle name="_Portfolio SPlan Base Case.xls Chart 3_Rebuttal Power Costs_Electric Rev Req Model (2009 GRC) Revised 01-18-2010 2 3 2" xfId="22363"/>
    <cellStyle name="_Portfolio SPlan Base Case.xls Chart 3_Rebuttal Power Costs_Electric Rev Req Model (2009 GRC) Revised 01-18-2010 2 4" xfId="22364"/>
    <cellStyle name="_Portfolio SPlan Base Case.xls Chart 3_Rebuttal Power Costs_Electric Rev Req Model (2009 GRC) Revised 01-18-2010 3" xfId="5298"/>
    <cellStyle name="_Portfolio SPlan Base Case.xls Chart 3_Rebuttal Power Costs_Electric Rev Req Model (2009 GRC) Revised 01-18-2010 3 2" xfId="22365"/>
    <cellStyle name="_Portfolio SPlan Base Case.xls Chart 3_Rebuttal Power Costs_Electric Rev Req Model (2009 GRC) Revised 01-18-2010 3 2 2" xfId="22366"/>
    <cellStyle name="_Portfolio SPlan Base Case.xls Chart 3_Rebuttal Power Costs_Electric Rev Req Model (2009 GRC) Revised 01-18-2010 3 3" xfId="22367"/>
    <cellStyle name="_Portfolio SPlan Base Case.xls Chart 3_Rebuttal Power Costs_Electric Rev Req Model (2009 GRC) Revised 01-18-2010 3 4" xfId="22368"/>
    <cellStyle name="_Portfolio SPlan Base Case.xls Chart 3_Rebuttal Power Costs_Electric Rev Req Model (2009 GRC) Revised 01-18-2010 4" xfId="5299"/>
    <cellStyle name="_Portfolio SPlan Base Case.xls Chart 3_Rebuttal Power Costs_Electric Rev Req Model (2009 GRC) Revised 01-18-2010 4 2" xfId="22369"/>
    <cellStyle name="_Portfolio SPlan Base Case.xls Chart 3_Rebuttal Power Costs_Electric Rev Req Model (2009 GRC) Revised 01-18-2010 5" xfId="22370"/>
    <cellStyle name="_Portfolio SPlan Base Case.xls Chart 3_Rebuttal Power Costs_Electric Rev Req Model (2009 GRC) Revised 01-18-2010_DEM-WP(C) ENERG10C--ctn Mid-C_042010 2010GRC" xfId="5300"/>
    <cellStyle name="_Portfolio SPlan Base Case.xls Chart 3_Rebuttal Power Costs_Electric Rev Req Model (2009 GRC) Revised 01-18-2010_DEM-WP(C) ENERG10C--ctn Mid-C_042010 2010GRC 2" xfId="22371"/>
    <cellStyle name="_Portfolio SPlan Base Case.xls Chart 3_Rebuttal Power Costs_Final Order Electric EXHIBIT A-1" xfId="5301"/>
    <cellStyle name="_Portfolio SPlan Base Case.xls Chart 3_Rebuttal Power Costs_Final Order Electric EXHIBIT A-1 2" xfId="5302"/>
    <cellStyle name="_Portfolio SPlan Base Case.xls Chart 3_Rebuttal Power Costs_Final Order Electric EXHIBIT A-1 2 2" xfId="5303"/>
    <cellStyle name="_Portfolio SPlan Base Case.xls Chart 3_Rebuttal Power Costs_Final Order Electric EXHIBIT A-1 2 2 2" xfId="22372"/>
    <cellStyle name="_Portfolio SPlan Base Case.xls Chart 3_Rebuttal Power Costs_Final Order Electric EXHIBIT A-1 2 3" xfId="22373"/>
    <cellStyle name="_Portfolio SPlan Base Case.xls Chart 3_Rebuttal Power Costs_Final Order Electric EXHIBIT A-1 2 4" xfId="22374"/>
    <cellStyle name="_Portfolio SPlan Base Case.xls Chart 3_Rebuttal Power Costs_Final Order Electric EXHIBIT A-1 3" xfId="5304"/>
    <cellStyle name="_Portfolio SPlan Base Case.xls Chart 3_Rebuttal Power Costs_Final Order Electric EXHIBIT A-1 3 2" xfId="22375"/>
    <cellStyle name="_Portfolio SPlan Base Case.xls Chart 3_Rebuttal Power Costs_Final Order Electric EXHIBIT A-1 4" xfId="5305"/>
    <cellStyle name="_Portfolio SPlan Base Case.xls Chart 3_Rebuttal Power Costs_Final Order Electric EXHIBIT A-1 5" xfId="22376"/>
    <cellStyle name="_Portfolio SPlan Base Case.xls Chart 3_Rebuttal Power Costs_Final Order Electric EXHIBIT A-1 6" xfId="22377"/>
    <cellStyle name="_Portfolio SPlan Base Case.xls Chart 3_TENASKA REGULATORY ASSET" xfId="5306"/>
    <cellStyle name="_Portfolio SPlan Base Case.xls Chart 3_TENASKA REGULATORY ASSET 2" xfId="5307"/>
    <cellStyle name="_Portfolio SPlan Base Case.xls Chart 3_TENASKA REGULATORY ASSET 2 2" xfId="5308"/>
    <cellStyle name="_Portfolio SPlan Base Case.xls Chart 3_TENASKA REGULATORY ASSET 2 2 2" xfId="22378"/>
    <cellStyle name="_Portfolio SPlan Base Case.xls Chart 3_TENASKA REGULATORY ASSET 2 3" xfId="22379"/>
    <cellStyle name="_Portfolio SPlan Base Case.xls Chart 3_TENASKA REGULATORY ASSET 2 4" xfId="22380"/>
    <cellStyle name="_Portfolio SPlan Base Case.xls Chart 3_TENASKA REGULATORY ASSET 3" xfId="5309"/>
    <cellStyle name="_Portfolio SPlan Base Case.xls Chart 3_TENASKA REGULATORY ASSET 3 2" xfId="22381"/>
    <cellStyle name="_Portfolio SPlan Base Case.xls Chart 3_TENASKA REGULATORY ASSET 4" xfId="5310"/>
    <cellStyle name="_Portfolio SPlan Base Case.xls Chart 3_TENASKA REGULATORY ASSET 5" xfId="22382"/>
    <cellStyle name="_Portfolio SPlan Base Case.xls Chart 3_TENASKA REGULATORY ASSET 6" xfId="22383"/>
    <cellStyle name="_Power Cost Value Copy 11.30.05 gas 1.09.06 AURORA at 1.10.06" xfId="5311"/>
    <cellStyle name="_Power Cost Value Copy 11.30.05 gas 1.09.06 AURORA at 1.10.06 10" xfId="22384"/>
    <cellStyle name="_Power Cost Value Copy 11.30.05 gas 1.09.06 AURORA at 1.10.06 2" xfId="5312"/>
    <cellStyle name="_Power Cost Value Copy 11.30.05 gas 1.09.06 AURORA at 1.10.06 2 2" xfId="5313"/>
    <cellStyle name="_Power Cost Value Copy 11.30.05 gas 1.09.06 AURORA at 1.10.06 2 2 2" xfId="5314"/>
    <cellStyle name="_Power Cost Value Copy 11.30.05 gas 1.09.06 AURORA at 1.10.06 2 2 2 2" xfId="22385"/>
    <cellStyle name="_Power Cost Value Copy 11.30.05 gas 1.09.06 AURORA at 1.10.06 2 2 2 2 2" xfId="22386"/>
    <cellStyle name="_Power Cost Value Copy 11.30.05 gas 1.09.06 AURORA at 1.10.06 2 2 2 3" xfId="22387"/>
    <cellStyle name="_Power Cost Value Copy 11.30.05 gas 1.09.06 AURORA at 1.10.06 2 2 2 4" xfId="22388"/>
    <cellStyle name="_Power Cost Value Copy 11.30.05 gas 1.09.06 AURORA at 1.10.06 2 2 3" xfId="22389"/>
    <cellStyle name="_Power Cost Value Copy 11.30.05 gas 1.09.06 AURORA at 1.10.06 2 2 3 2" xfId="22390"/>
    <cellStyle name="_Power Cost Value Copy 11.30.05 gas 1.09.06 AURORA at 1.10.06 2 2 4" xfId="22391"/>
    <cellStyle name="_Power Cost Value Copy 11.30.05 gas 1.09.06 AURORA at 1.10.06 2 3" xfId="5315"/>
    <cellStyle name="_Power Cost Value Copy 11.30.05 gas 1.09.06 AURORA at 1.10.06 2 3 2" xfId="22392"/>
    <cellStyle name="_Power Cost Value Copy 11.30.05 gas 1.09.06 AURORA at 1.10.06 2 3 2 2" xfId="22393"/>
    <cellStyle name="_Power Cost Value Copy 11.30.05 gas 1.09.06 AURORA at 1.10.06 2 3 3" xfId="22394"/>
    <cellStyle name="_Power Cost Value Copy 11.30.05 gas 1.09.06 AURORA at 1.10.06 2 3 4" xfId="22395"/>
    <cellStyle name="_Power Cost Value Copy 11.30.05 gas 1.09.06 AURORA at 1.10.06 2 4" xfId="22396"/>
    <cellStyle name="_Power Cost Value Copy 11.30.05 gas 1.09.06 AURORA at 1.10.06 2 4 2" xfId="22397"/>
    <cellStyle name="_Power Cost Value Copy 11.30.05 gas 1.09.06 AURORA at 1.10.06 2 5" xfId="22398"/>
    <cellStyle name="_Power Cost Value Copy 11.30.05 gas 1.09.06 AURORA at 1.10.06 3" xfId="5316"/>
    <cellStyle name="_Power Cost Value Copy 11.30.05 gas 1.09.06 AURORA at 1.10.06 3 2" xfId="5317"/>
    <cellStyle name="_Power Cost Value Copy 11.30.05 gas 1.09.06 AURORA at 1.10.06 3 2 2" xfId="22399"/>
    <cellStyle name="_Power Cost Value Copy 11.30.05 gas 1.09.06 AURORA at 1.10.06 3 2 2 2" xfId="22400"/>
    <cellStyle name="_Power Cost Value Copy 11.30.05 gas 1.09.06 AURORA at 1.10.06 3 2 3" xfId="22401"/>
    <cellStyle name="_Power Cost Value Copy 11.30.05 gas 1.09.06 AURORA at 1.10.06 3 2 4" xfId="22402"/>
    <cellStyle name="_Power Cost Value Copy 11.30.05 gas 1.09.06 AURORA at 1.10.06 3 3" xfId="22403"/>
    <cellStyle name="_Power Cost Value Copy 11.30.05 gas 1.09.06 AURORA at 1.10.06 3 3 2" xfId="22404"/>
    <cellStyle name="_Power Cost Value Copy 11.30.05 gas 1.09.06 AURORA at 1.10.06 3 4" xfId="22405"/>
    <cellStyle name="_Power Cost Value Copy 11.30.05 gas 1.09.06 AURORA at 1.10.06 4" xfId="5318"/>
    <cellStyle name="_Power Cost Value Copy 11.30.05 gas 1.09.06 AURORA at 1.10.06 4 2" xfId="5319"/>
    <cellStyle name="_Power Cost Value Copy 11.30.05 gas 1.09.06 AURORA at 1.10.06 4 2 2" xfId="22406"/>
    <cellStyle name="_Power Cost Value Copy 11.30.05 gas 1.09.06 AURORA at 1.10.06 4 2 2 2" xfId="22407"/>
    <cellStyle name="_Power Cost Value Copy 11.30.05 gas 1.09.06 AURORA at 1.10.06 4 2 2 2 2" xfId="22408"/>
    <cellStyle name="_Power Cost Value Copy 11.30.05 gas 1.09.06 AURORA at 1.10.06 4 2 2 3" xfId="22409"/>
    <cellStyle name="_Power Cost Value Copy 11.30.05 gas 1.09.06 AURORA at 1.10.06 4 2 3" xfId="22410"/>
    <cellStyle name="_Power Cost Value Copy 11.30.05 gas 1.09.06 AURORA at 1.10.06 4 2 3 2" xfId="22411"/>
    <cellStyle name="_Power Cost Value Copy 11.30.05 gas 1.09.06 AURORA at 1.10.06 4 2 4" xfId="22412"/>
    <cellStyle name="_Power Cost Value Copy 11.30.05 gas 1.09.06 AURORA at 1.10.06 4 3" xfId="22413"/>
    <cellStyle name="_Power Cost Value Copy 11.30.05 gas 1.09.06 AURORA at 1.10.06 4 3 2" xfId="22414"/>
    <cellStyle name="_Power Cost Value Copy 11.30.05 gas 1.09.06 AURORA at 1.10.06 4 3 2 2" xfId="22415"/>
    <cellStyle name="_Power Cost Value Copy 11.30.05 gas 1.09.06 AURORA at 1.10.06 4 3 3" xfId="22416"/>
    <cellStyle name="_Power Cost Value Copy 11.30.05 gas 1.09.06 AURORA at 1.10.06 4 3 4" xfId="22417"/>
    <cellStyle name="_Power Cost Value Copy 11.30.05 gas 1.09.06 AURORA at 1.10.06 4 4" xfId="22418"/>
    <cellStyle name="_Power Cost Value Copy 11.30.05 gas 1.09.06 AURORA at 1.10.06 4 4 2" xfId="22419"/>
    <cellStyle name="_Power Cost Value Copy 11.30.05 gas 1.09.06 AURORA at 1.10.06 4 5" xfId="22420"/>
    <cellStyle name="_Power Cost Value Copy 11.30.05 gas 1.09.06 AURORA at 1.10.06 5" xfId="5320"/>
    <cellStyle name="_Power Cost Value Copy 11.30.05 gas 1.09.06 AURORA at 1.10.06 5 2" xfId="22421"/>
    <cellStyle name="_Power Cost Value Copy 11.30.05 gas 1.09.06 AURORA at 1.10.06 5 2 2" xfId="22422"/>
    <cellStyle name="_Power Cost Value Copy 11.30.05 gas 1.09.06 AURORA at 1.10.06 5 2 2 2" xfId="22423"/>
    <cellStyle name="_Power Cost Value Copy 11.30.05 gas 1.09.06 AURORA at 1.10.06 5 2 2 2 2" xfId="22424"/>
    <cellStyle name="_Power Cost Value Copy 11.30.05 gas 1.09.06 AURORA at 1.10.06 5 2 2 3" xfId="22425"/>
    <cellStyle name="_Power Cost Value Copy 11.30.05 gas 1.09.06 AURORA at 1.10.06 5 2 3" xfId="22426"/>
    <cellStyle name="_Power Cost Value Copy 11.30.05 gas 1.09.06 AURORA at 1.10.06 5 2 3 2" xfId="22427"/>
    <cellStyle name="_Power Cost Value Copy 11.30.05 gas 1.09.06 AURORA at 1.10.06 5 2 4" xfId="22428"/>
    <cellStyle name="_Power Cost Value Copy 11.30.05 gas 1.09.06 AURORA at 1.10.06 5 2 5" xfId="22429"/>
    <cellStyle name="_Power Cost Value Copy 11.30.05 gas 1.09.06 AURORA at 1.10.06 5 3" xfId="22430"/>
    <cellStyle name="_Power Cost Value Copy 11.30.05 gas 1.09.06 AURORA at 1.10.06 5 3 2" xfId="22431"/>
    <cellStyle name="_Power Cost Value Copy 11.30.05 gas 1.09.06 AURORA at 1.10.06 5 3 2 2" xfId="22432"/>
    <cellStyle name="_Power Cost Value Copy 11.30.05 gas 1.09.06 AURORA at 1.10.06 5 3 3" xfId="22433"/>
    <cellStyle name="_Power Cost Value Copy 11.30.05 gas 1.09.06 AURORA at 1.10.06 5 4" xfId="22434"/>
    <cellStyle name="_Power Cost Value Copy 11.30.05 gas 1.09.06 AURORA at 1.10.06 5 4 2" xfId="22435"/>
    <cellStyle name="_Power Cost Value Copy 11.30.05 gas 1.09.06 AURORA at 1.10.06 5 5" xfId="22436"/>
    <cellStyle name="_Power Cost Value Copy 11.30.05 gas 1.09.06 AURORA at 1.10.06 6" xfId="5321"/>
    <cellStyle name="_Power Cost Value Copy 11.30.05 gas 1.09.06 AURORA at 1.10.06 6 2" xfId="5322"/>
    <cellStyle name="_Power Cost Value Copy 11.30.05 gas 1.09.06 AURORA at 1.10.06 6 2 2" xfId="22437"/>
    <cellStyle name="_Power Cost Value Copy 11.30.05 gas 1.09.06 AURORA at 1.10.06 6 2 2 2" xfId="22438"/>
    <cellStyle name="_Power Cost Value Copy 11.30.05 gas 1.09.06 AURORA at 1.10.06 6 2 3" xfId="22439"/>
    <cellStyle name="_Power Cost Value Copy 11.30.05 gas 1.09.06 AURORA at 1.10.06 6 3" xfId="22440"/>
    <cellStyle name="_Power Cost Value Copy 11.30.05 gas 1.09.06 AURORA at 1.10.06 6 3 2" xfId="22441"/>
    <cellStyle name="_Power Cost Value Copy 11.30.05 gas 1.09.06 AURORA at 1.10.06 6 4" xfId="22442"/>
    <cellStyle name="_Power Cost Value Copy 11.30.05 gas 1.09.06 AURORA at 1.10.06 7" xfId="5323"/>
    <cellStyle name="_Power Cost Value Copy 11.30.05 gas 1.09.06 AURORA at 1.10.06 7 2" xfId="5324"/>
    <cellStyle name="_Power Cost Value Copy 11.30.05 gas 1.09.06 AURORA at 1.10.06 7 2 2" xfId="22443"/>
    <cellStyle name="_Power Cost Value Copy 11.30.05 gas 1.09.06 AURORA at 1.10.06 7 2 2 2" xfId="22444"/>
    <cellStyle name="_Power Cost Value Copy 11.30.05 gas 1.09.06 AURORA at 1.10.06 7 2 3" xfId="22445"/>
    <cellStyle name="_Power Cost Value Copy 11.30.05 gas 1.09.06 AURORA at 1.10.06 7 3" xfId="22446"/>
    <cellStyle name="_Power Cost Value Copy 11.30.05 gas 1.09.06 AURORA at 1.10.06 7 3 2" xfId="22447"/>
    <cellStyle name="_Power Cost Value Copy 11.30.05 gas 1.09.06 AURORA at 1.10.06 7 4" xfId="22448"/>
    <cellStyle name="_Power Cost Value Copy 11.30.05 gas 1.09.06 AURORA at 1.10.06 8" xfId="22449"/>
    <cellStyle name="_Power Cost Value Copy 11.30.05 gas 1.09.06 AURORA at 1.10.06 8 2" xfId="22450"/>
    <cellStyle name="_Power Cost Value Copy 11.30.05 gas 1.09.06 AURORA at 1.10.06 8 2 2" xfId="22451"/>
    <cellStyle name="_Power Cost Value Copy 11.30.05 gas 1.09.06 AURORA at 1.10.06 8 2 2 2" xfId="22452"/>
    <cellStyle name="_Power Cost Value Copy 11.30.05 gas 1.09.06 AURORA at 1.10.06 8 2 3" xfId="22453"/>
    <cellStyle name="_Power Cost Value Copy 11.30.05 gas 1.09.06 AURORA at 1.10.06 8 3" xfId="22454"/>
    <cellStyle name="_Power Cost Value Copy 11.30.05 gas 1.09.06 AURORA at 1.10.06 8 3 2" xfId="22455"/>
    <cellStyle name="_Power Cost Value Copy 11.30.05 gas 1.09.06 AURORA at 1.10.06 8 4" xfId="22456"/>
    <cellStyle name="_Power Cost Value Copy 11.30.05 gas 1.09.06 AURORA at 1.10.06 9" xfId="22457"/>
    <cellStyle name="_Power Cost Value Copy 11.30.05 gas 1.09.06 AURORA at 1.10.06 9 2" xfId="22458"/>
    <cellStyle name="_Power Cost Value Copy 11.30.05 gas 1.09.06 AURORA at 1.10.06 9 3" xfId="22459"/>
    <cellStyle name="_Power Cost Value Copy 11.30.05 gas 1.09.06 AURORA at 1.10.06_04 07E Wild Horse Wind Expansion (C) (2)" xfId="5325"/>
    <cellStyle name="_Power Cost Value Copy 11.30.05 gas 1.09.06 AURORA at 1.10.06_04 07E Wild Horse Wind Expansion (C) (2) 2" xfId="5326"/>
    <cellStyle name="_Power Cost Value Copy 11.30.05 gas 1.09.06 AURORA at 1.10.06_04 07E Wild Horse Wind Expansion (C) (2) 2 2" xfId="5327"/>
    <cellStyle name="_Power Cost Value Copy 11.30.05 gas 1.09.06 AURORA at 1.10.06_04 07E Wild Horse Wind Expansion (C) (2) 2 2 2" xfId="22460"/>
    <cellStyle name="_Power Cost Value Copy 11.30.05 gas 1.09.06 AURORA at 1.10.06_04 07E Wild Horse Wind Expansion (C) (2) 2 2 2 2" xfId="22461"/>
    <cellStyle name="_Power Cost Value Copy 11.30.05 gas 1.09.06 AURORA at 1.10.06_04 07E Wild Horse Wind Expansion (C) (2) 2 2 3" xfId="22462"/>
    <cellStyle name="_Power Cost Value Copy 11.30.05 gas 1.09.06 AURORA at 1.10.06_04 07E Wild Horse Wind Expansion (C) (2) 2 2 4" xfId="22463"/>
    <cellStyle name="_Power Cost Value Copy 11.30.05 gas 1.09.06 AURORA at 1.10.06_04 07E Wild Horse Wind Expansion (C) (2) 2 3" xfId="22464"/>
    <cellStyle name="_Power Cost Value Copy 11.30.05 gas 1.09.06 AURORA at 1.10.06_04 07E Wild Horse Wind Expansion (C) (2) 2 3 2" xfId="22465"/>
    <cellStyle name="_Power Cost Value Copy 11.30.05 gas 1.09.06 AURORA at 1.10.06_04 07E Wild Horse Wind Expansion (C) (2) 2 4" xfId="22466"/>
    <cellStyle name="_Power Cost Value Copy 11.30.05 gas 1.09.06 AURORA at 1.10.06_04 07E Wild Horse Wind Expansion (C) (2) 3" xfId="5328"/>
    <cellStyle name="_Power Cost Value Copy 11.30.05 gas 1.09.06 AURORA at 1.10.06_04 07E Wild Horse Wind Expansion (C) (2) 3 2" xfId="22467"/>
    <cellStyle name="_Power Cost Value Copy 11.30.05 gas 1.09.06 AURORA at 1.10.06_04 07E Wild Horse Wind Expansion (C) (2) 3 2 2" xfId="22468"/>
    <cellStyle name="_Power Cost Value Copy 11.30.05 gas 1.09.06 AURORA at 1.10.06_04 07E Wild Horse Wind Expansion (C) (2) 3 3" xfId="22469"/>
    <cellStyle name="_Power Cost Value Copy 11.30.05 gas 1.09.06 AURORA at 1.10.06_04 07E Wild Horse Wind Expansion (C) (2) 3 4" xfId="22470"/>
    <cellStyle name="_Power Cost Value Copy 11.30.05 gas 1.09.06 AURORA at 1.10.06_04 07E Wild Horse Wind Expansion (C) (2) 4" xfId="5329"/>
    <cellStyle name="_Power Cost Value Copy 11.30.05 gas 1.09.06 AURORA at 1.10.06_04 07E Wild Horse Wind Expansion (C) (2) 4 2" xfId="22471"/>
    <cellStyle name="_Power Cost Value Copy 11.30.05 gas 1.09.06 AURORA at 1.10.06_04 07E Wild Horse Wind Expansion (C) (2) 5" xfId="22472"/>
    <cellStyle name="_Power Cost Value Copy 11.30.05 gas 1.09.06 AURORA at 1.10.06_04 07E Wild Horse Wind Expansion (C) (2)_Adj Bench DR 3 for Initial Briefs (Electric)" xfId="5330"/>
    <cellStyle name="_Power Cost Value Copy 11.30.05 gas 1.09.06 AURORA at 1.10.06_04 07E Wild Horse Wind Expansion (C) (2)_Adj Bench DR 3 for Initial Briefs (Electric) 2" xfId="5331"/>
    <cellStyle name="_Power Cost Value Copy 11.30.05 gas 1.09.06 AURORA at 1.10.06_04 07E Wild Horse Wind Expansion (C) (2)_Adj Bench DR 3 for Initial Briefs (Electric) 2 2" xfId="5332"/>
    <cellStyle name="_Power Cost Value Copy 11.30.05 gas 1.09.06 AURORA at 1.10.06_04 07E Wild Horse Wind Expansion (C) (2)_Adj Bench DR 3 for Initial Briefs (Electric) 2 2 2" xfId="22473"/>
    <cellStyle name="_Power Cost Value Copy 11.30.05 gas 1.09.06 AURORA at 1.10.06_04 07E Wild Horse Wind Expansion (C) (2)_Adj Bench DR 3 for Initial Briefs (Electric) 2 2 2 2" xfId="22474"/>
    <cellStyle name="_Power Cost Value Copy 11.30.05 gas 1.09.06 AURORA at 1.10.06_04 07E Wild Horse Wind Expansion (C) (2)_Adj Bench DR 3 for Initial Briefs (Electric) 2 2 3" xfId="22475"/>
    <cellStyle name="_Power Cost Value Copy 11.30.05 gas 1.09.06 AURORA at 1.10.06_04 07E Wild Horse Wind Expansion (C) (2)_Adj Bench DR 3 for Initial Briefs (Electric) 2 2 4" xfId="22476"/>
    <cellStyle name="_Power Cost Value Copy 11.30.05 gas 1.09.06 AURORA at 1.10.06_04 07E Wild Horse Wind Expansion (C) (2)_Adj Bench DR 3 for Initial Briefs (Electric) 2 3" xfId="22477"/>
    <cellStyle name="_Power Cost Value Copy 11.30.05 gas 1.09.06 AURORA at 1.10.06_04 07E Wild Horse Wind Expansion (C) (2)_Adj Bench DR 3 for Initial Briefs (Electric) 2 3 2" xfId="22478"/>
    <cellStyle name="_Power Cost Value Copy 11.30.05 gas 1.09.06 AURORA at 1.10.06_04 07E Wild Horse Wind Expansion (C) (2)_Adj Bench DR 3 for Initial Briefs (Electric) 2 4" xfId="22479"/>
    <cellStyle name="_Power Cost Value Copy 11.30.05 gas 1.09.06 AURORA at 1.10.06_04 07E Wild Horse Wind Expansion (C) (2)_Adj Bench DR 3 for Initial Briefs (Electric) 3" xfId="5333"/>
    <cellStyle name="_Power Cost Value Copy 11.30.05 gas 1.09.06 AURORA at 1.10.06_04 07E Wild Horse Wind Expansion (C) (2)_Adj Bench DR 3 for Initial Briefs (Electric) 3 2" xfId="22480"/>
    <cellStyle name="_Power Cost Value Copy 11.30.05 gas 1.09.06 AURORA at 1.10.06_04 07E Wild Horse Wind Expansion (C) (2)_Adj Bench DR 3 for Initial Briefs (Electric) 3 2 2" xfId="22481"/>
    <cellStyle name="_Power Cost Value Copy 11.30.05 gas 1.09.06 AURORA at 1.10.06_04 07E Wild Horse Wind Expansion (C) (2)_Adj Bench DR 3 for Initial Briefs (Electric) 3 3" xfId="22482"/>
    <cellStyle name="_Power Cost Value Copy 11.30.05 gas 1.09.06 AURORA at 1.10.06_04 07E Wild Horse Wind Expansion (C) (2)_Adj Bench DR 3 for Initial Briefs (Electric) 3 4" xfId="22483"/>
    <cellStyle name="_Power Cost Value Copy 11.30.05 gas 1.09.06 AURORA at 1.10.06_04 07E Wild Horse Wind Expansion (C) (2)_Adj Bench DR 3 for Initial Briefs (Electric) 4" xfId="5334"/>
    <cellStyle name="_Power Cost Value Copy 11.30.05 gas 1.09.06 AURORA at 1.10.06_04 07E Wild Horse Wind Expansion (C) (2)_Adj Bench DR 3 for Initial Briefs (Electric) 4 2" xfId="22484"/>
    <cellStyle name="_Power Cost Value Copy 11.30.05 gas 1.09.06 AURORA at 1.10.06_04 07E Wild Horse Wind Expansion (C) (2)_Adj Bench DR 3 for Initial Briefs (Electric) 5" xfId="22485"/>
    <cellStyle name="_Power Cost Value Copy 11.30.05 gas 1.09.06 AURORA at 1.10.06_04 07E Wild Horse Wind Expansion (C) (2)_Adj Bench DR 3 for Initial Briefs (Electric)_DEM-WP(C) ENERG10C--ctn Mid-C_042010 2010GRC" xfId="5335"/>
    <cellStyle name="_Power Cost Value Copy 11.30.05 gas 1.09.06 AURORA at 1.10.06_04 07E Wild Horse Wind Expansion (C) (2)_Adj Bench DR 3 for Initial Briefs (Electric)_DEM-WP(C) ENERG10C--ctn Mid-C_042010 2010GRC 2" xfId="22486"/>
    <cellStyle name="_Power Cost Value Copy 11.30.05 gas 1.09.06 AURORA at 1.10.06_04 07E Wild Horse Wind Expansion (C) (2)_Book1" xfId="5336"/>
    <cellStyle name="_Power Cost Value Copy 11.30.05 gas 1.09.06 AURORA at 1.10.06_04 07E Wild Horse Wind Expansion (C) (2)_Book1 2" xfId="22487"/>
    <cellStyle name="_Power Cost Value Copy 11.30.05 gas 1.09.06 AURORA at 1.10.06_04 07E Wild Horse Wind Expansion (C) (2)_DEM-WP(C) ENERG10C--ctn Mid-C_042010 2010GRC" xfId="5337"/>
    <cellStyle name="_Power Cost Value Copy 11.30.05 gas 1.09.06 AURORA at 1.10.06_04 07E Wild Horse Wind Expansion (C) (2)_DEM-WP(C) ENERG10C--ctn Mid-C_042010 2010GRC 2" xfId="22488"/>
    <cellStyle name="_Power Cost Value Copy 11.30.05 gas 1.09.06 AURORA at 1.10.06_04 07E Wild Horse Wind Expansion (C) (2)_Electric Rev Req Model (2009 GRC) " xfId="5338"/>
    <cellStyle name="_Power Cost Value Copy 11.30.05 gas 1.09.06 AURORA at 1.10.06_04 07E Wild Horse Wind Expansion (C) (2)_Electric Rev Req Model (2009 GRC)  2" xfId="5339"/>
    <cellStyle name="_Power Cost Value Copy 11.30.05 gas 1.09.06 AURORA at 1.10.06_04 07E Wild Horse Wind Expansion (C) (2)_Electric Rev Req Model (2009 GRC)  2 2" xfId="5340"/>
    <cellStyle name="_Power Cost Value Copy 11.30.05 gas 1.09.06 AURORA at 1.10.06_04 07E Wild Horse Wind Expansion (C) (2)_Electric Rev Req Model (2009 GRC)  2 2 2" xfId="22489"/>
    <cellStyle name="_Power Cost Value Copy 11.30.05 gas 1.09.06 AURORA at 1.10.06_04 07E Wild Horse Wind Expansion (C) (2)_Electric Rev Req Model (2009 GRC)  2 2 2 2" xfId="22490"/>
    <cellStyle name="_Power Cost Value Copy 11.30.05 gas 1.09.06 AURORA at 1.10.06_04 07E Wild Horse Wind Expansion (C) (2)_Electric Rev Req Model (2009 GRC)  2 2 3" xfId="22491"/>
    <cellStyle name="_Power Cost Value Copy 11.30.05 gas 1.09.06 AURORA at 1.10.06_04 07E Wild Horse Wind Expansion (C) (2)_Electric Rev Req Model (2009 GRC)  2 2 4" xfId="22492"/>
    <cellStyle name="_Power Cost Value Copy 11.30.05 gas 1.09.06 AURORA at 1.10.06_04 07E Wild Horse Wind Expansion (C) (2)_Electric Rev Req Model (2009 GRC)  2 3" xfId="22493"/>
    <cellStyle name="_Power Cost Value Copy 11.30.05 gas 1.09.06 AURORA at 1.10.06_04 07E Wild Horse Wind Expansion (C) (2)_Electric Rev Req Model (2009 GRC)  2 3 2" xfId="22494"/>
    <cellStyle name="_Power Cost Value Copy 11.30.05 gas 1.09.06 AURORA at 1.10.06_04 07E Wild Horse Wind Expansion (C) (2)_Electric Rev Req Model (2009 GRC)  2 4" xfId="22495"/>
    <cellStyle name="_Power Cost Value Copy 11.30.05 gas 1.09.06 AURORA at 1.10.06_04 07E Wild Horse Wind Expansion (C) (2)_Electric Rev Req Model (2009 GRC)  3" xfId="5341"/>
    <cellStyle name="_Power Cost Value Copy 11.30.05 gas 1.09.06 AURORA at 1.10.06_04 07E Wild Horse Wind Expansion (C) (2)_Electric Rev Req Model (2009 GRC)  3 2" xfId="22496"/>
    <cellStyle name="_Power Cost Value Copy 11.30.05 gas 1.09.06 AURORA at 1.10.06_04 07E Wild Horse Wind Expansion (C) (2)_Electric Rev Req Model (2009 GRC)  3 2 2" xfId="22497"/>
    <cellStyle name="_Power Cost Value Copy 11.30.05 gas 1.09.06 AURORA at 1.10.06_04 07E Wild Horse Wind Expansion (C) (2)_Electric Rev Req Model (2009 GRC)  3 3" xfId="22498"/>
    <cellStyle name="_Power Cost Value Copy 11.30.05 gas 1.09.06 AURORA at 1.10.06_04 07E Wild Horse Wind Expansion (C) (2)_Electric Rev Req Model (2009 GRC)  3 4" xfId="22499"/>
    <cellStyle name="_Power Cost Value Copy 11.30.05 gas 1.09.06 AURORA at 1.10.06_04 07E Wild Horse Wind Expansion (C) (2)_Electric Rev Req Model (2009 GRC)  4" xfId="5342"/>
    <cellStyle name="_Power Cost Value Copy 11.30.05 gas 1.09.06 AURORA at 1.10.06_04 07E Wild Horse Wind Expansion (C) (2)_Electric Rev Req Model (2009 GRC)  4 2" xfId="22500"/>
    <cellStyle name="_Power Cost Value Copy 11.30.05 gas 1.09.06 AURORA at 1.10.06_04 07E Wild Horse Wind Expansion (C) (2)_Electric Rev Req Model (2009 GRC)  5" xfId="22501"/>
    <cellStyle name="_Power Cost Value Copy 11.30.05 gas 1.09.06 AURORA at 1.10.06_04 07E Wild Horse Wind Expansion (C) (2)_Electric Rev Req Model (2009 GRC) _DEM-WP(C) ENERG10C--ctn Mid-C_042010 2010GRC" xfId="5343"/>
    <cellStyle name="_Power Cost Value Copy 11.30.05 gas 1.09.06 AURORA at 1.10.06_04 07E Wild Horse Wind Expansion (C) (2)_Electric Rev Req Model (2009 GRC) _DEM-WP(C) ENERG10C--ctn Mid-C_042010 2010GRC 2" xfId="22502"/>
    <cellStyle name="_Power Cost Value Copy 11.30.05 gas 1.09.06 AURORA at 1.10.06_04 07E Wild Horse Wind Expansion (C) (2)_Electric Rev Req Model (2009 GRC) Rebuttal" xfId="5344"/>
    <cellStyle name="_Power Cost Value Copy 11.30.05 gas 1.09.06 AURORA at 1.10.06_04 07E Wild Horse Wind Expansion (C) (2)_Electric Rev Req Model (2009 GRC) Rebuttal 2" xfId="5345"/>
    <cellStyle name="_Power Cost Value Copy 11.30.05 gas 1.09.06 AURORA at 1.10.06_04 07E Wild Horse Wind Expansion (C) (2)_Electric Rev Req Model (2009 GRC) Rebuttal 2 2" xfId="5346"/>
    <cellStyle name="_Power Cost Value Copy 11.30.05 gas 1.09.06 AURORA at 1.10.06_04 07E Wild Horse Wind Expansion (C) (2)_Electric Rev Req Model (2009 GRC) Rebuttal 2 2 2" xfId="22503"/>
    <cellStyle name="_Power Cost Value Copy 11.30.05 gas 1.09.06 AURORA at 1.10.06_04 07E Wild Horse Wind Expansion (C) (2)_Electric Rev Req Model (2009 GRC) Rebuttal 2 3" xfId="22504"/>
    <cellStyle name="_Power Cost Value Copy 11.30.05 gas 1.09.06 AURORA at 1.10.06_04 07E Wild Horse Wind Expansion (C) (2)_Electric Rev Req Model (2009 GRC) Rebuttal 3" xfId="5347"/>
    <cellStyle name="_Power Cost Value Copy 11.30.05 gas 1.09.06 AURORA at 1.10.06_04 07E Wild Horse Wind Expansion (C) (2)_Electric Rev Req Model (2009 GRC) Rebuttal 3 2" xfId="22505"/>
    <cellStyle name="_Power Cost Value Copy 11.30.05 gas 1.09.06 AURORA at 1.10.06_04 07E Wild Horse Wind Expansion (C) (2)_Electric Rev Req Model (2009 GRC) Rebuttal 4" xfId="5348"/>
    <cellStyle name="_Power Cost Value Copy 11.30.05 gas 1.09.06 AURORA at 1.10.06_04 07E Wild Horse Wind Expansion (C) (2)_Electric Rev Req Model (2009 GRC) Rebuttal REmoval of New  WH Solar AdjustMI" xfId="5349"/>
    <cellStyle name="_Power Cost Value Copy 11.30.05 gas 1.09.06 AURORA at 1.10.06_04 07E Wild Horse Wind Expansion (C) (2)_Electric Rev Req Model (2009 GRC) Rebuttal REmoval of New  WH Solar AdjustMI 2" xfId="5350"/>
    <cellStyle name="_Power Cost Value Copy 11.30.05 gas 1.09.06 AURORA at 1.10.06_04 07E Wild Horse Wind Expansion (C) (2)_Electric Rev Req Model (2009 GRC) Rebuttal REmoval of New  WH Solar AdjustMI 2 2" xfId="5351"/>
    <cellStyle name="_Power Cost Value Copy 11.30.05 gas 1.09.06 AURORA at 1.10.06_04 07E Wild Horse Wind Expansion (C) (2)_Electric Rev Req Model (2009 GRC) Rebuttal REmoval of New  WH Solar AdjustMI 2 2 2" xfId="22506"/>
    <cellStyle name="_Power Cost Value Copy 11.30.05 gas 1.09.06 AURORA at 1.10.06_04 07E Wild Horse Wind Expansion (C) (2)_Electric Rev Req Model (2009 GRC) Rebuttal REmoval of New  WH Solar AdjustMI 2 2 2 2" xfId="22507"/>
    <cellStyle name="_Power Cost Value Copy 11.30.05 gas 1.09.06 AURORA at 1.10.06_04 07E Wild Horse Wind Expansion (C) (2)_Electric Rev Req Model (2009 GRC) Rebuttal REmoval of New  WH Solar AdjustMI 2 2 3" xfId="22508"/>
    <cellStyle name="_Power Cost Value Copy 11.30.05 gas 1.09.06 AURORA at 1.10.06_04 07E Wild Horse Wind Expansion (C) (2)_Electric Rev Req Model (2009 GRC) Rebuttal REmoval of New  WH Solar AdjustMI 2 3" xfId="22509"/>
    <cellStyle name="_Power Cost Value Copy 11.30.05 gas 1.09.06 AURORA at 1.10.06_04 07E Wild Horse Wind Expansion (C) (2)_Electric Rev Req Model (2009 GRC) Rebuttal REmoval of New  WH Solar AdjustMI 2 3 2" xfId="22510"/>
    <cellStyle name="_Power Cost Value Copy 11.30.05 gas 1.09.06 AURORA at 1.10.06_04 07E Wild Horse Wind Expansion (C) (2)_Electric Rev Req Model (2009 GRC) Rebuttal REmoval of New  WH Solar AdjustMI 2 4" xfId="22511"/>
    <cellStyle name="_Power Cost Value Copy 11.30.05 gas 1.09.06 AURORA at 1.10.06_04 07E Wild Horse Wind Expansion (C) (2)_Electric Rev Req Model (2009 GRC) Rebuttal REmoval of New  WH Solar AdjustMI 3" xfId="5352"/>
    <cellStyle name="_Power Cost Value Copy 11.30.05 gas 1.09.06 AURORA at 1.10.06_04 07E Wild Horse Wind Expansion (C) (2)_Electric Rev Req Model (2009 GRC) Rebuttal REmoval of New  WH Solar AdjustMI 3 2" xfId="22512"/>
    <cellStyle name="_Power Cost Value Copy 11.30.05 gas 1.09.06 AURORA at 1.10.06_04 07E Wild Horse Wind Expansion (C) (2)_Electric Rev Req Model (2009 GRC) Rebuttal REmoval of New  WH Solar AdjustMI 3 2 2" xfId="22513"/>
    <cellStyle name="_Power Cost Value Copy 11.30.05 gas 1.09.06 AURORA at 1.10.06_04 07E Wild Horse Wind Expansion (C) (2)_Electric Rev Req Model (2009 GRC) Rebuttal REmoval of New  WH Solar AdjustMI 3 3" xfId="22514"/>
    <cellStyle name="_Power Cost Value Copy 11.30.05 gas 1.09.06 AURORA at 1.10.06_04 07E Wild Horse Wind Expansion (C) (2)_Electric Rev Req Model (2009 GRC) Rebuttal REmoval of New  WH Solar AdjustMI 3 4" xfId="22515"/>
    <cellStyle name="_Power Cost Value Copy 11.30.05 gas 1.09.06 AURORA at 1.10.06_04 07E Wild Horse Wind Expansion (C) (2)_Electric Rev Req Model (2009 GRC) Rebuttal REmoval of New  WH Solar AdjustMI 4" xfId="5353"/>
    <cellStyle name="_Power Cost Value Copy 11.30.05 gas 1.09.06 AURORA at 1.10.06_04 07E Wild Horse Wind Expansion (C) (2)_Electric Rev Req Model (2009 GRC) Rebuttal REmoval of New  WH Solar AdjustMI 4 2" xfId="22516"/>
    <cellStyle name="_Power Cost Value Copy 11.30.05 gas 1.09.06 AURORA at 1.10.06_04 07E Wild Horse Wind Expansion (C) (2)_Electric Rev Req Model (2009 GRC) Rebuttal REmoval of New  WH Solar AdjustMI 5" xfId="22517"/>
    <cellStyle name="_Power Cost Value Copy 11.30.05 gas 1.09.06 AURORA at 1.10.06_04 07E Wild Horse Wind Expansion (C) (2)_Electric Rev Req Model (2009 GRC) Rebuttal REmoval of New  WH Solar AdjustMI_DEM-WP(C) ENERG10C--ctn Mid-C_042010 2010GRC" xfId="5354"/>
    <cellStyle name="_Power Cost Value Copy 11.30.05 gas 1.09.06 AURORA at 1.10.06_04 07E Wild Horse Wind Expansion (C) (2)_Electric Rev Req Model (2009 GRC) Rebuttal REmoval of New  WH Solar AdjustMI_DEM-WP(C) ENERG10C--ctn Mid-C_042010 2010GRC 2" xfId="22518"/>
    <cellStyle name="_Power Cost Value Copy 11.30.05 gas 1.09.06 AURORA at 1.10.06_04 07E Wild Horse Wind Expansion (C) (2)_Electric Rev Req Model (2009 GRC) Revised 01-18-2010" xfId="5355"/>
    <cellStyle name="_Power Cost Value Copy 11.30.05 gas 1.09.06 AURORA at 1.10.06_04 07E Wild Horse Wind Expansion (C) (2)_Electric Rev Req Model (2009 GRC) Revised 01-18-2010 2" xfId="5356"/>
    <cellStyle name="_Power Cost Value Copy 11.30.05 gas 1.09.06 AURORA at 1.10.06_04 07E Wild Horse Wind Expansion (C) (2)_Electric Rev Req Model (2009 GRC) Revised 01-18-2010 2 2" xfId="5357"/>
    <cellStyle name="_Power Cost Value Copy 11.30.05 gas 1.09.06 AURORA at 1.10.06_04 07E Wild Horse Wind Expansion (C) (2)_Electric Rev Req Model (2009 GRC) Revised 01-18-2010 2 2 2" xfId="22519"/>
    <cellStyle name="_Power Cost Value Copy 11.30.05 gas 1.09.06 AURORA at 1.10.06_04 07E Wild Horse Wind Expansion (C) (2)_Electric Rev Req Model (2009 GRC) Revised 01-18-2010 2 2 2 2" xfId="22520"/>
    <cellStyle name="_Power Cost Value Copy 11.30.05 gas 1.09.06 AURORA at 1.10.06_04 07E Wild Horse Wind Expansion (C) (2)_Electric Rev Req Model (2009 GRC) Revised 01-18-2010 2 2 3" xfId="22521"/>
    <cellStyle name="_Power Cost Value Copy 11.30.05 gas 1.09.06 AURORA at 1.10.06_04 07E Wild Horse Wind Expansion (C) (2)_Electric Rev Req Model (2009 GRC) Revised 01-18-2010 2 3" xfId="22522"/>
    <cellStyle name="_Power Cost Value Copy 11.30.05 gas 1.09.06 AURORA at 1.10.06_04 07E Wild Horse Wind Expansion (C) (2)_Electric Rev Req Model (2009 GRC) Revised 01-18-2010 2 3 2" xfId="22523"/>
    <cellStyle name="_Power Cost Value Copy 11.30.05 gas 1.09.06 AURORA at 1.10.06_04 07E Wild Horse Wind Expansion (C) (2)_Electric Rev Req Model (2009 GRC) Revised 01-18-2010 2 4" xfId="22524"/>
    <cellStyle name="_Power Cost Value Copy 11.30.05 gas 1.09.06 AURORA at 1.10.06_04 07E Wild Horse Wind Expansion (C) (2)_Electric Rev Req Model (2009 GRC) Revised 01-18-2010 3" xfId="5358"/>
    <cellStyle name="_Power Cost Value Copy 11.30.05 gas 1.09.06 AURORA at 1.10.06_04 07E Wild Horse Wind Expansion (C) (2)_Electric Rev Req Model (2009 GRC) Revised 01-18-2010 3 2" xfId="22525"/>
    <cellStyle name="_Power Cost Value Copy 11.30.05 gas 1.09.06 AURORA at 1.10.06_04 07E Wild Horse Wind Expansion (C) (2)_Electric Rev Req Model (2009 GRC) Revised 01-18-2010 3 2 2" xfId="22526"/>
    <cellStyle name="_Power Cost Value Copy 11.30.05 gas 1.09.06 AURORA at 1.10.06_04 07E Wild Horse Wind Expansion (C) (2)_Electric Rev Req Model (2009 GRC) Revised 01-18-2010 3 3" xfId="22527"/>
    <cellStyle name="_Power Cost Value Copy 11.30.05 gas 1.09.06 AURORA at 1.10.06_04 07E Wild Horse Wind Expansion (C) (2)_Electric Rev Req Model (2009 GRC) Revised 01-18-2010 3 4" xfId="22528"/>
    <cellStyle name="_Power Cost Value Copy 11.30.05 gas 1.09.06 AURORA at 1.10.06_04 07E Wild Horse Wind Expansion (C) (2)_Electric Rev Req Model (2009 GRC) Revised 01-18-2010 4" xfId="5359"/>
    <cellStyle name="_Power Cost Value Copy 11.30.05 gas 1.09.06 AURORA at 1.10.06_04 07E Wild Horse Wind Expansion (C) (2)_Electric Rev Req Model (2009 GRC) Revised 01-18-2010 4 2" xfId="22529"/>
    <cellStyle name="_Power Cost Value Copy 11.30.05 gas 1.09.06 AURORA at 1.10.06_04 07E Wild Horse Wind Expansion (C) (2)_Electric Rev Req Model (2009 GRC) Revised 01-18-2010 5" xfId="22530"/>
    <cellStyle name="_Power Cost Value Copy 11.30.05 gas 1.09.06 AURORA at 1.10.06_04 07E Wild Horse Wind Expansion (C) (2)_Electric Rev Req Model (2009 GRC) Revised 01-18-2010_DEM-WP(C) ENERG10C--ctn Mid-C_042010 2010GRC" xfId="5360"/>
    <cellStyle name="_Power Cost Value Copy 11.30.05 gas 1.09.06 AURORA at 1.10.06_04 07E Wild Horse Wind Expansion (C) (2)_Electric Rev Req Model (2009 GRC) Revised 01-18-2010_DEM-WP(C) ENERG10C--ctn Mid-C_042010 2010GRC 2" xfId="22531"/>
    <cellStyle name="_Power Cost Value Copy 11.30.05 gas 1.09.06 AURORA at 1.10.06_04 07E Wild Horse Wind Expansion (C) (2)_Electric Rev Req Model (2010 GRC)" xfId="5361"/>
    <cellStyle name="_Power Cost Value Copy 11.30.05 gas 1.09.06 AURORA at 1.10.06_04 07E Wild Horse Wind Expansion (C) (2)_Electric Rev Req Model (2010 GRC) 2" xfId="22532"/>
    <cellStyle name="_Power Cost Value Copy 11.30.05 gas 1.09.06 AURORA at 1.10.06_04 07E Wild Horse Wind Expansion (C) (2)_Electric Rev Req Model (2010 GRC) SF" xfId="5362"/>
    <cellStyle name="_Power Cost Value Copy 11.30.05 gas 1.09.06 AURORA at 1.10.06_04 07E Wild Horse Wind Expansion (C) (2)_Electric Rev Req Model (2010 GRC) SF 2" xfId="22533"/>
    <cellStyle name="_Power Cost Value Copy 11.30.05 gas 1.09.06 AURORA at 1.10.06_04 07E Wild Horse Wind Expansion (C) (2)_Final Order Electric EXHIBIT A-1" xfId="5363"/>
    <cellStyle name="_Power Cost Value Copy 11.30.05 gas 1.09.06 AURORA at 1.10.06_04 07E Wild Horse Wind Expansion (C) (2)_Final Order Electric EXHIBIT A-1 2" xfId="5364"/>
    <cellStyle name="_Power Cost Value Copy 11.30.05 gas 1.09.06 AURORA at 1.10.06_04 07E Wild Horse Wind Expansion (C) (2)_Final Order Electric EXHIBIT A-1 2 2" xfId="5365"/>
    <cellStyle name="_Power Cost Value Copy 11.30.05 gas 1.09.06 AURORA at 1.10.06_04 07E Wild Horse Wind Expansion (C) (2)_Final Order Electric EXHIBIT A-1 2 2 2" xfId="22534"/>
    <cellStyle name="_Power Cost Value Copy 11.30.05 gas 1.09.06 AURORA at 1.10.06_04 07E Wild Horse Wind Expansion (C) (2)_Final Order Electric EXHIBIT A-1 2 3" xfId="22535"/>
    <cellStyle name="_Power Cost Value Copy 11.30.05 gas 1.09.06 AURORA at 1.10.06_04 07E Wild Horse Wind Expansion (C) (2)_Final Order Electric EXHIBIT A-1 2 4" xfId="22536"/>
    <cellStyle name="_Power Cost Value Copy 11.30.05 gas 1.09.06 AURORA at 1.10.06_04 07E Wild Horse Wind Expansion (C) (2)_Final Order Electric EXHIBIT A-1 3" xfId="5366"/>
    <cellStyle name="_Power Cost Value Copy 11.30.05 gas 1.09.06 AURORA at 1.10.06_04 07E Wild Horse Wind Expansion (C) (2)_Final Order Electric EXHIBIT A-1 3 2" xfId="22537"/>
    <cellStyle name="_Power Cost Value Copy 11.30.05 gas 1.09.06 AURORA at 1.10.06_04 07E Wild Horse Wind Expansion (C) (2)_Final Order Electric EXHIBIT A-1 4" xfId="5367"/>
    <cellStyle name="_Power Cost Value Copy 11.30.05 gas 1.09.06 AURORA at 1.10.06_04 07E Wild Horse Wind Expansion (C) (2)_Final Order Electric EXHIBIT A-1 5" xfId="22538"/>
    <cellStyle name="_Power Cost Value Copy 11.30.05 gas 1.09.06 AURORA at 1.10.06_04 07E Wild Horse Wind Expansion (C) (2)_Final Order Electric EXHIBIT A-1 6" xfId="22539"/>
    <cellStyle name="_Power Cost Value Copy 11.30.05 gas 1.09.06 AURORA at 1.10.06_04 07E Wild Horse Wind Expansion (C) (2)_TENASKA REGULATORY ASSET" xfId="5368"/>
    <cellStyle name="_Power Cost Value Copy 11.30.05 gas 1.09.06 AURORA at 1.10.06_04 07E Wild Horse Wind Expansion (C) (2)_TENASKA REGULATORY ASSET 2" xfId="5369"/>
    <cellStyle name="_Power Cost Value Copy 11.30.05 gas 1.09.06 AURORA at 1.10.06_04 07E Wild Horse Wind Expansion (C) (2)_TENASKA REGULATORY ASSET 2 2" xfId="5370"/>
    <cellStyle name="_Power Cost Value Copy 11.30.05 gas 1.09.06 AURORA at 1.10.06_04 07E Wild Horse Wind Expansion (C) (2)_TENASKA REGULATORY ASSET 2 2 2" xfId="22540"/>
    <cellStyle name="_Power Cost Value Copy 11.30.05 gas 1.09.06 AURORA at 1.10.06_04 07E Wild Horse Wind Expansion (C) (2)_TENASKA REGULATORY ASSET 2 3" xfId="22541"/>
    <cellStyle name="_Power Cost Value Copy 11.30.05 gas 1.09.06 AURORA at 1.10.06_04 07E Wild Horse Wind Expansion (C) (2)_TENASKA REGULATORY ASSET 2 4" xfId="22542"/>
    <cellStyle name="_Power Cost Value Copy 11.30.05 gas 1.09.06 AURORA at 1.10.06_04 07E Wild Horse Wind Expansion (C) (2)_TENASKA REGULATORY ASSET 3" xfId="5371"/>
    <cellStyle name="_Power Cost Value Copy 11.30.05 gas 1.09.06 AURORA at 1.10.06_04 07E Wild Horse Wind Expansion (C) (2)_TENASKA REGULATORY ASSET 3 2" xfId="22543"/>
    <cellStyle name="_Power Cost Value Copy 11.30.05 gas 1.09.06 AURORA at 1.10.06_04 07E Wild Horse Wind Expansion (C) (2)_TENASKA REGULATORY ASSET 4" xfId="5372"/>
    <cellStyle name="_Power Cost Value Copy 11.30.05 gas 1.09.06 AURORA at 1.10.06_04 07E Wild Horse Wind Expansion (C) (2)_TENASKA REGULATORY ASSET 5" xfId="22544"/>
    <cellStyle name="_Power Cost Value Copy 11.30.05 gas 1.09.06 AURORA at 1.10.06_04 07E Wild Horse Wind Expansion (C) (2)_TENASKA REGULATORY ASSET 6" xfId="22545"/>
    <cellStyle name="_Power Cost Value Copy 11.30.05 gas 1.09.06 AURORA at 1.10.06_16.37E Wild Horse Expansion DeferralRevwrkingfile SF" xfId="5373"/>
    <cellStyle name="_Power Cost Value Copy 11.30.05 gas 1.09.06 AURORA at 1.10.06_16.37E Wild Horse Expansion DeferralRevwrkingfile SF 2" xfId="5374"/>
    <cellStyle name="_Power Cost Value Copy 11.30.05 gas 1.09.06 AURORA at 1.10.06_16.37E Wild Horse Expansion DeferralRevwrkingfile SF 2 2" xfId="5375"/>
    <cellStyle name="_Power Cost Value Copy 11.30.05 gas 1.09.06 AURORA at 1.10.06_16.37E Wild Horse Expansion DeferralRevwrkingfile SF 2 2 2" xfId="22546"/>
    <cellStyle name="_Power Cost Value Copy 11.30.05 gas 1.09.06 AURORA at 1.10.06_16.37E Wild Horse Expansion DeferralRevwrkingfile SF 2 2 2 2" xfId="22547"/>
    <cellStyle name="_Power Cost Value Copy 11.30.05 gas 1.09.06 AURORA at 1.10.06_16.37E Wild Horse Expansion DeferralRevwrkingfile SF 2 2 3" xfId="22548"/>
    <cellStyle name="_Power Cost Value Copy 11.30.05 gas 1.09.06 AURORA at 1.10.06_16.37E Wild Horse Expansion DeferralRevwrkingfile SF 2 3" xfId="22549"/>
    <cellStyle name="_Power Cost Value Copy 11.30.05 gas 1.09.06 AURORA at 1.10.06_16.37E Wild Horse Expansion DeferralRevwrkingfile SF 2 3 2" xfId="22550"/>
    <cellStyle name="_Power Cost Value Copy 11.30.05 gas 1.09.06 AURORA at 1.10.06_16.37E Wild Horse Expansion DeferralRevwrkingfile SF 2 4" xfId="22551"/>
    <cellStyle name="_Power Cost Value Copy 11.30.05 gas 1.09.06 AURORA at 1.10.06_16.37E Wild Horse Expansion DeferralRevwrkingfile SF 3" xfId="5376"/>
    <cellStyle name="_Power Cost Value Copy 11.30.05 gas 1.09.06 AURORA at 1.10.06_16.37E Wild Horse Expansion DeferralRevwrkingfile SF 3 2" xfId="22552"/>
    <cellStyle name="_Power Cost Value Copy 11.30.05 gas 1.09.06 AURORA at 1.10.06_16.37E Wild Horse Expansion DeferralRevwrkingfile SF 3 2 2" xfId="22553"/>
    <cellStyle name="_Power Cost Value Copy 11.30.05 gas 1.09.06 AURORA at 1.10.06_16.37E Wild Horse Expansion DeferralRevwrkingfile SF 3 3" xfId="22554"/>
    <cellStyle name="_Power Cost Value Copy 11.30.05 gas 1.09.06 AURORA at 1.10.06_16.37E Wild Horse Expansion DeferralRevwrkingfile SF 3 4" xfId="22555"/>
    <cellStyle name="_Power Cost Value Copy 11.30.05 gas 1.09.06 AURORA at 1.10.06_16.37E Wild Horse Expansion DeferralRevwrkingfile SF 4" xfId="5377"/>
    <cellStyle name="_Power Cost Value Copy 11.30.05 gas 1.09.06 AURORA at 1.10.06_16.37E Wild Horse Expansion DeferralRevwrkingfile SF 4 2" xfId="22556"/>
    <cellStyle name="_Power Cost Value Copy 11.30.05 gas 1.09.06 AURORA at 1.10.06_16.37E Wild Horse Expansion DeferralRevwrkingfile SF 5" xfId="22557"/>
    <cellStyle name="_Power Cost Value Copy 11.30.05 gas 1.09.06 AURORA at 1.10.06_16.37E Wild Horse Expansion DeferralRevwrkingfile SF_DEM-WP(C) ENERG10C--ctn Mid-C_042010 2010GRC" xfId="5378"/>
    <cellStyle name="_Power Cost Value Copy 11.30.05 gas 1.09.06 AURORA at 1.10.06_16.37E Wild Horse Expansion DeferralRevwrkingfile SF_DEM-WP(C) ENERG10C--ctn Mid-C_042010 2010GRC 2" xfId="22558"/>
    <cellStyle name="_Power Cost Value Copy 11.30.05 gas 1.09.06 AURORA at 1.10.06_2009 Compliance Filing PCA Exhibits for GRC" xfId="5379"/>
    <cellStyle name="_Power Cost Value Copy 11.30.05 gas 1.09.06 AURORA at 1.10.06_2009 Compliance Filing PCA Exhibits for GRC 2" xfId="5380"/>
    <cellStyle name="_Power Cost Value Copy 11.30.05 gas 1.09.06 AURORA at 1.10.06_2009 Compliance Filing PCA Exhibits for GRC 2 2" xfId="22559"/>
    <cellStyle name="_Power Cost Value Copy 11.30.05 gas 1.09.06 AURORA at 1.10.06_2009 Compliance Filing PCA Exhibits for GRC 3" xfId="22560"/>
    <cellStyle name="_Power Cost Value Copy 11.30.05 gas 1.09.06 AURORA at 1.10.06_2009 GRC Compl Filing - Exhibit D" xfId="5381"/>
    <cellStyle name="_Power Cost Value Copy 11.30.05 gas 1.09.06 AURORA at 1.10.06_2009 GRC Compl Filing - Exhibit D 2" xfId="5382"/>
    <cellStyle name="_Power Cost Value Copy 11.30.05 gas 1.09.06 AURORA at 1.10.06_2009 GRC Compl Filing - Exhibit D 2 2" xfId="22561"/>
    <cellStyle name="_Power Cost Value Copy 11.30.05 gas 1.09.06 AURORA at 1.10.06_2009 GRC Compl Filing - Exhibit D 2 2 2" xfId="22562"/>
    <cellStyle name="_Power Cost Value Copy 11.30.05 gas 1.09.06 AURORA at 1.10.06_2009 GRC Compl Filing - Exhibit D 2 2 2 2" xfId="22563"/>
    <cellStyle name="_Power Cost Value Copy 11.30.05 gas 1.09.06 AURORA at 1.10.06_2009 GRC Compl Filing - Exhibit D 2 2 3" xfId="22564"/>
    <cellStyle name="_Power Cost Value Copy 11.30.05 gas 1.09.06 AURORA at 1.10.06_2009 GRC Compl Filing - Exhibit D 2 3" xfId="22565"/>
    <cellStyle name="_Power Cost Value Copy 11.30.05 gas 1.09.06 AURORA at 1.10.06_2009 GRC Compl Filing - Exhibit D 2 3 2" xfId="22566"/>
    <cellStyle name="_Power Cost Value Copy 11.30.05 gas 1.09.06 AURORA at 1.10.06_2009 GRC Compl Filing - Exhibit D 2 4" xfId="22567"/>
    <cellStyle name="_Power Cost Value Copy 11.30.05 gas 1.09.06 AURORA at 1.10.06_2009 GRC Compl Filing - Exhibit D 3" xfId="22568"/>
    <cellStyle name="_Power Cost Value Copy 11.30.05 gas 1.09.06 AURORA at 1.10.06_2009 GRC Compl Filing - Exhibit D 3 2" xfId="22569"/>
    <cellStyle name="_Power Cost Value Copy 11.30.05 gas 1.09.06 AURORA at 1.10.06_2009 GRC Compl Filing - Exhibit D 3 2 2" xfId="22570"/>
    <cellStyle name="_Power Cost Value Copy 11.30.05 gas 1.09.06 AURORA at 1.10.06_2009 GRC Compl Filing - Exhibit D 3 3" xfId="22571"/>
    <cellStyle name="_Power Cost Value Copy 11.30.05 gas 1.09.06 AURORA at 1.10.06_2009 GRC Compl Filing - Exhibit D 3 4" xfId="22572"/>
    <cellStyle name="_Power Cost Value Copy 11.30.05 gas 1.09.06 AURORA at 1.10.06_2009 GRC Compl Filing - Exhibit D 4" xfId="22573"/>
    <cellStyle name="_Power Cost Value Copy 11.30.05 gas 1.09.06 AURORA at 1.10.06_2009 GRC Compl Filing - Exhibit D 4 2" xfId="22574"/>
    <cellStyle name="_Power Cost Value Copy 11.30.05 gas 1.09.06 AURORA at 1.10.06_2009 GRC Compl Filing - Exhibit D 5" xfId="22575"/>
    <cellStyle name="_Power Cost Value Copy 11.30.05 gas 1.09.06 AURORA at 1.10.06_2009 GRC Compl Filing - Exhibit D_DEM-WP(C) ENERG10C--ctn Mid-C_042010 2010GRC" xfId="5383"/>
    <cellStyle name="_Power Cost Value Copy 11.30.05 gas 1.09.06 AURORA at 1.10.06_2009 GRC Compl Filing - Exhibit D_DEM-WP(C) ENERG10C--ctn Mid-C_042010 2010GRC 2" xfId="22576"/>
    <cellStyle name="_Power Cost Value Copy 11.30.05 gas 1.09.06 AURORA at 1.10.06_2010 PTC's July1_Dec31 2010 " xfId="22577"/>
    <cellStyle name="_Power Cost Value Copy 11.30.05 gas 1.09.06 AURORA at 1.10.06_2010 PTC's Sept10_Aug11 (Version 4)" xfId="22578"/>
    <cellStyle name="_Power Cost Value Copy 11.30.05 gas 1.09.06 AURORA at 1.10.06_3.01 Income Statement" xfId="5384"/>
    <cellStyle name="_Power Cost Value Copy 11.30.05 gas 1.09.06 AURORA at 1.10.06_4 31 Regulatory Assets and Liabilities  7 06- Exhibit D" xfId="5385"/>
    <cellStyle name="_Power Cost Value Copy 11.30.05 gas 1.09.06 AURORA at 1.10.06_4 31 Regulatory Assets and Liabilities  7 06- Exhibit D 2" xfId="5386"/>
    <cellStyle name="_Power Cost Value Copy 11.30.05 gas 1.09.06 AURORA at 1.10.06_4 31 Regulatory Assets and Liabilities  7 06- Exhibit D 2 2" xfId="5387"/>
    <cellStyle name="_Power Cost Value Copy 11.30.05 gas 1.09.06 AURORA at 1.10.06_4 31 Regulatory Assets and Liabilities  7 06- Exhibit D 2 2 2" xfId="22579"/>
    <cellStyle name="_Power Cost Value Copy 11.30.05 gas 1.09.06 AURORA at 1.10.06_4 31 Regulatory Assets and Liabilities  7 06- Exhibit D 2 2 2 2" xfId="22580"/>
    <cellStyle name="_Power Cost Value Copy 11.30.05 gas 1.09.06 AURORA at 1.10.06_4 31 Regulatory Assets and Liabilities  7 06- Exhibit D 2 2 3" xfId="22581"/>
    <cellStyle name="_Power Cost Value Copy 11.30.05 gas 1.09.06 AURORA at 1.10.06_4 31 Regulatory Assets and Liabilities  7 06- Exhibit D 2 3" xfId="22582"/>
    <cellStyle name="_Power Cost Value Copy 11.30.05 gas 1.09.06 AURORA at 1.10.06_4 31 Regulatory Assets and Liabilities  7 06- Exhibit D 2 3 2" xfId="22583"/>
    <cellStyle name="_Power Cost Value Copy 11.30.05 gas 1.09.06 AURORA at 1.10.06_4 31 Regulatory Assets and Liabilities  7 06- Exhibit D 2 4" xfId="22584"/>
    <cellStyle name="_Power Cost Value Copy 11.30.05 gas 1.09.06 AURORA at 1.10.06_4 31 Regulatory Assets and Liabilities  7 06- Exhibit D 3" xfId="5388"/>
    <cellStyle name="_Power Cost Value Copy 11.30.05 gas 1.09.06 AURORA at 1.10.06_4 31 Regulatory Assets and Liabilities  7 06- Exhibit D 3 2" xfId="22585"/>
    <cellStyle name="_Power Cost Value Copy 11.30.05 gas 1.09.06 AURORA at 1.10.06_4 31 Regulatory Assets and Liabilities  7 06- Exhibit D 3 2 2" xfId="22586"/>
    <cellStyle name="_Power Cost Value Copy 11.30.05 gas 1.09.06 AURORA at 1.10.06_4 31 Regulatory Assets and Liabilities  7 06- Exhibit D 3 3" xfId="22587"/>
    <cellStyle name="_Power Cost Value Copy 11.30.05 gas 1.09.06 AURORA at 1.10.06_4 31 Regulatory Assets and Liabilities  7 06- Exhibit D 3 4" xfId="22588"/>
    <cellStyle name="_Power Cost Value Copy 11.30.05 gas 1.09.06 AURORA at 1.10.06_4 31 Regulatory Assets and Liabilities  7 06- Exhibit D 4" xfId="5389"/>
    <cellStyle name="_Power Cost Value Copy 11.30.05 gas 1.09.06 AURORA at 1.10.06_4 31 Regulatory Assets and Liabilities  7 06- Exhibit D 4 2" xfId="22589"/>
    <cellStyle name="_Power Cost Value Copy 11.30.05 gas 1.09.06 AURORA at 1.10.06_4 31 Regulatory Assets and Liabilities  7 06- Exhibit D 5" xfId="22590"/>
    <cellStyle name="_Power Cost Value Copy 11.30.05 gas 1.09.06 AURORA at 1.10.06_4 31 Regulatory Assets and Liabilities  7 06- Exhibit D_DEM-WP(C) ENERG10C--ctn Mid-C_042010 2010GRC" xfId="5390"/>
    <cellStyle name="_Power Cost Value Copy 11.30.05 gas 1.09.06 AURORA at 1.10.06_4 31 Regulatory Assets and Liabilities  7 06- Exhibit D_DEM-WP(C) ENERG10C--ctn Mid-C_042010 2010GRC 2" xfId="22591"/>
    <cellStyle name="_Power Cost Value Copy 11.30.05 gas 1.09.06 AURORA at 1.10.06_4 31 Regulatory Assets and Liabilities  7 06- Exhibit D_NIM Summary" xfId="5391"/>
    <cellStyle name="_Power Cost Value Copy 11.30.05 gas 1.09.06 AURORA at 1.10.06_4 31 Regulatory Assets and Liabilities  7 06- Exhibit D_NIM Summary 2" xfId="5392"/>
    <cellStyle name="_Power Cost Value Copy 11.30.05 gas 1.09.06 AURORA at 1.10.06_4 31 Regulatory Assets and Liabilities  7 06- Exhibit D_NIM Summary 2 2" xfId="22592"/>
    <cellStyle name="_Power Cost Value Copy 11.30.05 gas 1.09.06 AURORA at 1.10.06_4 31 Regulatory Assets and Liabilities  7 06- Exhibit D_NIM Summary 2 2 2" xfId="22593"/>
    <cellStyle name="_Power Cost Value Copy 11.30.05 gas 1.09.06 AURORA at 1.10.06_4 31 Regulatory Assets and Liabilities  7 06- Exhibit D_NIM Summary 2 2 2 2" xfId="22594"/>
    <cellStyle name="_Power Cost Value Copy 11.30.05 gas 1.09.06 AURORA at 1.10.06_4 31 Regulatory Assets and Liabilities  7 06- Exhibit D_NIM Summary 2 2 3" xfId="22595"/>
    <cellStyle name="_Power Cost Value Copy 11.30.05 gas 1.09.06 AURORA at 1.10.06_4 31 Regulatory Assets and Liabilities  7 06- Exhibit D_NIM Summary 2 3" xfId="22596"/>
    <cellStyle name="_Power Cost Value Copy 11.30.05 gas 1.09.06 AURORA at 1.10.06_4 31 Regulatory Assets and Liabilities  7 06- Exhibit D_NIM Summary 2 3 2" xfId="22597"/>
    <cellStyle name="_Power Cost Value Copy 11.30.05 gas 1.09.06 AURORA at 1.10.06_4 31 Regulatory Assets and Liabilities  7 06- Exhibit D_NIM Summary 2 4" xfId="22598"/>
    <cellStyle name="_Power Cost Value Copy 11.30.05 gas 1.09.06 AURORA at 1.10.06_4 31 Regulatory Assets and Liabilities  7 06- Exhibit D_NIM Summary 3" xfId="22599"/>
    <cellStyle name="_Power Cost Value Copy 11.30.05 gas 1.09.06 AURORA at 1.10.06_4 31 Regulatory Assets and Liabilities  7 06- Exhibit D_NIM Summary 3 2" xfId="22600"/>
    <cellStyle name="_Power Cost Value Copy 11.30.05 gas 1.09.06 AURORA at 1.10.06_4 31 Regulatory Assets and Liabilities  7 06- Exhibit D_NIM Summary 3 2 2" xfId="22601"/>
    <cellStyle name="_Power Cost Value Copy 11.30.05 gas 1.09.06 AURORA at 1.10.06_4 31 Regulatory Assets and Liabilities  7 06- Exhibit D_NIM Summary 3 3" xfId="22602"/>
    <cellStyle name="_Power Cost Value Copy 11.30.05 gas 1.09.06 AURORA at 1.10.06_4 31 Regulatory Assets and Liabilities  7 06- Exhibit D_NIM Summary 3 4" xfId="22603"/>
    <cellStyle name="_Power Cost Value Copy 11.30.05 gas 1.09.06 AURORA at 1.10.06_4 31 Regulatory Assets and Liabilities  7 06- Exhibit D_NIM Summary 4" xfId="22604"/>
    <cellStyle name="_Power Cost Value Copy 11.30.05 gas 1.09.06 AURORA at 1.10.06_4 31 Regulatory Assets and Liabilities  7 06- Exhibit D_NIM Summary 4 2" xfId="22605"/>
    <cellStyle name="_Power Cost Value Copy 11.30.05 gas 1.09.06 AURORA at 1.10.06_4 31 Regulatory Assets and Liabilities  7 06- Exhibit D_NIM Summary 5" xfId="22606"/>
    <cellStyle name="_Power Cost Value Copy 11.30.05 gas 1.09.06 AURORA at 1.10.06_4 31 Regulatory Assets and Liabilities  7 06- Exhibit D_NIM Summary_DEM-WP(C) ENERG10C--ctn Mid-C_042010 2010GRC" xfId="5393"/>
    <cellStyle name="_Power Cost Value Copy 11.30.05 gas 1.09.06 AURORA at 1.10.06_4 31 Regulatory Assets and Liabilities  7 06- Exhibit D_NIM Summary_DEM-WP(C) ENERG10C--ctn Mid-C_042010 2010GRC 2" xfId="22607"/>
    <cellStyle name="_Power Cost Value Copy 11.30.05 gas 1.09.06 AURORA at 1.10.06_4 31E Reg Asset  Liab and EXH D" xfId="5394"/>
    <cellStyle name="_Power Cost Value Copy 11.30.05 gas 1.09.06 AURORA at 1.10.06_4 31E Reg Asset  Liab and EXH D _ Aug 10 Filing (2)" xfId="5395"/>
    <cellStyle name="_Power Cost Value Copy 11.30.05 gas 1.09.06 AURORA at 1.10.06_4 31E Reg Asset  Liab and EXH D _ Aug 10 Filing (2) 2" xfId="22608"/>
    <cellStyle name="_Power Cost Value Copy 11.30.05 gas 1.09.06 AURORA at 1.10.06_4 31E Reg Asset  Liab and EXH D _ Aug 10 Filing (2) 2 2" xfId="22609"/>
    <cellStyle name="_Power Cost Value Copy 11.30.05 gas 1.09.06 AURORA at 1.10.06_4 31E Reg Asset  Liab and EXH D _ Aug 10 Filing (2) 2 2 2" xfId="22610"/>
    <cellStyle name="_Power Cost Value Copy 11.30.05 gas 1.09.06 AURORA at 1.10.06_4 31E Reg Asset  Liab and EXH D _ Aug 10 Filing (2) 2 3" xfId="22611"/>
    <cellStyle name="_Power Cost Value Copy 11.30.05 gas 1.09.06 AURORA at 1.10.06_4 31E Reg Asset  Liab and EXH D _ Aug 10 Filing (2) 2 4" xfId="22612"/>
    <cellStyle name="_Power Cost Value Copy 11.30.05 gas 1.09.06 AURORA at 1.10.06_4 31E Reg Asset  Liab and EXH D _ Aug 10 Filing (2) 3" xfId="22613"/>
    <cellStyle name="_Power Cost Value Copy 11.30.05 gas 1.09.06 AURORA at 1.10.06_4 31E Reg Asset  Liab and EXH D _ Aug 10 Filing (2) 3 2" xfId="22614"/>
    <cellStyle name="_Power Cost Value Copy 11.30.05 gas 1.09.06 AURORA at 1.10.06_4 31E Reg Asset  Liab and EXH D _ Aug 10 Filing (2) 4" xfId="22615"/>
    <cellStyle name="_Power Cost Value Copy 11.30.05 gas 1.09.06 AURORA at 1.10.06_4 31E Reg Asset  Liab and EXH D 10" xfId="22616"/>
    <cellStyle name="_Power Cost Value Copy 11.30.05 gas 1.09.06 AURORA at 1.10.06_4 31E Reg Asset  Liab and EXH D 10 2" xfId="22617"/>
    <cellStyle name="_Power Cost Value Copy 11.30.05 gas 1.09.06 AURORA at 1.10.06_4 31E Reg Asset  Liab and EXH D 10 2 2" xfId="22618"/>
    <cellStyle name="_Power Cost Value Copy 11.30.05 gas 1.09.06 AURORA at 1.10.06_4 31E Reg Asset  Liab and EXH D 10 3" xfId="22619"/>
    <cellStyle name="_Power Cost Value Copy 11.30.05 gas 1.09.06 AURORA at 1.10.06_4 31E Reg Asset  Liab and EXH D 11" xfId="22620"/>
    <cellStyle name="_Power Cost Value Copy 11.30.05 gas 1.09.06 AURORA at 1.10.06_4 31E Reg Asset  Liab and EXH D 11 2" xfId="22621"/>
    <cellStyle name="_Power Cost Value Copy 11.30.05 gas 1.09.06 AURORA at 1.10.06_4 31E Reg Asset  Liab and EXH D 11 2 2" xfId="22622"/>
    <cellStyle name="_Power Cost Value Copy 11.30.05 gas 1.09.06 AURORA at 1.10.06_4 31E Reg Asset  Liab and EXH D 11 3" xfId="22623"/>
    <cellStyle name="_Power Cost Value Copy 11.30.05 gas 1.09.06 AURORA at 1.10.06_4 31E Reg Asset  Liab and EXH D 12" xfId="22624"/>
    <cellStyle name="_Power Cost Value Copy 11.30.05 gas 1.09.06 AURORA at 1.10.06_4 31E Reg Asset  Liab and EXH D 12 2" xfId="22625"/>
    <cellStyle name="_Power Cost Value Copy 11.30.05 gas 1.09.06 AURORA at 1.10.06_4 31E Reg Asset  Liab and EXH D 12 2 2" xfId="22626"/>
    <cellStyle name="_Power Cost Value Copy 11.30.05 gas 1.09.06 AURORA at 1.10.06_4 31E Reg Asset  Liab and EXH D 12 3" xfId="22627"/>
    <cellStyle name="_Power Cost Value Copy 11.30.05 gas 1.09.06 AURORA at 1.10.06_4 31E Reg Asset  Liab and EXH D 13" xfId="22628"/>
    <cellStyle name="_Power Cost Value Copy 11.30.05 gas 1.09.06 AURORA at 1.10.06_4 31E Reg Asset  Liab and EXH D 13 2" xfId="22629"/>
    <cellStyle name="_Power Cost Value Copy 11.30.05 gas 1.09.06 AURORA at 1.10.06_4 31E Reg Asset  Liab and EXH D 13 2 2" xfId="22630"/>
    <cellStyle name="_Power Cost Value Copy 11.30.05 gas 1.09.06 AURORA at 1.10.06_4 31E Reg Asset  Liab and EXH D 13 3" xfId="22631"/>
    <cellStyle name="_Power Cost Value Copy 11.30.05 gas 1.09.06 AURORA at 1.10.06_4 31E Reg Asset  Liab and EXH D 14" xfId="22632"/>
    <cellStyle name="_Power Cost Value Copy 11.30.05 gas 1.09.06 AURORA at 1.10.06_4 31E Reg Asset  Liab and EXH D 14 2" xfId="22633"/>
    <cellStyle name="_Power Cost Value Copy 11.30.05 gas 1.09.06 AURORA at 1.10.06_4 31E Reg Asset  Liab and EXH D 14 2 2" xfId="22634"/>
    <cellStyle name="_Power Cost Value Copy 11.30.05 gas 1.09.06 AURORA at 1.10.06_4 31E Reg Asset  Liab and EXH D 14 3" xfId="22635"/>
    <cellStyle name="_Power Cost Value Copy 11.30.05 gas 1.09.06 AURORA at 1.10.06_4 31E Reg Asset  Liab and EXH D 15" xfId="22636"/>
    <cellStyle name="_Power Cost Value Copy 11.30.05 gas 1.09.06 AURORA at 1.10.06_4 31E Reg Asset  Liab and EXH D 15 2" xfId="22637"/>
    <cellStyle name="_Power Cost Value Copy 11.30.05 gas 1.09.06 AURORA at 1.10.06_4 31E Reg Asset  Liab and EXH D 15 2 2" xfId="22638"/>
    <cellStyle name="_Power Cost Value Copy 11.30.05 gas 1.09.06 AURORA at 1.10.06_4 31E Reg Asset  Liab and EXH D 15 3" xfId="22639"/>
    <cellStyle name="_Power Cost Value Copy 11.30.05 gas 1.09.06 AURORA at 1.10.06_4 31E Reg Asset  Liab and EXH D 16" xfId="22640"/>
    <cellStyle name="_Power Cost Value Copy 11.30.05 gas 1.09.06 AURORA at 1.10.06_4 31E Reg Asset  Liab and EXH D 16 2" xfId="22641"/>
    <cellStyle name="_Power Cost Value Copy 11.30.05 gas 1.09.06 AURORA at 1.10.06_4 31E Reg Asset  Liab and EXH D 16 2 2" xfId="22642"/>
    <cellStyle name="_Power Cost Value Copy 11.30.05 gas 1.09.06 AURORA at 1.10.06_4 31E Reg Asset  Liab and EXH D 16 3" xfId="22643"/>
    <cellStyle name="_Power Cost Value Copy 11.30.05 gas 1.09.06 AURORA at 1.10.06_4 31E Reg Asset  Liab and EXH D 17" xfId="22644"/>
    <cellStyle name="_Power Cost Value Copy 11.30.05 gas 1.09.06 AURORA at 1.10.06_4 31E Reg Asset  Liab and EXH D 17 2" xfId="22645"/>
    <cellStyle name="_Power Cost Value Copy 11.30.05 gas 1.09.06 AURORA at 1.10.06_4 31E Reg Asset  Liab and EXH D 17 2 2" xfId="22646"/>
    <cellStyle name="_Power Cost Value Copy 11.30.05 gas 1.09.06 AURORA at 1.10.06_4 31E Reg Asset  Liab and EXH D 17 3" xfId="22647"/>
    <cellStyle name="_Power Cost Value Copy 11.30.05 gas 1.09.06 AURORA at 1.10.06_4 31E Reg Asset  Liab and EXH D 18" xfId="22648"/>
    <cellStyle name="_Power Cost Value Copy 11.30.05 gas 1.09.06 AURORA at 1.10.06_4 31E Reg Asset  Liab and EXH D 18 2" xfId="22649"/>
    <cellStyle name="_Power Cost Value Copy 11.30.05 gas 1.09.06 AURORA at 1.10.06_4 31E Reg Asset  Liab and EXH D 18 2 2" xfId="22650"/>
    <cellStyle name="_Power Cost Value Copy 11.30.05 gas 1.09.06 AURORA at 1.10.06_4 31E Reg Asset  Liab and EXH D 18 3" xfId="22651"/>
    <cellStyle name="_Power Cost Value Copy 11.30.05 gas 1.09.06 AURORA at 1.10.06_4 31E Reg Asset  Liab and EXH D 19" xfId="22652"/>
    <cellStyle name="_Power Cost Value Copy 11.30.05 gas 1.09.06 AURORA at 1.10.06_4 31E Reg Asset  Liab and EXH D 19 2" xfId="22653"/>
    <cellStyle name="_Power Cost Value Copy 11.30.05 gas 1.09.06 AURORA at 1.10.06_4 31E Reg Asset  Liab and EXH D 2" xfId="22654"/>
    <cellStyle name="_Power Cost Value Copy 11.30.05 gas 1.09.06 AURORA at 1.10.06_4 31E Reg Asset  Liab and EXH D 2 2" xfId="22655"/>
    <cellStyle name="_Power Cost Value Copy 11.30.05 gas 1.09.06 AURORA at 1.10.06_4 31E Reg Asset  Liab and EXH D 2 2 2" xfId="22656"/>
    <cellStyle name="_Power Cost Value Copy 11.30.05 gas 1.09.06 AURORA at 1.10.06_4 31E Reg Asset  Liab and EXH D 2 3" xfId="22657"/>
    <cellStyle name="_Power Cost Value Copy 11.30.05 gas 1.09.06 AURORA at 1.10.06_4 31E Reg Asset  Liab and EXH D 2 4" xfId="22658"/>
    <cellStyle name="_Power Cost Value Copy 11.30.05 gas 1.09.06 AURORA at 1.10.06_4 31E Reg Asset  Liab and EXH D 20" xfId="22659"/>
    <cellStyle name="_Power Cost Value Copy 11.30.05 gas 1.09.06 AURORA at 1.10.06_4 31E Reg Asset  Liab and EXH D 20 2" xfId="22660"/>
    <cellStyle name="_Power Cost Value Copy 11.30.05 gas 1.09.06 AURORA at 1.10.06_4 31E Reg Asset  Liab and EXH D 21" xfId="22661"/>
    <cellStyle name="_Power Cost Value Copy 11.30.05 gas 1.09.06 AURORA at 1.10.06_4 31E Reg Asset  Liab and EXH D 21 2" xfId="22662"/>
    <cellStyle name="_Power Cost Value Copy 11.30.05 gas 1.09.06 AURORA at 1.10.06_4 31E Reg Asset  Liab and EXH D 22" xfId="22663"/>
    <cellStyle name="_Power Cost Value Copy 11.30.05 gas 1.09.06 AURORA at 1.10.06_4 31E Reg Asset  Liab and EXH D 22 2" xfId="22664"/>
    <cellStyle name="_Power Cost Value Copy 11.30.05 gas 1.09.06 AURORA at 1.10.06_4 31E Reg Asset  Liab and EXH D 23" xfId="22665"/>
    <cellStyle name="_Power Cost Value Copy 11.30.05 gas 1.09.06 AURORA at 1.10.06_4 31E Reg Asset  Liab and EXH D 23 2" xfId="22666"/>
    <cellStyle name="_Power Cost Value Copy 11.30.05 gas 1.09.06 AURORA at 1.10.06_4 31E Reg Asset  Liab and EXH D 24" xfId="22667"/>
    <cellStyle name="_Power Cost Value Copy 11.30.05 gas 1.09.06 AURORA at 1.10.06_4 31E Reg Asset  Liab and EXH D 24 2" xfId="22668"/>
    <cellStyle name="_Power Cost Value Copy 11.30.05 gas 1.09.06 AURORA at 1.10.06_4 31E Reg Asset  Liab and EXH D 25" xfId="22669"/>
    <cellStyle name="_Power Cost Value Copy 11.30.05 gas 1.09.06 AURORA at 1.10.06_4 31E Reg Asset  Liab and EXH D 25 2" xfId="22670"/>
    <cellStyle name="_Power Cost Value Copy 11.30.05 gas 1.09.06 AURORA at 1.10.06_4 31E Reg Asset  Liab and EXH D 26" xfId="22671"/>
    <cellStyle name="_Power Cost Value Copy 11.30.05 gas 1.09.06 AURORA at 1.10.06_4 31E Reg Asset  Liab and EXH D 26 2" xfId="22672"/>
    <cellStyle name="_Power Cost Value Copy 11.30.05 gas 1.09.06 AURORA at 1.10.06_4 31E Reg Asset  Liab and EXH D 27" xfId="22673"/>
    <cellStyle name="_Power Cost Value Copy 11.30.05 gas 1.09.06 AURORA at 1.10.06_4 31E Reg Asset  Liab and EXH D 27 2" xfId="22674"/>
    <cellStyle name="_Power Cost Value Copy 11.30.05 gas 1.09.06 AURORA at 1.10.06_4 31E Reg Asset  Liab and EXH D 28" xfId="22675"/>
    <cellStyle name="_Power Cost Value Copy 11.30.05 gas 1.09.06 AURORA at 1.10.06_4 31E Reg Asset  Liab and EXH D 28 2" xfId="22676"/>
    <cellStyle name="_Power Cost Value Copy 11.30.05 gas 1.09.06 AURORA at 1.10.06_4 31E Reg Asset  Liab and EXH D 29" xfId="22677"/>
    <cellStyle name="_Power Cost Value Copy 11.30.05 gas 1.09.06 AURORA at 1.10.06_4 31E Reg Asset  Liab and EXH D 29 2" xfId="22678"/>
    <cellStyle name="_Power Cost Value Copy 11.30.05 gas 1.09.06 AURORA at 1.10.06_4 31E Reg Asset  Liab and EXH D 3" xfId="22679"/>
    <cellStyle name="_Power Cost Value Copy 11.30.05 gas 1.09.06 AURORA at 1.10.06_4 31E Reg Asset  Liab and EXH D 3 2" xfId="22680"/>
    <cellStyle name="_Power Cost Value Copy 11.30.05 gas 1.09.06 AURORA at 1.10.06_4 31E Reg Asset  Liab and EXH D 3 2 2" xfId="22681"/>
    <cellStyle name="_Power Cost Value Copy 11.30.05 gas 1.09.06 AURORA at 1.10.06_4 31E Reg Asset  Liab and EXH D 3 3" xfId="22682"/>
    <cellStyle name="_Power Cost Value Copy 11.30.05 gas 1.09.06 AURORA at 1.10.06_4 31E Reg Asset  Liab and EXH D 3 4" xfId="22683"/>
    <cellStyle name="_Power Cost Value Copy 11.30.05 gas 1.09.06 AURORA at 1.10.06_4 31E Reg Asset  Liab and EXH D 30" xfId="22684"/>
    <cellStyle name="_Power Cost Value Copy 11.30.05 gas 1.09.06 AURORA at 1.10.06_4 31E Reg Asset  Liab and EXH D 30 2" xfId="22685"/>
    <cellStyle name="_Power Cost Value Copy 11.30.05 gas 1.09.06 AURORA at 1.10.06_4 31E Reg Asset  Liab and EXH D 31" xfId="22686"/>
    <cellStyle name="_Power Cost Value Copy 11.30.05 gas 1.09.06 AURORA at 1.10.06_4 31E Reg Asset  Liab and EXH D 32" xfId="22687"/>
    <cellStyle name="_Power Cost Value Copy 11.30.05 gas 1.09.06 AURORA at 1.10.06_4 31E Reg Asset  Liab and EXH D 33" xfId="22688"/>
    <cellStyle name="_Power Cost Value Copy 11.30.05 gas 1.09.06 AURORA at 1.10.06_4 31E Reg Asset  Liab and EXH D 34" xfId="22689"/>
    <cellStyle name="_Power Cost Value Copy 11.30.05 gas 1.09.06 AURORA at 1.10.06_4 31E Reg Asset  Liab and EXH D 35" xfId="22690"/>
    <cellStyle name="_Power Cost Value Copy 11.30.05 gas 1.09.06 AURORA at 1.10.06_4 31E Reg Asset  Liab and EXH D 36" xfId="22691"/>
    <cellStyle name="_Power Cost Value Copy 11.30.05 gas 1.09.06 AURORA at 1.10.06_4 31E Reg Asset  Liab and EXH D 4" xfId="22692"/>
    <cellStyle name="_Power Cost Value Copy 11.30.05 gas 1.09.06 AURORA at 1.10.06_4 31E Reg Asset  Liab and EXH D 4 2" xfId="22693"/>
    <cellStyle name="_Power Cost Value Copy 11.30.05 gas 1.09.06 AURORA at 1.10.06_4 31E Reg Asset  Liab and EXH D 4 2 2" xfId="22694"/>
    <cellStyle name="_Power Cost Value Copy 11.30.05 gas 1.09.06 AURORA at 1.10.06_4 31E Reg Asset  Liab and EXH D 4 3" xfId="22695"/>
    <cellStyle name="_Power Cost Value Copy 11.30.05 gas 1.09.06 AURORA at 1.10.06_4 31E Reg Asset  Liab and EXH D 5" xfId="22696"/>
    <cellStyle name="_Power Cost Value Copy 11.30.05 gas 1.09.06 AURORA at 1.10.06_4 31E Reg Asset  Liab and EXH D 5 2" xfId="22697"/>
    <cellStyle name="_Power Cost Value Copy 11.30.05 gas 1.09.06 AURORA at 1.10.06_4 31E Reg Asset  Liab and EXH D 5 2 2" xfId="22698"/>
    <cellStyle name="_Power Cost Value Copy 11.30.05 gas 1.09.06 AURORA at 1.10.06_4 31E Reg Asset  Liab and EXH D 5 3" xfId="22699"/>
    <cellStyle name="_Power Cost Value Copy 11.30.05 gas 1.09.06 AURORA at 1.10.06_4 31E Reg Asset  Liab and EXH D 6" xfId="22700"/>
    <cellStyle name="_Power Cost Value Copy 11.30.05 gas 1.09.06 AURORA at 1.10.06_4 31E Reg Asset  Liab and EXH D 6 2" xfId="22701"/>
    <cellStyle name="_Power Cost Value Copy 11.30.05 gas 1.09.06 AURORA at 1.10.06_4 31E Reg Asset  Liab and EXH D 6 2 2" xfId="22702"/>
    <cellStyle name="_Power Cost Value Copy 11.30.05 gas 1.09.06 AURORA at 1.10.06_4 31E Reg Asset  Liab and EXH D 6 3" xfId="22703"/>
    <cellStyle name="_Power Cost Value Copy 11.30.05 gas 1.09.06 AURORA at 1.10.06_4 31E Reg Asset  Liab and EXH D 7" xfId="22704"/>
    <cellStyle name="_Power Cost Value Copy 11.30.05 gas 1.09.06 AURORA at 1.10.06_4 31E Reg Asset  Liab and EXH D 7 2" xfId="22705"/>
    <cellStyle name="_Power Cost Value Copy 11.30.05 gas 1.09.06 AURORA at 1.10.06_4 31E Reg Asset  Liab and EXH D 7 2 2" xfId="22706"/>
    <cellStyle name="_Power Cost Value Copy 11.30.05 gas 1.09.06 AURORA at 1.10.06_4 31E Reg Asset  Liab and EXH D 7 3" xfId="22707"/>
    <cellStyle name="_Power Cost Value Copy 11.30.05 gas 1.09.06 AURORA at 1.10.06_4 31E Reg Asset  Liab and EXH D 8" xfId="22708"/>
    <cellStyle name="_Power Cost Value Copy 11.30.05 gas 1.09.06 AURORA at 1.10.06_4 31E Reg Asset  Liab and EXH D 8 2" xfId="22709"/>
    <cellStyle name="_Power Cost Value Copy 11.30.05 gas 1.09.06 AURORA at 1.10.06_4 31E Reg Asset  Liab and EXH D 8 2 2" xfId="22710"/>
    <cellStyle name="_Power Cost Value Copy 11.30.05 gas 1.09.06 AURORA at 1.10.06_4 31E Reg Asset  Liab and EXH D 8 3" xfId="22711"/>
    <cellStyle name="_Power Cost Value Copy 11.30.05 gas 1.09.06 AURORA at 1.10.06_4 31E Reg Asset  Liab and EXH D 9" xfId="22712"/>
    <cellStyle name="_Power Cost Value Copy 11.30.05 gas 1.09.06 AURORA at 1.10.06_4 31E Reg Asset  Liab and EXH D 9 2" xfId="22713"/>
    <cellStyle name="_Power Cost Value Copy 11.30.05 gas 1.09.06 AURORA at 1.10.06_4 31E Reg Asset  Liab and EXH D 9 2 2" xfId="22714"/>
    <cellStyle name="_Power Cost Value Copy 11.30.05 gas 1.09.06 AURORA at 1.10.06_4 31E Reg Asset  Liab and EXH D 9 3" xfId="22715"/>
    <cellStyle name="_Power Cost Value Copy 11.30.05 gas 1.09.06 AURORA at 1.10.06_4 32 Regulatory Assets and Liabilities  7 06- Exhibit D" xfId="5396"/>
    <cellStyle name="_Power Cost Value Copy 11.30.05 gas 1.09.06 AURORA at 1.10.06_4 32 Regulatory Assets and Liabilities  7 06- Exhibit D 2" xfId="5397"/>
    <cellStyle name="_Power Cost Value Copy 11.30.05 gas 1.09.06 AURORA at 1.10.06_4 32 Regulatory Assets and Liabilities  7 06- Exhibit D 2 2" xfId="5398"/>
    <cellStyle name="_Power Cost Value Copy 11.30.05 gas 1.09.06 AURORA at 1.10.06_4 32 Regulatory Assets and Liabilities  7 06- Exhibit D 2 2 2" xfId="22716"/>
    <cellStyle name="_Power Cost Value Copy 11.30.05 gas 1.09.06 AURORA at 1.10.06_4 32 Regulatory Assets and Liabilities  7 06- Exhibit D 2 2 2 2" xfId="22717"/>
    <cellStyle name="_Power Cost Value Copy 11.30.05 gas 1.09.06 AURORA at 1.10.06_4 32 Regulatory Assets and Liabilities  7 06- Exhibit D 2 2 3" xfId="22718"/>
    <cellStyle name="_Power Cost Value Copy 11.30.05 gas 1.09.06 AURORA at 1.10.06_4 32 Regulatory Assets and Liabilities  7 06- Exhibit D 2 3" xfId="22719"/>
    <cellStyle name="_Power Cost Value Copy 11.30.05 gas 1.09.06 AURORA at 1.10.06_4 32 Regulatory Assets and Liabilities  7 06- Exhibit D 2 3 2" xfId="22720"/>
    <cellStyle name="_Power Cost Value Copy 11.30.05 gas 1.09.06 AURORA at 1.10.06_4 32 Regulatory Assets and Liabilities  7 06- Exhibit D 2 4" xfId="22721"/>
    <cellStyle name="_Power Cost Value Copy 11.30.05 gas 1.09.06 AURORA at 1.10.06_4 32 Regulatory Assets and Liabilities  7 06- Exhibit D 3" xfId="5399"/>
    <cellStyle name="_Power Cost Value Copy 11.30.05 gas 1.09.06 AURORA at 1.10.06_4 32 Regulatory Assets and Liabilities  7 06- Exhibit D 3 2" xfId="22722"/>
    <cellStyle name="_Power Cost Value Copy 11.30.05 gas 1.09.06 AURORA at 1.10.06_4 32 Regulatory Assets and Liabilities  7 06- Exhibit D 3 2 2" xfId="22723"/>
    <cellStyle name="_Power Cost Value Copy 11.30.05 gas 1.09.06 AURORA at 1.10.06_4 32 Regulatory Assets and Liabilities  7 06- Exhibit D 3 3" xfId="22724"/>
    <cellStyle name="_Power Cost Value Copy 11.30.05 gas 1.09.06 AURORA at 1.10.06_4 32 Regulatory Assets and Liabilities  7 06- Exhibit D 3 4" xfId="22725"/>
    <cellStyle name="_Power Cost Value Copy 11.30.05 gas 1.09.06 AURORA at 1.10.06_4 32 Regulatory Assets and Liabilities  7 06- Exhibit D 4" xfId="5400"/>
    <cellStyle name="_Power Cost Value Copy 11.30.05 gas 1.09.06 AURORA at 1.10.06_4 32 Regulatory Assets and Liabilities  7 06- Exhibit D 4 2" xfId="22726"/>
    <cellStyle name="_Power Cost Value Copy 11.30.05 gas 1.09.06 AURORA at 1.10.06_4 32 Regulatory Assets and Liabilities  7 06- Exhibit D 5" xfId="22727"/>
    <cellStyle name="_Power Cost Value Copy 11.30.05 gas 1.09.06 AURORA at 1.10.06_4 32 Regulatory Assets and Liabilities  7 06- Exhibit D_DEM-WP(C) ENERG10C--ctn Mid-C_042010 2010GRC" xfId="5401"/>
    <cellStyle name="_Power Cost Value Copy 11.30.05 gas 1.09.06 AURORA at 1.10.06_4 32 Regulatory Assets and Liabilities  7 06- Exhibit D_DEM-WP(C) ENERG10C--ctn Mid-C_042010 2010GRC 2" xfId="22728"/>
    <cellStyle name="_Power Cost Value Copy 11.30.05 gas 1.09.06 AURORA at 1.10.06_4 32 Regulatory Assets and Liabilities  7 06- Exhibit D_NIM Summary" xfId="5402"/>
    <cellStyle name="_Power Cost Value Copy 11.30.05 gas 1.09.06 AURORA at 1.10.06_4 32 Regulatory Assets and Liabilities  7 06- Exhibit D_NIM Summary 2" xfId="5403"/>
    <cellStyle name="_Power Cost Value Copy 11.30.05 gas 1.09.06 AURORA at 1.10.06_4 32 Regulatory Assets and Liabilities  7 06- Exhibit D_NIM Summary 2 2" xfId="22729"/>
    <cellStyle name="_Power Cost Value Copy 11.30.05 gas 1.09.06 AURORA at 1.10.06_4 32 Regulatory Assets and Liabilities  7 06- Exhibit D_NIM Summary 2 2 2" xfId="22730"/>
    <cellStyle name="_Power Cost Value Copy 11.30.05 gas 1.09.06 AURORA at 1.10.06_4 32 Regulatory Assets and Liabilities  7 06- Exhibit D_NIM Summary 2 2 2 2" xfId="22731"/>
    <cellStyle name="_Power Cost Value Copy 11.30.05 gas 1.09.06 AURORA at 1.10.06_4 32 Regulatory Assets and Liabilities  7 06- Exhibit D_NIM Summary 2 2 3" xfId="22732"/>
    <cellStyle name="_Power Cost Value Copy 11.30.05 gas 1.09.06 AURORA at 1.10.06_4 32 Regulatory Assets and Liabilities  7 06- Exhibit D_NIM Summary 2 3" xfId="22733"/>
    <cellStyle name="_Power Cost Value Copy 11.30.05 gas 1.09.06 AURORA at 1.10.06_4 32 Regulatory Assets and Liabilities  7 06- Exhibit D_NIM Summary 2 3 2" xfId="22734"/>
    <cellStyle name="_Power Cost Value Copy 11.30.05 gas 1.09.06 AURORA at 1.10.06_4 32 Regulatory Assets and Liabilities  7 06- Exhibit D_NIM Summary 2 4" xfId="22735"/>
    <cellStyle name="_Power Cost Value Copy 11.30.05 gas 1.09.06 AURORA at 1.10.06_4 32 Regulatory Assets and Liabilities  7 06- Exhibit D_NIM Summary 3" xfId="22736"/>
    <cellStyle name="_Power Cost Value Copy 11.30.05 gas 1.09.06 AURORA at 1.10.06_4 32 Regulatory Assets and Liabilities  7 06- Exhibit D_NIM Summary 3 2" xfId="22737"/>
    <cellStyle name="_Power Cost Value Copy 11.30.05 gas 1.09.06 AURORA at 1.10.06_4 32 Regulatory Assets and Liabilities  7 06- Exhibit D_NIM Summary 3 2 2" xfId="22738"/>
    <cellStyle name="_Power Cost Value Copy 11.30.05 gas 1.09.06 AURORA at 1.10.06_4 32 Regulatory Assets and Liabilities  7 06- Exhibit D_NIM Summary 3 3" xfId="22739"/>
    <cellStyle name="_Power Cost Value Copy 11.30.05 gas 1.09.06 AURORA at 1.10.06_4 32 Regulatory Assets and Liabilities  7 06- Exhibit D_NIM Summary 3 4" xfId="22740"/>
    <cellStyle name="_Power Cost Value Copy 11.30.05 gas 1.09.06 AURORA at 1.10.06_4 32 Regulatory Assets and Liabilities  7 06- Exhibit D_NIM Summary 4" xfId="22741"/>
    <cellStyle name="_Power Cost Value Copy 11.30.05 gas 1.09.06 AURORA at 1.10.06_4 32 Regulatory Assets and Liabilities  7 06- Exhibit D_NIM Summary 4 2" xfId="22742"/>
    <cellStyle name="_Power Cost Value Copy 11.30.05 gas 1.09.06 AURORA at 1.10.06_4 32 Regulatory Assets and Liabilities  7 06- Exhibit D_NIM Summary 5" xfId="22743"/>
    <cellStyle name="_Power Cost Value Copy 11.30.05 gas 1.09.06 AURORA at 1.10.06_4 32 Regulatory Assets and Liabilities  7 06- Exhibit D_NIM Summary_DEM-WP(C) ENERG10C--ctn Mid-C_042010 2010GRC" xfId="5404"/>
    <cellStyle name="_Power Cost Value Copy 11.30.05 gas 1.09.06 AURORA at 1.10.06_4 32 Regulatory Assets and Liabilities  7 06- Exhibit D_NIM Summary_DEM-WP(C) ENERG10C--ctn Mid-C_042010 2010GRC 2" xfId="22744"/>
    <cellStyle name="_Power Cost Value Copy 11.30.05 gas 1.09.06 AURORA at 1.10.06_ACCOUNTS" xfId="5405"/>
    <cellStyle name="_Power Cost Value Copy 11.30.05 gas 1.09.06 AURORA at 1.10.06_Att B to RECs proceeds proposal" xfId="22745"/>
    <cellStyle name="_Power Cost Value Copy 11.30.05 gas 1.09.06 AURORA at 1.10.06_AURORA Total New" xfId="5406"/>
    <cellStyle name="_Power Cost Value Copy 11.30.05 gas 1.09.06 AURORA at 1.10.06_AURORA Total New 2" xfId="5407"/>
    <cellStyle name="_Power Cost Value Copy 11.30.05 gas 1.09.06 AURORA at 1.10.06_AURORA Total New 2 2" xfId="22746"/>
    <cellStyle name="_Power Cost Value Copy 11.30.05 gas 1.09.06 AURORA at 1.10.06_AURORA Total New 2 2 2" xfId="22747"/>
    <cellStyle name="_Power Cost Value Copy 11.30.05 gas 1.09.06 AURORA at 1.10.06_AURORA Total New 2 2 2 2" xfId="22748"/>
    <cellStyle name="_Power Cost Value Copy 11.30.05 gas 1.09.06 AURORA at 1.10.06_AURORA Total New 2 2 3" xfId="22749"/>
    <cellStyle name="_Power Cost Value Copy 11.30.05 gas 1.09.06 AURORA at 1.10.06_AURORA Total New 2 3" xfId="22750"/>
    <cellStyle name="_Power Cost Value Copy 11.30.05 gas 1.09.06 AURORA at 1.10.06_AURORA Total New 2 3 2" xfId="22751"/>
    <cellStyle name="_Power Cost Value Copy 11.30.05 gas 1.09.06 AURORA at 1.10.06_AURORA Total New 2 4" xfId="22752"/>
    <cellStyle name="_Power Cost Value Copy 11.30.05 gas 1.09.06 AURORA at 1.10.06_AURORA Total New 3" xfId="22753"/>
    <cellStyle name="_Power Cost Value Copy 11.30.05 gas 1.09.06 AURORA at 1.10.06_AURORA Total New 3 2" xfId="22754"/>
    <cellStyle name="_Power Cost Value Copy 11.30.05 gas 1.09.06 AURORA at 1.10.06_AURORA Total New 3 2 2" xfId="22755"/>
    <cellStyle name="_Power Cost Value Copy 11.30.05 gas 1.09.06 AURORA at 1.10.06_AURORA Total New 3 3" xfId="22756"/>
    <cellStyle name="_Power Cost Value Copy 11.30.05 gas 1.09.06 AURORA at 1.10.06_AURORA Total New 4" xfId="22757"/>
    <cellStyle name="_Power Cost Value Copy 11.30.05 gas 1.09.06 AURORA at 1.10.06_AURORA Total New 4 2" xfId="22758"/>
    <cellStyle name="_Power Cost Value Copy 11.30.05 gas 1.09.06 AURORA at 1.10.06_AURORA Total New 5" xfId="22759"/>
    <cellStyle name="_Power Cost Value Copy 11.30.05 gas 1.09.06 AURORA at 1.10.06_Backup for Attachment B 2010-09-09" xfId="22760"/>
    <cellStyle name="_Power Cost Value Copy 11.30.05 gas 1.09.06 AURORA at 1.10.06_Bench Request - Attachment B" xfId="22761"/>
    <cellStyle name="_Power Cost Value Copy 11.30.05 gas 1.09.06 AURORA at 1.10.06_Book2" xfId="5408"/>
    <cellStyle name="_Power Cost Value Copy 11.30.05 gas 1.09.06 AURORA at 1.10.06_Book2 2" xfId="5409"/>
    <cellStyle name="_Power Cost Value Copy 11.30.05 gas 1.09.06 AURORA at 1.10.06_Book2 2 2" xfId="5410"/>
    <cellStyle name="_Power Cost Value Copy 11.30.05 gas 1.09.06 AURORA at 1.10.06_Book2 2 2 2" xfId="22762"/>
    <cellStyle name="_Power Cost Value Copy 11.30.05 gas 1.09.06 AURORA at 1.10.06_Book2 2 2 2 2" xfId="22763"/>
    <cellStyle name="_Power Cost Value Copy 11.30.05 gas 1.09.06 AURORA at 1.10.06_Book2 2 2 3" xfId="22764"/>
    <cellStyle name="_Power Cost Value Copy 11.30.05 gas 1.09.06 AURORA at 1.10.06_Book2 2 3" xfId="22765"/>
    <cellStyle name="_Power Cost Value Copy 11.30.05 gas 1.09.06 AURORA at 1.10.06_Book2 2 3 2" xfId="22766"/>
    <cellStyle name="_Power Cost Value Copy 11.30.05 gas 1.09.06 AURORA at 1.10.06_Book2 2 4" xfId="22767"/>
    <cellStyle name="_Power Cost Value Copy 11.30.05 gas 1.09.06 AURORA at 1.10.06_Book2 3" xfId="5411"/>
    <cellStyle name="_Power Cost Value Copy 11.30.05 gas 1.09.06 AURORA at 1.10.06_Book2 3 2" xfId="22768"/>
    <cellStyle name="_Power Cost Value Copy 11.30.05 gas 1.09.06 AURORA at 1.10.06_Book2 3 2 2" xfId="22769"/>
    <cellStyle name="_Power Cost Value Copy 11.30.05 gas 1.09.06 AURORA at 1.10.06_Book2 3 3" xfId="22770"/>
    <cellStyle name="_Power Cost Value Copy 11.30.05 gas 1.09.06 AURORA at 1.10.06_Book2 3 4" xfId="22771"/>
    <cellStyle name="_Power Cost Value Copy 11.30.05 gas 1.09.06 AURORA at 1.10.06_Book2 4" xfId="5412"/>
    <cellStyle name="_Power Cost Value Copy 11.30.05 gas 1.09.06 AURORA at 1.10.06_Book2 4 2" xfId="22772"/>
    <cellStyle name="_Power Cost Value Copy 11.30.05 gas 1.09.06 AURORA at 1.10.06_Book2 5" xfId="22773"/>
    <cellStyle name="_Power Cost Value Copy 11.30.05 gas 1.09.06 AURORA at 1.10.06_Book2_Adj Bench DR 3 for Initial Briefs (Electric)" xfId="5413"/>
    <cellStyle name="_Power Cost Value Copy 11.30.05 gas 1.09.06 AURORA at 1.10.06_Book2_Adj Bench DR 3 for Initial Briefs (Electric) 2" xfId="5414"/>
    <cellStyle name="_Power Cost Value Copy 11.30.05 gas 1.09.06 AURORA at 1.10.06_Book2_Adj Bench DR 3 for Initial Briefs (Electric) 2 2" xfId="5415"/>
    <cellStyle name="_Power Cost Value Copy 11.30.05 gas 1.09.06 AURORA at 1.10.06_Book2_Adj Bench DR 3 for Initial Briefs (Electric) 2 2 2" xfId="22774"/>
    <cellStyle name="_Power Cost Value Copy 11.30.05 gas 1.09.06 AURORA at 1.10.06_Book2_Adj Bench DR 3 for Initial Briefs (Electric) 2 2 2 2" xfId="22775"/>
    <cellStyle name="_Power Cost Value Copy 11.30.05 gas 1.09.06 AURORA at 1.10.06_Book2_Adj Bench DR 3 for Initial Briefs (Electric) 2 2 3" xfId="22776"/>
    <cellStyle name="_Power Cost Value Copy 11.30.05 gas 1.09.06 AURORA at 1.10.06_Book2_Adj Bench DR 3 for Initial Briefs (Electric) 2 3" xfId="22777"/>
    <cellStyle name="_Power Cost Value Copy 11.30.05 gas 1.09.06 AURORA at 1.10.06_Book2_Adj Bench DR 3 for Initial Briefs (Electric) 2 3 2" xfId="22778"/>
    <cellStyle name="_Power Cost Value Copy 11.30.05 gas 1.09.06 AURORA at 1.10.06_Book2_Adj Bench DR 3 for Initial Briefs (Electric) 2 4" xfId="22779"/>
    <cellStyle name="_Power Cost Value Copy 11.30.05 gas 1.09.06 AURORA at 1.10.06_Book2_Adj Bench DR 3 for Initial Briefs (Electric) 3" xfId="5416"/>
    <cellStyle name="_Power Cost Value Copy 11.30.05 gas 1.09.06 AURORA at 1.10.06_Book2_Adj Bench DR 3 for Initial Briefs (Electric) 3 2" xfId="22780"/>
    <cellStyle name="_Power Cost Value Copy 11.30.05 gas 1.09.06 AURORA at 1.10.06_Book2_Adj Bench DR 3 for Initial Briefs (Electric) 3 2 2" xfId="22781"/>
    <cellStyle name="_Power Cost Value Copy 11.30.05 gas 1.09.06 AURORA at 1.10.06_Book2_Adj Bench DR 3 for Initial Briefs (Electric) 3 3" xfId="22782"/>
    <cellStyle name="_Power Cost Value Copy 11.30.05 gas 1.09.06 AURORA at 1.10.06_Book2_Adj Bench DR 3 for Initial Briefs (Electric) 3 4" xfId="22783"/>
    <cellStyle name="_Power Cost Value Copy 11.30.05 gas 1.09.06 AURORA at 1.10.06_Book2_Adj Bench DR 3 for Initial Briefs (Electric) 4" xfId="5417"/>
    <cellStyle name="_Power Cost Value Copy 11.30.05 gas 1.09.06 AURORA at 1.10.06_Book2_Adj Bench DR 3 for Initial Briefs (Electric) 4 2" xfId="22784"/>
    <cellStyle name="_Power Cost Value Copy 11.30.05 gas 1.09.06 AURORA at 1.10.06_Book2_Adj Bench DR 3 for Initial Briefs (Electric) 5" xfId="22785"/>
    <cellStyle name="_Power Cost Value Copy 11.30.05 gas 1.09.06 AURORA at 1.10.06_Book2_Adj Bench DR 3 for Initial Briefs (Electric)_DEM-WP(C) ENERG10C--ctn Mid-C_042010 2010GRC" xfId="5418"/>
    <cellStyle name="_Power Cost Value Copy 11.30.05 gas 1.09.06 AURORA at 1.10.06_Book2_Adj Bench DR 3 for Initial Briefs (Electric)_DEM-WP(C) ENERG10C--ctn Mid-C_042010 2010GRC 2" xfId="22786"/>
    <cellStyle name="_Power Cost Value Copy 11.30.05 gas 1.09.06 AURORA at 1.10.06_Book2_DEM-WP(C) ENERG10C--ctn Mid-C_042010 2010GRC" xfId="5419"/>
    <cellStyle name="_Power Cost Value Copy 11.30.05 gas 1.09.06 AURORA at 1.10.06_Book2_DEM-WP(C) ENERG10C--ctn Mid-C_042010 2010GRC 2" xfId="22787"/>
    <cellStyle name="_Power Cost Value Copy 11.30.05 gas 1.09.06 AURORA at 1.10.06_Book2_Electric Rev Req Model (2009 GRC) Rebuttal" xfId="5420"/>
    <cellStyle name="_Power Cost Value Copy 11.30.05 gas 1.09.06 AURORA at 1.10.06_Book2_Electric Rev Req Model (2009 GRC) Rebuttal 2" xfId="5421"/>
    <cellStyle name="_Power Cost Value Copy 11.30.05 gas 1.09.06 AURORA at 1.10.06_Book2_Electric Rev Req Model (2009 GRC) Rebuttal 2 2" xfId="5422"/>
    <cellStyle name="_Power Cost Value Copy 11.30.05 gas 1.09.06 AURORA at 1.10.06_Book2_Electric Rev Req Model (2009 GRC) Rebuttal 2 2 2" xfId="22788"/>
    <cellStyle name="_Power Cost Value Copy 11.30.05 gas 1.09.06 AURORA at 1.10.06_Book2_Electric Rev Req Model (2009 GRC) Rebuttal 2 3" xfId="22789"/>
    <cellStyle name="_Power Cost Value Copy 11.30.05 gas 1.09.06 AURORA at 1.10.06_Book2_Electric Rev Req Model (2009 GRC) Rebuttal 3" xfId="5423"/>
    <cellStyle name="_Power Cost Value Copy 11.30.05 gas 1.09.06 AURORA at 1.10.06_Book2_Electric Rev Req Model (2009 GRC) Rebuttal 3 2" xfId="22790"/>
    <cellStyle name="_Power Cost Value Copy 11.30.05 gas 1.09.06 AURORA at 1.10.06_Book2_Electric Rev Req Model (2009 GRC) Rebuttal 4" xfId="5424"/>
    <cellStyle name="_Power Cost Value Copy 11.30.05 gas 1.09.06 AURORA at 1.10.06_Book2_Electric Rev Req Model (2009 GRC) Rebuttal REmoval of New  WH Solar AdjustMI" xfId="5425"/>
    <cellStyle name="_Power Cost Value Copy 11.30.05 gas 1.09.06 AURORA at 1.10.06_Book2_Electric Rev Req Model (2009 GRC) Rebuttal REmoval of New  WH Solar AdjustMI 2" xfId="5426"/>
    <cellStyle name="_Power Cost Value Copy 11.30.05 gas 1.09.06 AURORA at 1.10.06_Book2_Electric Rev Req Model (2009 GRC) Rebuttal REmoval of New  WH Solar AdjustMI 2 2" xfId="5427"/>
    <cellStyle name="_Power Cost Value Copy 11.30.05 gas 1.09.06 AURORA at 1.10.06_Book2_Electric Rev Req Model (2009 GRC) Rebuttal REmoval of New  WH Solar AdjustMI 2 2 2" xfId="22791"/>
    <cellStyle name="_Power Cost Value Copy 11.30.05 gas 1.09.06 AURORA at 1.10.06_Book2_Electric Rev Req Model (2009 GRC) Rebuttal REmoval of New  WH Solar AdjustMI 2 2 2 2" xfId="22792"/>
    <cellStyle name="_Power Cost Value Copy 11.30.05 gas 1.09.06 AURORA at 1.10.06_Book2_Electric Rev Req Model (2009 GRC) Rebuttal REmoval of New  WH Solar AdjustMI 2 2 3" xfId="22793"/>
    <cellStyle name="_Power Cost Value Copy 11.30.05 gas 1.09.06 AURORA at 1.10.06_Book2_Electric Rev Req Model (2009 GRC) Rebuttal REmoval of New  WH Solar AdjustMI 2 3" xfId="22794"/>
    <cellStyle name="_Power Cost Value Copy 11.30.05 gas 1.09.06 AURORA at 1.10.06_Book2_Electric Rev Req Model (2009 GRC) Rebuttal REmoval of New  WH Solar AdjustMI 2 3 2" xfId="22795"/>
    <cellStyle name="_Power Cost Value Copy 11.30.05 gas 1.09.06 AURORA at 1.10.06_Book2_Electric Rev Req Model (2009 GRC) Rebuttal REmoval of New  WH Solar AdjustMI 2 4" xfId="22796"/>
    <cellStyle name="_Power Cost Value Copy 11.30.05 gas 1.09.06 AURORA at 1.10.06_Book2_Electric Rev Req Model (2009 GRC) Rebuttal REmoval of New  WH Solar AdjustMI 3" xfId="5428"/>
    <cellStyle name="_Power Cost Value Copy 11.30.05 gas 1.09.06 AURORA at 1.10.06_Book2_Electric Rev Req Model (2009 GRC) Rebuttal REmoval of New  WH Solar AdjustMI 3 2" xfId="22797"/>
    <cellStyle name="_Power Cost Value Copy 11.30.05 gas 1.09.06 AURORA at 1.10.06_Book2_Electric Rev Req Model (2009 GRC) Rebuttal REmoval of New  WH Solar AdjustMI 3 2 2" xfId="22798"/>
    <cellStyle name="_Power Cost Value Copy 11.30.05 gas 1.09.06 AURORA at 1.10.06_Book2_Electric Rev Req Model (2009 GRC) Rebuttal REmoval of New  WH Solar AdjustMI 3 3" xfId="22799"/>
    <cellStyle name="_Power Cost Value Copy 11.30.05 gas 1.09.06 AURORA at 1.10.06_Book2_Electric Rev Req Model (2009 GRC) Rebuttal REmoval of New  WH Solar AdjustMI 3 4" xfId="22800"/>
    <cellStyle name="_Power Cost Value Copy 11.30.05 gas 1.09.06 AURORA at 1.10.06_Book2_Electric Rev Req Model (2009 GRC) Rebuttal REmoval of New  WH Solar AdjustMI 4" xfId="5429"/>
    <cellStyle name="_Power Cost Value Copy 11.30.05 gas 1.09.06 AURORA at 1.10.06_Book2_Electric Rev Req Model (2009 GRC) Rebuttal REmoval of New  WH Solar AdjustMI 4 2" xfId="22801"/>
    <cellStyle name="_Power Cost Value Copy 11.30.05 gas 1.09.06 AURORA at 1.10.06_Book2_Electric Rev Req Model (2009 GRC) Rebuttal REmoval of New  WH Solar AdjustMI 5" xfId="22802"/>
    <cellStyle name="_Power Cost Value Copy 11.30.05 gas 1.09.06 AURORA at 1.10.06_Book2_Electric Rev Req Model (2009 GRC) Rebuttal REmoval of New  WH Solar AdjustMI_DEM-WP(C) ENERG10C--ctn Mid-C_042010 2010GRC" xfId="5430"/>
    <cellStyle name="_Power Cost Value Copy 11.30.05 gas 1.09.06 AURORA at 1.10.06_Book2_Electric Rev Req Model (2009 GRC) Rebuttal REmoval of New  WH Solar AdjustMI_DEM-WP(C) ENERG10C--ctn Mid-C_042010 2010GRC 2" xfId="22803"/>
    <cellStyle name="_Power Cost Value Copy 11.30.05 gas 1.09.06 AURORA at 1.10.06_Book2_Electric Rev Req Model (2009 GRC) Revised 01-18-2010" xfId="5431"/>
    <cellStyle name="_Power Cost Value Copy 11.30.05 gas 1.09.06 AURORA at 1.10.06_Book2_Electric Rev Req Model (2009 GRC) Revised 01-18-2010 2" xfId="5432"/>
    <cellStyle name="_Power Cost Value Copy 11.30.05 gas 1.09.06 AURORA at 1.10.06_Book2_Electric Rev Req Model (2009 GRC) Revised 01-18-2010 2 2" xfId="5433"/>
    <cellStyle name="_Power Cost Value Copy 11.30.05 gas 1.09.06 AURORA at 1.10.06_Book2_Electric Rev Req Model (2009 GRC) Revised 01-18-2010 2 2 2" xfId="22804"/>
    <cellStyle name="_Power Cost Value Copy 11.30.05 gas 1.09.06 AURORA at 1.10.06_Book2_Electric Rev Req Model (2009 GRC) Revised 01-18-2010 2 2 2 2" xfId="22805"/>
    <cellStyle name="_Power Cost Value Copy 11.30.05 gas 1.09.06 AURORA at 1.10.06_Book2_Electric Rev Req Model (2009 GRC) Revised 01-18-2010 2 2 3" xfId="22806"/>
    <cellStyle name="_Power Cost Value Copy 11.30.05 gas 1.09.06 AURORA at 1.10.06_Book2_Electric Rev Req Model (2009 GRC) Revised 01-18-2010 2 3" xfId="22807"/>
    <cellStyle name="_Power Cost Value Copy 11.30.05 gas 1.09.06 AURORA at 1.10.06_Book2_Electric Rev Req Model (2009 GRC) Revised 01-18-2010 2 3 2" xfId="22808"/>
    <cellStyle name="_Power Cost Value Copy 11.30.05 gas 1.09.06 AURORA at 1.10.06_Book2_Electric Rev Req Model (2009 GRC) Revised 01-18-2010 2 4" xfId="22809"/>
    <cellStyle name="_Power Cost Value Copy 11.30.05 gas 1.09.06 AURORA at 1.10.06_Book2_Electric Rev Req Model (2009 GRC) Revised 01-18-2010 3" xfId="5434"/>
    <cellStyle name="_Power Cost Value Copy 11.30.05 gas 1.09.06 AURORA at 1.10.06_Book2_Electric Rev Req Model (2009 GRC) Revised 01-18-2010 3 2" xfId="22810"/>
    <cellStyle name="_Power Cost Value Copy 11.30.05 gas 1.09.06 AURORA at 1.10.06_Book2_Electric Rev Req Model (2009 GRC) Revised 01-18-2010 3 2 2" xfId="22811"/>
    <cellStyle name="_Power Cost Value Copy 11.30.05 gas 1.09.06 AURORA at 1.10.06_Book2_Electric Rev Req Model (2009 GRC) Revised 01-18-2010 3 3" xfId="22812"/>
    <cellStyle name="_Power Cost Value Copy 11.30.05 gas 1.09.06 AURORA at 1.10.06_Book2_Electric Rev Req Model (2009 GRC) Revised 01-18-2010 3 4" xfId="22813"/>
    <cellStyle name="_Power Cost Value Copy 11.30.05 gas 1.09.06 AURORA at 1.10.06_Book2_Electric Rev Req Model (2009 GRC) Revised 01-18-2010 4" xfId="5435"/>
    <cellStyle name="_Power Cost Value Copy 11.30.05 gas 1.09.06 AURORA at 1.10.06_Book2_Electric Rev Req Model (2009 GRC) Revised 01-18-2010 4 2" xfId="22814"/>
    <cellStyle name="_Power Cost Value Copy 11.30.05 gas 1.09.06 AURORA at 1.10.06_Book2_Electric Rev Req Model (2009 GRC) Revised 01-18-2010 5" xfId="22815"/>
    <cellStyle name="_Power Cost Value Copy 11.30.05 gas 1.09.06 AURORA at 1.10.06_Book2_Electric Rev Req Model (2009 GRC) Revised 01-18-2010_DEM-WP(C) ENERG10C--ctn Mid-C_042010 2010GRC" xfId="5436"/>
    <cellStyle name="_Power Cost Value Copy 11.30.05 gas 1.09.06 AURORA at 1.10.06_Book2_Electric Rev Req Model (2009 GRC) Revised 01-18-2010_DEM-WP(C) ENERG10C--ctn Mid-C_042010 2010GRC 2" xfId="22816"/>
    <cellStyle name="_Power Cost Value Copy 11.30.05 gas 1.09.06 AURORA at 1.10.06_Book2_Final Order Electric EXHIBIT A-1" xfId="5437"/>
    <cellStyle name="_Power Cost Value Copy 11.30.05 gas 1.09.06 AURORA at 1.10.06_Book2_Final Order Electric EXHIBIT A-1 2" xfId="5438"/>
    <cellStyle name="_Power Cost Value Copy 11.30.05 gas 1.09.06 AURORA at 1.10.06_Book2_Final Order Electric EXHIBIT A-1 2 2" xfId="5439"/>
    <cellStyle name="_Power Cost Value Copy 11.30.05 gas 1.09.06 AURORA at 1.10.06_Book2_Final Order Electric EXHIBIT A-1 2 2 2" xfId="22817"/>
    <cellStyle name="_Power Cost Value Copy 11.30.05 gas 1.09.06 AURORA at 1.10.06_Book2_Final Order Electric EXHIBIT A-1 2 3" xfId="22818"/>
    <cellStyle name="_Power Cost Value Copy 11.30.05 gas 1.09.06 AURORA at 1.10.06_Book2_Final Order Electric EXHIBIT A-1 2 4" xfId="22819"/>
    <cellStyle name="_Power Cost Value Copy 11.30.05 gas 1.09.06 AURORA at 1.10.06_Book2_Final Order Electric EXHIBIT A-1 3" xfId="5440"/>
    <cellStyle name="_Power Cost Value Copy 11.30.05 gas 1.09.06 AURORA at 1.10.06_Book2_Final Order Electric EXHIBIT A-1 3 2" xfId="22820"/>
    <cellStyle name="_Power Cost Value Copy 11.30.05 gas 1.09.06 AURORA at 1.10.06_Book2_Final Order Electric EXHIBIT A-1 4" xfId="5441"/>
    <cellStyle name="_Power Cost Value Copy 11.30.05 gas 1.09.06 AURORA at 1.10.06_Book2_Final Order Electric EXHIBIT A-1 5" xfId="22821"/>
    <cellStyle name="_Power Cost Value Copy 11.30.05 gas 1.09.06 AURORA at 1.10.06_Book2_Final Order Electric EXHIBIT A-1 6" xfId="22822"/>
    <cellStyle name="_Power Cost Value Copy 11.30.05 gas 1.09.06 AURORA at 1.10.06_Book4" xfId="5442"/>
    <cellStyle name="_Power Cost Value Copy 11.30.05 gas 1.09.06 AURORA at 1.10.06_Book4 2" xfId="5443"/>
    <cellStyle name="_Power Cost Value Copy 11.30.05 gas 1.09.06 AURORA at 1.10.06_Book4 2 2" xfId="5444"/>
    <cellStyle name="_Power Cost Value Copy 11.30.05 gas 1.09.06 AURORA at 1.10.06_Book4 2 2 2" xfId="22823"/>
    <cellStyle name="_Power Cost Value Copy 11.30.05 gas 1.09.06 AURORA at 1.10.06_Book4 2 2 2 2" xfId="22824"/>
    <cellStyle name="_Power Cost Value Copy 11.30.05 gas 1.09.06 AURORA at 1.10.06_Book4 2 2 3" xfId="22825"/>
    <cellStyle name="_Power Cost Value Copy 11.30.05 gas 1.09.06 AURORA at 1.10.06_Book4 2 3" xfId="22826"/>
    <cellStyle name="_Power Cost Value Copy 11.30.05 gas 1.09.06 AURORA at 1.10.06_Book4 2 3 2" xfId="22827"/>
    <cellStyle name="_Power Cost Value Copy 11.30.05 gas 1.09.06 AURORA at 1.10.06_Book4 2 4" xfId="22828"/>
    <cellStyle name="_Power Cost Value Copy 11.30.05 gas 1.09.06 AURORA at 1.10.06_Book4 3" xfId="5445"/>
    <cellStyle name="_Power Cost Value Copy 11.30.05 gas 1.09.06 AURORA at 1.10.06_Book4 3 2" xfId="22829"/>
    <cellStyle name="_Power Cost Value Copy 11.30.05 gas 1.09.06 AURORA at 1.10.06_Book4 3 2 2" xfId="22830"/>
    <cellStyle name="_Power Cost Value Copy 11.30.05 gas 1.09.06 AURORA at 1.10.06_Book4 3 3" xfId="22831"/>
    <cellStyle name="_Power Cost Value Copy 11.30.05 gas 1.09.06 AURORA at 1.10.06_Book4 3 4" xfId="22832"/>
    <cellStyle name="_Power Cost Value Copy 11.30.05 gas 1.09.06 AURORA at 1.10.06_Book4 4" xfId="5446"/>
    <cellStyle name="_Power Cost Value Copy 11.30.05 gas 1.09.06 AURORA at 1.10.06_Book4 4 2" xfId="22833"/>
    <cellStyle name="_Power Cost Value Copy 11.30.05 gas 1.09.06 AURORA at 1.10.06_Book4 5" xfId="22834"/>
    <cellStyle name="_Power Cost Value Copy 11.30.05 gas 1.09.06 AURORA at 1.10.06_Book4_DEM-WP(C) ENERG10C--ctn Mid-C_042010 2010GRC" xfId="5447"/>
    <cellStyle name="_Power Cost Value Copy 11.30.05 gas 1.09.06 AURORA at 1.10.06_Book4_DEM-WP(C) ENERG10C--ctn Mid-C_042010 2010GRC 2" xfId="22835"/>
    <cellStyle name="_Power Cost Value Copy 11.30.05 gas 1.09.06 AURORA at 1.10.06_Book9" xfId="5448"/>
    <cellStyle name="_Power Cost Value Copy 11.30.05 gas 1.09.06 AURORA at 1.10.06_Book9 2" xfId="5449"/>
    <cellStyle name="_Power Cost Value Copy 11.30.05 gas 1.09.06 AURORA at 1.10.06_Book9 2 2" xfId="5450"/>
    <cellStyle name="_Power Cost Value Copy 11.30.05 gas 1.09.06 AURORA at 1.10.06_Book9 2 2 2" xfId="22836"/>
    <cellStyle name="_Power Cost Value Copy 11.30.05 gas 1.09.06 AURORA at 1.10.06_Book9 2 2 2 2" xfId="22837"/>
    <cellStyle name="_Power Cost Value Copy 11.30.05 gas 1.09.06 AURORA at 1.10.06_Book9 2 2 3" xfId="22838"/>
    <cellStyle name="_Power Cost Value Copy 11.30.05 gas 1.09.06 AURORA at 1.10.06_Book9 2 3" xfId="22839"/>
    <cellStyle name="_Power Cost Value Copy 11.30.05 gas 1.09.06 AURORA at 1.10.06_Book9 2 3 2" xfId="22840"/>
    <cellStyle name="_Power Cost Value Copy 11.30.05 gas 1.09.06 AURORA at 1.10.06_Book9 2 4" xfId="22841"/>
    <cellStyle name="_Power Cost Value Copy 11.30.05 gas 1.09.06 AURORA at 1.10.06_Book9 3" xfId="5451"/>
    <cellStyle name="_Power Cost Value Copy 11.30.05 gas 1.09.06 AURORA at 1.10.06_Book9 3 2" xfId="22842"/>
    <cellStyle name="_Power Cost Value Copy 11.30.05 gas 1.09.06 AURORA at 1.10.06_Book9 3 2 2" xfId="22843"/>
    <cellStyle name="_Power Cost Value Copy 11.30.05 gas 1.09.06 AURORA at 1.10.06_Book9 3 3" xfId="22844"/>
    <cellStyle name="_Power Cost Value Copy 11.30.05 gas 1.09.06 AURORA at 1.10.06_Book9 3 4" xfId="22845"/>
    <cellStyle name="_Power Cost Value Copy 11.30.05 gas 1.09.06 AURORA at 1.10.06_Book9 4" xfId="5452"/>
    <cellStyle name="_Power Cost Value Copy 11.30.05 gas 1.09.06 AURORA at 1.10.06_Book9 4 2" xfId="22846"/>
    <cellStyle name="_Power Cost Value Copy 11.30.05 gas 1.09.06 AURORA at 1.10.06_Book9 5" xfId="22847"/>
    <cellStyle name="_Power Cost Value Copy 11.30.05 gas 1.09.06 AURORA at 1.10.06_Book9_DEM-WP(C) ENERG10C--ctn Mid-C_042010 2010GRC" xfId="5453"/>
    <cellStyle name="_Power Cost Value Copy 11.30.05 gas 1.09.06 AURORA at 1.10.06_Book9_DEM-WP(C) ENERG10C--ctn Mid-C_042010 2010GRC 2" xfId="22848"/>
    <cellStyle name="_Power Cost Value Copy 11.30.05 gas 1.09.06 AURORA at 1.10.06_Check the Interest Calculation" xfId="5454"/>
    <cellStyle name="_Power Cost Value Copy 11.30.05 gas 1.09.06 AURORA at 1.10.06_Check the Interest Calculation 2" xfId="22849"/>
    <cellStyle name="_Power Cost Value Copy 11.30.05 gas 1.09.06 AURORA at 1.10.06_Check the Interest Calculation_Scenario 1 REC vs PTC Offset" xfId="5455"/>
    <cellStyle name="_Power Cost Value Copy 11.30.05 gas 1.09.06 AURORA at 1.10.06_Check the Interest Calculation_Scenario 1 REC vs PTC Offset 2" xfId="22850"/>
    <cellStyle name="_Power Cost Value Copy 11.30.05 gas 1.09.06 AURORA at 1.10.06_Check the Interest Calculation_Scenario 3" xfId="5456"/>
    <cellStyle name="_Power Cost Value Copy 11.30.05 gas 1.09.06 AURORA at 1.10.06_Check the Interest Calculation_Scenario 3 2" xfId="22851"/>
    <cellStyle name="_Power Cost Value Copy 11.30.05 gas 1.09.06 AURORA at 1.10.06_Chelan PUD Power Costs (8-10)" xfId="5457"/>
    <cellStyle name="_Power Cost Value Copy 11.30.05 gas 1.09.06 AURORA at 1.10.06_Chelan PUD Power Costs (8-10) 2" xfId="22852"/>
    <cellStyle name="_Power Cost Value Copy 11.30.05 gas 1.09.06 AURORA at 1.10.06_DEM-WP(C) Chelan Power Costs" xfId="5458"/>
    <cellStyle name="_Power Cost Value Copy 11.30.05 gas 1.09.06 AURORA at 1.10.06_DEM-WP(C) Chelan Power Costs 2" xfId="22853"/>
    <cellStyle name="_Power Cost Value Copy 11.30.05 gas 1.09.06 AURORA at 1.10.06_DEM-WP(C) Chelan Power Costs 2 2" xfId="22854"/>
    <cellStyle name="_Power Cost Value Copy 11.30.05 gas 1.09.06 AURORA at 1.10.06_DEM-WP(C) Chelan Power Costs 2 2 2" xfId="22855"/>
    <cellStyle name="_Power Cost Value Copy 11.30.05 gas 1.09.06 AURORA at 1.10.06_DEM-WP(C) Chelan Power Costs 2 3" xfId="22856"/>
    <cellStyle name="_Power Cost Value Copy 11.30.05 gas 1.09.06 AURORA at 1.10.06_DEM-WP(C) Chelan Power Costs 2 4" xfId="22857"/>
    <cellStyle name="_Power Cost Value Copy 11.30.05 gas 1.09.06 AURORA at 1.10.06_DEM-WP(C) Chelan Power Costs 3" xfId="22858"/>
    <cellStyle name="_Power Cost Value Copy 11.30.05 gas 1.09.06 AURORA at 1.10.06_DEM-WP(C) Chelan Power Costs 3 2" xfId="22859"/>
    <cellStyle name="_Power Cost Value Copy 11.30.05 gas 1.09.06 AURORA at 1.10.06_DEM-WP(C) Chelan Power Costs 4" xfId="22860"/>
    <cellStyle name="_Power Cost Value Copy 11.30.05 gas 1.09.06 AURORA at 1.10.06_DEM-WP(C) ENERG10C--ctn Mid-C_042010 2010GRC" xfId="5459"/>
    <cellStyle name="_Power Cost Value Copy 11.30.05 gas 1.09.06 AURORA at 1.10.06_DEM-WP(C) ENERG10C--ctn Mid-C_042010 2010GRC 2" xfId="22861"/>
    <cellStyle name="_Power Cost Value Copy 11.30.05 gas 1.09.06 AURORA at 1.10.06_DEM-WP(C) Gas Transport 2010GRC" xfId="5460"/>
    <cellStyle name="_Power Cost Value Copy 11.30.05 gas 1.09.06 AURORA at 1.10.06_DEM-WP(C) Gas Transport 2010GRC 2" xfId="22862"/>
    <cellStyle name="_Power Cost Value Copy 11.30.05 gas 1.09.06 AURORA at 1.10.06_DEM-WP(C) Gas Transport 2010GRC 2 2" xfId="22863"/>
    <cellStyle name="_Power Cost Value Copy 11.30.05 gas 1.09.06 AURORA at 1.10.06_DEM-WP(C) Gas Transport 2010GRC 2 2 2" xfId="22864"/>
    <cellStyle name="_Power Cost Value Copy 11.30.05 gas 1.09.06 AURORA at 1.10.06_DEM-WP(C) Gas Transport 2010GRC 2 3" xfId="22865"/>
    <cellStyle name="_Power Cost Value Copy 11.30.05 gas 1.09.06 AURORA at 1.10.06_DEM-WP(C) Gas Transport 2010GRC 2 4" xfId="22866"/>
    <cellStyle name="_Power Cost Value Copy 11.30.05 gas 1.09.06 AURORA at 1.10.06_DEM-WP(C) Gas Transport 2010GRC 3" xfId="22867"/>
    <cellStyle name="_Power Cost Value Copy 11.30.05 gas 1.09.06 AURORA at 1.10.06_DEM-WP(C) Gas Transport 2010GRC 3 2" xfId="22868"/>
    <cellStyle name="_Power Cost Value Copy 11.30.05 gas 1.09.06 AURORA at 1.10.06_DEM-WP(C) Gas Transport 2010GRC 4" xfId="22869"/>
    <cellStyle name="_Power Cost Value Copy 11.30.05 gas 1.09.06 AURORA at 1.10.06_Direct Assignment Distribution Plant 2008" xfId="5461"/>
    <cellStyle name="_Power Cost Value Copy 11.30.05 gas 1.09.06 AURORA at 1.10.06_Direct Assignment Distribution Plant 2008 2" xfId="5462"/>
    <cellStyle name="_Power Cost Value Copy 11.30.05 gas 1.09.06 AURORA at 1.10.06_Direct Assignment Distribution Plant 2008 2 2" xfId="5463"/>
    <cellStyle name="_Power Cost Value Copy 11.30.05 gas 1.09.06 AURORA at 1.10.06_Direct Assignment Distribution Plant 2008 2 2 2" xfId="5464"/>
    <cellStyle name="_Power Cost Value Copy 11.30.05 gas 1.09.06 AURORA at 1.10.06_Direct Assignment Distribution Plant 2008 2 2 2 2" xfId="22870"/>
    <cellStyle name="_Power Cost Value Copy 11.30.05 gas 1.09.06 AURORA at 1.10.06_Direct Assignment Distribution Plant 2008 2 2 3" xfId="22871"/>
    <cellStyle name="_Power Cost Value Copy 11.30.05 gas 1.09.06 AURORA at 1.10.06_Direct Assignment Distribution Plant 2008 2 3" xfId="5465"/>
    <cellStyle name="_Power Cost Value Copy 11.30.05 gas 1.09.06 AURORA at 1.10.06_Direct Assignment Distribution Plant 2008 2 3 2" xfId="5466"/>
    <cellStyle name="_Power Cost Value Copy 11.30.05 gas 1.09.06 AURORA at 1.10.06_Direct Assignment Distribution Plant 2008 2 3 2 2" xfId="22872"/>
    <cellStyle name="_Power Cost Value Copy 11.30.05 gas 1.09.06 AURORA at 1.10.06_Direct Assignment Distribution Plant 2008 2 3 3" xfId="22873"/>
    <cellStyle name="_Power Cost Value Copy 11.30.05 gas 1.09.06 AURORA at 1.10.06_Direct Assignment Distribution Plant 2008 2 4" xfId="5467"/>
    <cellStyle name="_Power Cost Value Copy 11.30.05 gas 1.09.06 AURORA at 1.10.06_Direct Assignment Distribution Plant 2008 2 4 2" xfId="5468"/>
    <cellStyle name="_Power Cost Value Copy 11.30.05 gas 1.09.06 AURORA at 1.10.06_Direct Assignment Distribution Plant 2008 2 4 2 2" xfId="22874"/>
    <cellStyle name="_Power Cost Value Copy 11.30.05 gas 1.09.06 AURORA at 1.10.06_Direct Assignment Distribution Plant 2008 2 4 3" xfId="22875"/>
    <cellStyle name="_Power Cost Value Copy 11.30.05 gas 1.09.06 AURORA at 1.10.06_Direct Assignment Distribution Plant 2008 2 5" xfId="22876"/>
    <cellStyle name="_Power Cost Value Copy 11.30.05 gas 1.09.06 AURORA at 1.10.06_Direct Assignment Distribution Plant 2008 3" xfId="5469"/>
    <cellStyle name="_Power Cost Value Copy 11.30.05 gas 1.09.06 AURORA at 1.10.06_Direct Assignment Distribution Plant 2008 3 2" xfId="5470"/>
    <cellStyle name="_Power Cost Value Copy 11.30.05 gas 1.09.06 AURORA at 1.10.06_Direct Assignment Distribution Plant 2008 3 2 2" xfId="22877"/>
    <cellStyle name="_Power Cost Value Copy 11.30.05 gas 1.09.06 AURORA at 1.10.06_Direct Assignment Distribution Plant 2008 3 3" xfId="22878"/>
    <cellStyle name="_Power Cost Value Copy 11.30.05 gas 1.09.06 AURORA at 1.10.06_Direct Assignment Distribution Plant 2008 4" xfId="5471"/>
    <cellStyle name="_Power Cost Value Copy 11.30.05 gas 1.09.06 AURORA at 1.10.06_Direct Assignment Distribution Plant 2008 4 2" xfId="5472"/>
    <cellStyle name="_Power Cost Value Copy 11.30.05 gas 1.09.06 AURORA at 1.10.06_Direct Assignment Distribution Plant 2008 4 2 2" xfId="22879"/>
    <cellStyle name="_Power Cost Value Copy 11.30.05 gas 1.09.06 AURORA at 1.10.06_Direct Assignment Distribution Plant 2008 4 3" xfId="22880"/>
    <cellStyle name="_Power Cost Value Copy 11.30.05 gas 1.09.06 AURORA at 1.10.06_Direct Assignment Distribution Plant 2008 5" xfId="5473"/>
    <cellStyle name="_Power Cost Value Copy 11.30.05 gas 1.09.06 AURORA at 1.10.06_Direct Assignment Distribution Plant 2008 5 2" xfId="22881"/>
    <cellStyle name="_Power Cost Value Copy 11.30.05 gas 1.09.06 AURORA at 1.10.06_Direct Assignment Distribution Plant 2008 6" xfId="5474"/>
    <cellStyle name="_Power Cost Value Copy 11.30.05 gas 1.09.06 AURORA at 1.10.06_DWH-08 (Rate Spread &amp; Design Workpapers)" xfId="5475"/>
    <cellStyle name="_Power Cost Value Copy 11.30.05 gas 1.09.06 AURORA at 1.10.06_Electric COS Inputs" xfId="5476"/>
    <cellStyle name="_Power Cost Value Copy 11.30.05 gas 1.09.06 AURORA at 1.10.06_Electric COS Inputs 2" xfId="5477"/>
    <cellStyle name="_Power Cost Value Copy 11.30.05 gas 1.09.06 AURORA at 1.10.06_Electric COS Inputs 2 2" xfId="5478"/>
    <cellStyle name="_Power Cost Value Copy 11.30.05 gas 1.09.06 AURORA at 1.10.06_Electric COS Inputs 2 2 2" xfId="5479"/>
    <cellStyle name="_Power Cost Value Copy 11.30.05 gas 1.09.06 AURORA at 1.10.06_Electric COS Inputs 2 2 2 2" xfId="22882"/>
    <cellStyle name="_Power Cost Value Copy 11.30.05 gas 1.09.06 AURORA at 1.10.06_Electric COS Inputs 2 2 3" xfId="22883"/>
    <cellStyle name="_Power Cost Value Copy 11.30.05 gas 1.09.06 AURORA at 1.10.06_Electric COS Inputs 2 3" xfId="5480"/>
    <cellStyle name="_Power Cost Value Copy 11.30.05 gas 1.09.06 AURORA at 1.10.06_Electric COS Inputs 2 3 2" xfId="5481"/>
    <cellStyle name="_Power Cost Value Copy 11.30.05 gas 1.09.06 AURORA at 1.10.06_Electric COS Inputs 2 3 2 2" xfId="22884"/>
    <cellStyle name="_Power Cost Value Copy 11.30.05 gas 1.09.06 AURORA at 1.10.06_Electric COS Inputs 2 3 3" xfId="22885"/>
    <cellStyle name="_Power Cost Value Copy 11.30.05 gas 1.09.06 AURORA at 1.10.06_Electric COS Inputs 2 4" xfId="5482"/>
    <cellStyle name="_Power Cost Value Copy 11.30.05 gas 1.09.06 AURORA at 1.10.06_Electric COS Inputs 2 4 2" xfId="5483"/>
    <cellStyle name="_Power Cost Value Copy 11.30.05 gas 1.09.06 AURORA at 1.10.06_Electric COS Inputs 2 4 2 2" xfId="22886"/>
    <cellStyle name="_Power Cost Value Copy 11.30.05 gas 1.09.06 AURORA at 1.10.06_Electric COS Inputs 2 4 3" xfId="22887"/>
    <cellStyle name="_Power Cost Value Copy 11.30.05 gas 1.09.06 AURORA at 1.10.06_Electric COS Inputs 2 5" xfId="22888"/>
    <cellStyle name="_Power Cost Value Copy 11.30.05 gas 1.09.06 AURORA at 1.10.06_Electric COS Inputs 3" xfId="5484"/>
    <cellStyle name="_Power Cost Value Copy 11.30.05 gas 1.09.06 AURORA at 1.10.06_Electric COS Inputs 3 2" xfId="5485"/>
    <cellStyle name="_Power Cost Value Copy 11.30.05 gas 1.09.06 AURORA at 1.10.06_Electric COS Inputs 3 2 2" xfId="22889"/>
    <cellStyle name="_Power Cost Value Copy 11.30.05 gas 1.09.06 AURORA at 1.10.06_Electric COS Inputs 3 3" xfId="22890"/>
    <cellStyle name="_Power Cost Value Copy 11.30.05 gas 1.09.06 AURORA at 1.10.06_Electric COS Inputs 4" xfId="5486"/>
    <cellStyle name="_Power Cost Value Copy 11.30.05 gas 1.09.06 AURORA at 1.10.06_Electric COS Inputs 4 2" xfId="5487"/>
    <cellStyle name="_Power Cost Value Copy 11.30.05 gas 1.09.06 AURORA at 1.10.06_Electric COS Inputs 4 2 2" xfId="22891"/>
    <cellStyle name="_Power Cost Value Copy 11.30.05 gas 1.09.06 AURORA at 1.10.06_Electric COS Inputs 4 3" xfId="22892"/>
    <cellStyle name="_Power Cost Value Copy 11.30.05 gas 1.09.06 AURORA at 1.10.06_Electric COS Inputs 5" xfId="5488"/>
    <cellStyle name="_Power Cost Value Copy 11.30.05 gas 1.09.06 AURORA at 1.10.06_Electric COS Inputs 5 2" xfId="22893"/>
    <cellStyle name="_Power Cost Value Copy 11.30.05 gas 1.09.06 AURORA at 1.10.06_Electric COS Inputs 6" xfId="5489"/>
    <cellStyle name="_Power Cost Value Copy 11.30.05 gas 1.09.06 AURORA at 1.10.06_Electric Rate Spread and Rate Design 3.23.09" xfId="5490"/>
    <cellStyle name="_Power Cost Value Copy 11.30.05 gas 1.09.06 AURORA at 1.10.06_Electric Rate Spread and Rate Design 3.23.09 2" xfId="5491"/>
    <cellStyle name="_Power Cost Value Copy 11.30.05 gas 1.09.06 AURORA at 1.10.06_Electric Rate Spread and Rate Design 3.23.09 2 2" xfId="5492"/>
    <cellStyle name="_Power Cost Value Copy 11.30.05 gas 1.09.06 AURORA at 1.10.06_Electric Rate Spread and Rate Design 3.23.09 2 2 2" xfId="5493"/>
    <cellStyle name="_Power Cost Value Copy 11.30.05 gas 1.09.06 AURORA at 1.10.06_Electric Rate Spread and Rate Design 3.23.09 2 2 2 2" xfId="22894"/>
    <cellStyle name="_Power Cost Value Copy 11.30.05 gas 1.09.06 AURORA at 1.10.06_Electric Rate Spread and Rate Design 3.23.09 2 2 3" xfId="22895"/>
    <cellStyle name="_Power Cost Value Copy 11.30.05 gas 1.09.06 AURORA at 1.10.06_Electric Rate Spread and Rate Design 3.23.09 2 3" xfId="5494"/>
    <cellStyle name="_Power Cost Value Copy 11.30.05 gas 1.09.06 AURORA at 1.10.06_Electric Rate Spread and Rate Design 3.23.09 2 3 2" xfId="5495"/>
    <cellStyle name="_Power Cost Value Copy 11.30.05 gas 1.09.06 AURORA at 1.10.06_Electric Rate Spread and Rate Design 3.23.09 2 3 2 2" xfId="22896"/>
    <cellStyle name="_Power Cost Value Copy 11.30.05 gas 1.09.06 AURORA at 1.10.06_Electric Rate Spread and Rate Design 3.23.09 2 3 3" xfId="22897"/>
    <cellStyle name="_Power Cost Value Copy 11.30.05 gas 1.09.06 AURORA at 1.10.06_Electric Rate Spread and Rate Design 3.23.09 2 4" xfId="5496"/>
    <cellStyle name="_Power Cost Value Copy 11.30.05 gas 1.09.06 AURORA at 1.10.06_Electric Rate Spread and Rate Design 3.23.09 2 4 2" xfId="5497"/>
    <cellStyle name="_Power Cost Value Copy 11.30.05 gas 1.09.06 AURORA at 1.10.06_Electric Rate Spread and Rate Design 3.23.09 2 4 2 2" xfId="22898"/>
    <cellStyle name="_Power Cost Value Copy 11.30.05 gas 1.09.06 AURORA at 1.10.06_Electric Rate Spread and Rate Design 3.23.09 2 4 3" xfId="22899"/>
    <cellStyle name="_Power Cost Value Copy 11.30.05 gas 1.09.06 AURORA at 1.10.06_Electric Rate Spread and Rate Design 3.23.09 2 5" xfId="22900"/>
    <cellStyle name="_Power Cost Value Copy 11.30.05 gas 1.09.06 AURORA at 1.10.06_Electric Rate Spread and Rate Design 3.23.09 3" xfId="5498"/>
    <cellStyle name="_Power Cost Value Copy 11.30.05 gas 1.09.06 AURORA at 1.10.06_Electric Rate Spread and Rate Design 3.23.09 3 2" xfId="5499"/>
    <cellStyle name="_Power Cost Value Copy 11.30.05 gas 1.09.06 AURORA at 1.10.06_Electric Rate Spread and Rate Design 3.23.09 3 2 2" xfId="22901"/>
    <cellStyle name="_Power Cost Value Copy 11.30.05 gas 1.09.06 AURORA at 1.10.06_Electric Rate Spread and Rate Design 3.23.09 3 3" xfId="22902"/>
    <cellStyle name="_Power Cost Value Copy 11.30.05 gas 1.09.06 AURORA at 1.10.06_Electric Rate Spread and Rate Design 3.23.09 4" xfId="5500"/>
    <cellStyle name="_Power Cost Value Copy 11.30.05 gas 1.09.06 AURORA at 1.10.06_Electric Rate Spread and Rate Design 3.23.09 4 2" xfId="5501"/>
    <cellStyle name="_Power Cost Value Copy 11.30.05 gas 1.09.06 AURORA at 1.10.06_Electric Rate Spread and Rate Design 3.23.09 4 2 2" xfId="22903"/>
    <cellStyle name="_Power Cost Value Copy 11.30.05 gas 1.09.06 AURORA at 1.10.06_Electric Rate Spread and Rate Design 3.23.09 4 3" xfId="22904"/>
    <cellStyle name="_Power Cost Value Copy 11.30.05 gas 1.09.06 AURORA at 1.10.06_Electric Rate Spread and Rate Design 3.23.09 5" xfId="5502"/>
    <cellStyle name="_Power Cost Value Copy 11.30.05 gas 1.09.06 AURORA at 1.10.06_Electric Rate Spread and Rate Design 3.23.09 5 2" xfId="22905"/>
    <cellStyle name="_Power Cost Value Copy 11.30.05 gas 1.09.06 AURORA at 1.10.06_Electric Rate Spread and Rate Design 3.23.09 6" xfId="5503"/>
    <cellStyle name="_Power Cost Value Copy 11.30.05 gas 1.09.06 AURORA at 1.10.06_Exh A-1 resulting from UE-112050 effective Jan 1 2012" xfId="22906"/>
    <cellStyle name="_Power Cost Value Copy 11.30.05 gas 1.09.06 AURORA at 1.10.06_Exh A-1 resulting from UE-112050 effective Jan 1 2012 2" xfId="22907"/>
    <cellStyle name="_Power Cost Value Copy 11.30.05 gas 1.09.06 AURORA at 1.10.06_Exh G - Klamath Peaker PPA fr C Locke 2-12" xfId="22908"/>
    <cellStyle name="_Power Cost Value Copy 11.30.05 gas 1.09.06 AURORA at 1.10.06_Exh G - Klamath Peaker PPA fr C Locke 2-12 2" xfId="22909"/>
    <cellStyle name="_Power Cost Value Copy 11.30.05 gas 1.09.06 AURORA at 1.10.06_Exhibit A-1 effective 4-1-11 fr S Free 12-11" xfId="22910"/>
    <cellStyle name="_Power Cost Value Copy 11.30.05 gas 1.09.06 AURORA at 1.10.06_Exhibit A-1 effective 4-1-11 fr S Free 12-11 2" xfId="22911"/>
    <cellStyle name="_Power Cost Value Copy 11.30.05 gas 1.09.06 AURORA at 1.10.06_Exhibit D fr R Gho 12-31-08" xfId="5504"/>
    <cellStyle name="_Power Cost Value Copy 11.30.05 gas 1.09.06 AURORA at 1.10.06_Exhibit D fr R Gho 12-31-08 2" xfId="5505"/>
    <cellStyle name="_Power Cost Value Copy 11.30.05 gas 1.09.06 AURORA at 1.10.06_Exhibit D fr R Gho 12-31-08 2 2" xfId="22912"/>
    <cellStyle name="_Power Cost Value Copy 11.30.05 gas 1.09.06 AURORA at 1.10.06_Exhibit D fr R Gho 12-31-08 2 2 2" xfId="22913"/>
    <cellStyle name="_Power Cost Value Copy 11.30.05 gas 1.09.06 AURORA at 1.10.06_Exhibit D fr R Gho 12-31-08 2 2 2 2" xfId="22914"/>
    <cellStyle name="_Power Cost Value Copy 11.30.05 gas 1.09.06 AURORA at 1.10.06_Exhibit D fr R Gho 12-31-08 2 2 3" xfId="22915"/>
    <cellStyle name="_Power Cost Value Copy 11.30.05 gas 1.09.06 AURORA at 1.10.06_Exhibit D fr R Gho 12-31-08 2 3" xfId="22916"/>
    <cellStyle name="_Power Cost Value Copy 11.30.05 gas 1.09.06 AURORA at 1.10.06_Exhibit D fr R Gho 12-31-08 2 3 2" xfId="22917"/>
    <cellStyle name="_Power Cost Value Copy 11.30.05 gas 1.09.06 AURORA at 1.10.06_Exhibit D fr R Gho 12-31-08 2 4" xfId="22918"/>
    <cellStyle name="_Power Cost Value Copy 11.30.05 gas 1.09.06 AURORA at 1.10.06_Exhibit D fr R Gho 12-31-08 3" xfId="5506"/>
    <cellStyle name="_Power Cost Value Copy 11.30.05 gas 1.09.06 AURORA at 1.10.06_Exhibit D fr R Gho 12-31-08 3 2" xfId="22919"/>
    <cellStyle name="_Power Cost Value Copy 11.30.05 gas 1.09.06 AURORA at 1.10.06_Exhibit D fr R Gho 12-31-08 3 2 2" xfId="22920"/>
    <cellStyle name="_Power Cost Value Copy 11.30.05 gas 1.09.06 AURORA at 1.10.06_Exhibit D fr R Gho 12-31-08 3 3" xfId="22921"/>
    <cellStyle name="_Power Cost Value Copy 11.30.05 gas 1.09.06 AURORA at 1.10.06_Exhibit D fr R Gho 12-31-08 3 4" xfId="22922"/>
    <cellStyle name="_Power Cost Value Copy 11.30.05 gas 1.09.06 AURORA at 1.10.06_Exhibit D fr R Gho 12-31-08 4" xfId="22923"/>
    <cellStyle name="_Power Cost Value Copy 11.30.05 gas 1.09.06 AURORA at 1.10.06_Exhibit D fr R Gho 12-31-08 4 2" xfId="22924"/>
    <cellStyle name="_Power Cost Value Copy 11.30.05 gas 1.09.06 AURORA at 1.10.06_Exhibit D fr R Gho 12-31-08 5" xfId="22925"/>
    <cellStyle name="_Power Cost Value Copy 11.30.05 gas 1.09.06 AURORA at 1.10.06_Exhibit D fr R Gho 12-31-08 v2" xfId="5507"/>
    <cellStyle name="_Power Cost Value Copy 11.30.05 gas 1.09.06 AURORA at 1.10.06_Exhibit D fr R Gho 12-31-08 v2 2" xfId="5508"/>
    <cellStyle name="_Power Cost Value Copy 11.30.05 gas 1.09.06 AURORA at 1.10.06_Exhibit D fr R Gho 12-31-08 v2 2 2" xfId="22926"/>
    <cellStyle name="_Power Cost Value Copy 11.30.05 gas 1.09.06 AURORA at 1.10.06_Exhibit D fr R Gho 12-31-08 v2 2 2 2" xfId="22927"/>
    <cellStyle name="_Power Cost Value Copy 11.30.05 gas 1.09.06 AURORA at 1.10.06_Exhibit D fr R Gho 12-31-08 v2 2 2 2 2" xfId="22928"/>
    <cellStyle name="_Power Cost Value Copy 11.30.05 gas 1.09.06 AURORA at 1.10.06_Exhibit D fr R Gho 12-31-08 v2 2 2 3" xfId="22929"/>
    <cellStyle name="_Power Cost Value Copy 11.30.05 gas 1.09.06 AURORA at 1.10.06_Exhibit D fr R Gho 12-31-08 v2 2 3" xfId="22930"/>
    <cellStyle name="_Power Cost Value Copy 11.30.05 gas 1.09.06 AURORA at 1.10.06_Exhibit D fr R Gho 12-31-08 v2 2 3 2" xfId="22931"/>
    <cellStyle name="_Power Cost Value Copy 11.30.05 gas 1.09.06 AURORA at 1.10.06_Exhibit D fr R Gho 12-31-08 v2 2 4" xfId="22932"/>
    <cellStyle name="_Power Cost Value Copy 11.30.05 gas 1.09.06 AURORA at 1.10.06_Exhibit D fr R Gho 12-31-08 v2 3" xfId="5509"/>
    <cellStyle name="_Power Cost Value Copy 11.30.05 gas 1.09.06 AURORA at 1.10.06_Exhibit D fr R Gho 12-31-08 v2 3 2" xfId="22933"/>
    <cellStyle name="_Power Cost Value Copy 11.30.05 gas 1.09.06 AURORA at 1.10.06_Exhibit D fr R Gho 12-31-08 v2 3 2 2" xfId="22934"/>
    <cellStyle name="_Power Cost Value Copy 11.30.05 gas 1.09.06 AURORA at 1.10.06_Exhibit D fr R Gho 12-31-08 v2 3 3" xfId="22935"/>
    <cellStyle name="_Power Cost Value Copy 11.30.05 gas 1.09.06 AURORA at 1.10.06_Exhibit D fr R Gho 12-31-08 v2 3 4" xfId="22936"/>
    <cellStyle name="_Power Cost Value Copy 11.30.05 gas 1.09.06 AURORA at 1.10.06_Exhibit D fr R Gho 12-31-08 v2 4" xfId="22937"/>
    <cellStyle name="_Power Cost Value Copy 11.30.05 gas 1.09.06 AURORA at 1.10.06_Exhibit D fr R Gho 12-31-08 v2 4 2" xfId="22938"/>
    <cellStyle name="_Power Cost Value Copy 11.30.05 gas 1.09.06 AURORA at 1.10.06_Exhibit D fr R Gho 12-31-08 v2 5" xfId="22939"/>
    <cellStyle name="_Power Cost Value Copy 11.30.05 gas 1.09.06 AURORA at 1.10.06_Exhibit D fr R Gho 12-31-08 v2_DEM-WP(C) ENERG10C--ctn Mid-C_042010 2010GRC" xfId="5510"/>
    <cellStyle name="_Power Cost Value Copy 11.30.05 gas 1.09.06 AURORA at 1.10.06_Exhibit D fr R Gho 12-31-08 v2_DEM-WP(C) ENERG10C--ctn Mid-C_042010 2010GRC 2" xfId="22940"/>
    <cellStyle name="_Power Cost Value Copy 11.30.05 gas 1.09.06 AURORA at 1.10.06_Exhibit D fr R Gho 12-31-08 v2_NIM Summary" xfId="5511"/>
    <cellStyle name="_Power Cost Value Copy 11.30.05 gas 1.09.06 AURORA at 1.10.06_Exhibit D fr R Gho 12-31-08 v2_NIM Summary 2" xfId="5512"/>
    <cellStyle name="_Power Cost Value Copy 11.30.05 gas 1.09.06 AURORA at 1.10.06_Exhibit D fr R Gho 12-31-08 v2_NIM Summary 2 2" xfId="22941"/>
    <cellStyle name="_Power Cost Value Copy 11.30.05 gas 1.09.06 AURORA at 1.10.06_Exhibit D fr R Gho 12-31-08 v2_NIM Summary 2 2 2" xfId="22942"/>
    <cellStyle name="_Power Cost Value Copy 11.30.05 gas 1.09.06 AURORA at 1.10.06_Exhibit D fr R Gho 12-31-08 v2_NIM Summary 2 2 2 2" xfId="22943"/>
    <cellStyle name="_Power Cost Value Copy 11.30.05 gas 1.09.06 AURORA at 1.10.06_Exhibit D fr R Gho 12-31-08 v2_NIM Summary 2 2 3" xfId="22944"/>
    <cellStyle name="_Power Cost Value Copy 11.30.05 gas 1.09.06 AURORA at 1.10.06_Exhibit D fr R Gho 12-31-08 v2_NIM Summary 2 3" xfId="22945"/>
    <cellStyle name="_Power Cost Value Copy 11.30.05 gas 1.09.06 AURORA at 1.10.06_Exhibit D fr R Gho 12-31-08 v2_NIM Summary 2 3 2" xfId="22946"/>
    <cellStyle name="_Power Cost Value Copy 11.30.05 gas 1.09.06 AURORA at 1.10.06_Exhibit D fr R Gho 12-31-08 v2_NIM Summary 2 4" xfId="22947"/>
    <cellStyle name="_Power Cost Value Copy 11.30.05 gas 1.09.06 AURORA at 1.10.06_Exhibit D fr R Gho 12-31-08 v2_NIM Summary 3" xfId="22948"/>
    <cellStyle name="_Power Cost Value Copy 11.30.05 gas 1.09.06 AURORA at 1.10.06_Exhibit D fr R Gho 12-31-08 v2_NIM Summary 3 2" xfId="22949"/>
    <cellStyle name="_Power Cost Value Copy 11.30.05 gas 1.09.06 AURORA at 1.10.06_Exhibit D fr R Gho 12-31-08 v2_NIM Summary 3 2 2" xfId="22950"/>
    <cellStyle name="_Power Cost Value Copy 11.30.05 gas 1.09.06 AURORA at 1.10.06_Exhibit D fr R Gho 12-31-08 v2_NIM Summary 3 3" xfId="22951"/>
    <cellStyle name="_Power Cost Value Copy 11.30.05 gas 1.09.06 AURORA at 1.10.06_Exhibit D fr R Gho 12-31-08 v2_NIM Summary 3 4" xfId="22952"/>
    <cellStyle name="_Power Cost Value Copy 11.30.05 gas 1.09.06 AURORA at 1.10.06_Exhibit D fr R Gho 12-31-08 v2_NIM Summary 4" xfId="22953"/>
    <cellStyle name="_Power Cost Value Copy 11.30.05 gas 1.09.06 AURORA at 1.10.06_Exhibit D fr R Gho 12-31-08 v2_NIM Summary 4 2" xfId="22954"/>
    <cellStyle name="_Power Cost Value Copy 11.30.05 gas 1.09.06 AURORA at 1.10.06_Exhibit D fr R Gho 12-31-08 v2_NIM Summary 5" xfId="22955"/>
    <cellStyle name="_Power Cost Value Copy 11.30.05 gas 1.09.06 AURORA at 1.10.06_Exhibit D fr R Gho 12-31-08 v2_NIM Summary_DEM-WP(C) ENERG10C--ctn Mid-C_042010 2010GRC" xfId="5513"/>
    <cellStyle name="_Power Cost Value Copy 11.30.05 gas 1.09.06 AURORA at 1.10.06_Exhibit D fr R Gho 12-31-08 v2_NIM Summary_DEM-WP(C) ENERG10C--ctn Mid-C_042010 2010GRC 2" xfId="22956"/>
    <cellStyle name="_Power Cost Value Copy 11.30.05 gas 1.09.06 AURORA at 1.10.06_Exhibit D fr R Gho 12-31-08_DEM-WP(C) ENERG10C--ctn Mid-C_042010 2010GRC" xfId="5514"/>
    <cellStyle name="_Power Cost Value Copy 11.30.05 gas 1.09.06 AURORA at 1.10.06_Exhibit D fr R Gho 12-31-08_DEM-WP(C) ENERG10C--ctn Mid-C_042010 2010GRC 2" xfId="22957"/>
    <cellStyle name="_Power Cost Value Copy 11.30.05 gas 1.09.06 AURORA at 1.10.06_Exhibit D fr R Gho 12-31-08_NIM Summary" xfId="5515"/>
    <cellStyle name="_Power Cost Value Copy 11.30.05 gas 1.09.06 AURORA at 1.10.06_Exhibit D fr R Gho 12-31-08_NIM Summary 2" xfId="5516"/>
    <cellStyle name="_Power Cost Value Copy 11.30.05 gas 1.09.06 AURORA at 1.10.06_Exhibit D fr R Gho 12-31-08_NIM Summary 2 2" xfId="22958"/>
    <cellStyle name="_Power Cost Value Copy 11.30.05 gas 1.09.06 AURORA at 1.10.06_Exhibit D fr R Gho 12-31-08_NIM Summary 2 2 2" xfId="22959"/>
    <cellStyle name="_Power Cost Value Copy 11.30.05 gas 1.09.06 AURORA at 1.10.06_Exhibit D fr R Gho 12-31-08_NIM Summary 2 2 2 2" xfId="22960"/>
    <cellStyle name="_Power Cost Value Copy 11.30.05 gas 1.09.06 AURORA at 1.10.06_Exhibit D fr R Gho 12-31-08_NIM Summary 2 2 3" xfId="22961"/>
    <cellStyle name="_Power Cost Value Copy 11.30.05 gas 1.09.06 AURORA at 1.10.06_Exhibit D fr R Gho 12-31-08_NIM Summary 2 3" xfId="22962"/>
    <cellStyle name="_Power Cost Value Copy 11.30.05 gas 1.09.06 AURORA at 1.10.06_Exhibit D fr R Gho 12-31-08_NIM Summary 2 3 2" xfId="22963"/>
    <cellStyle name="_Power Cost Value Copy 11.30.05 gas 1.09.06 AURORA at 1.10.06_Exhibit D fr R Gho 12-31-08_NIM Summary 2 4" xfId="22964"/>
    <cellStyle name="_Power Cost Value Copy 11.30.05 gas 1.09.06 AURORA at 1.10.06_Exhibit D fr R Gho 12-31-08_NIM Summary 3" xfId="22965"/>
    <cellStyle name="_Power Cost Value Copy 11.30.05 gas 1.09.06 AURORA at 1.10.06_Exhibit D fr R Gho 12-31-08_NIM Summary 3 2" xfId="22966"/>
    <cellStyle name="_Power Cost Value Copy 11.30.05 gas 1.09.06 AURORA at 1.10.06_Exhibit D fr R Gho 12-31-08_NIM Summary 3 2 2" xfId="22967"/>
    <cellStyle name="_Power Cost Value Copy 11.30.05 gas 1.09.06 AURORA at 1.10.06_Exhibit D fr R Gho 12-31-08_NIM Summary 3 3" xfId="22968"/>
    <cellStyle name="_Power Cost Value Copy 11.30.05 gas 1.09.06 AURORA at 1.10.06_Exhibit D fr R Gho 12-31-08_NIM Summary 3 4" xfId="22969"/>
    <cellStyle name="_Power Cost Value Copy 11.30.05 gas 1.09.06 AURORA at 1.10.06_Exhibit D fr R Gho 12-31-08_NIM Summary 4" xfId="22970"/>
    <cellStyle name="_Power Cost Value Copy 11.30.05 gas 1.09.06 AURORA at 1.10.06_Exhibit D fr R Gho 12-31-08_NIM Summary 4 2" xfId="22971"/>
    <cellStyle name="_Power Cost Value Copy 11.30.05 gas 1.09.06 AURORA at 1.10.06_Exhibit D fr R Gho 12-31-08_NIM Summary 5" xfId="22972"/>
    <cellStyle name="_Power Cost Value Copy 11.30.05 gas 1.09.06 AURORA at 1.10.06_Exhibit D fr R Gho 12-31-08_NIM Summary_DEM-WP(C) ENERG10C--ctn Mid-C_042010 2010GRC" xfId="5517"/>
    <cellStyle name="_Power Cost Value Copy 11.30.05 gas 1.09.06 AURORA at 1.10.06_Exhibit D fr R Gho 12-31-08_NIM Summary_DEM-WP(C) ENERG10C--ctn Mid-C_042010 2010GRC 2" xfId="22973"/>
    <cellStyle name="_Power Cost Value Copy 11.30.05 gas 1.09.06 AURORA at 1.10.06_Final 2008 PTC Rate Design Workpapers 10.27.08" xfId="5518"/>
    <cellStyle name="_Power Cost Value Copy 11.30.05 gas 1.09.06 AURORA at 1.10.06_Final 2009 Electric Low Income Workpapers" xfId="5519"/>
    <cellStyle name="_Power Cost Value Copy 11.30.05 gas 1.09.06 AURORA at 1.10.06_Gas Rev Req Model (2010 GRC)" xfId="5520"/>
    <cellStyle name="_Power Cost Value Copy 11.30.05 gas 1.09.06 AURORA at 1.10.06_Hopkins Ridge Prepaid Tran - Interest Earned RY 12ME Feb  '11" xfId="5521"/>
    <cellStyle name="_Power Cost Value Copy 11.30.05 gas 1.09.06 AURORA at 1.10.06_Hopkins Ridge Prepaid Tran - Interest Earned RY 12ME Feb  '11 2" xfId="5522"/>
    <cellStyle name="_Power Cost Value Copy 11.30.05 gas 1.09.06 AURORA at 1.10.06_Hopkins Ridge Prepaid Tran - Interest Earned RY 12ME Feb  '11 2 2" xfId="22974"/>
    <cellStyle name="_Power Cost Value Copy 11.30.05 gas 1.09.06 AURORA at 1.10.06_Hopkins Ridge Prepaid Tran - Interest Earned RY 12ME Feb  '11 2 2 2" xfId="22975"/>
    <cellStyle name="_Power Cost Value Copy 11.30.05 gas 1.09.06 AURORA at 1.10.06_Hopkins Ridge Prepaid Tran - Interest Earned RY 12ME Feb  '11 2 2 2 2" xfId="22976"/>
    <cellStyle name="_Power Cost Value Copy 11.30.05 gas 1.09.06 AURORA at 1.10.06_Hopkins Ridge Prepaid Tran - Interest Earned RY 12ME Feb  '11 2 2 3" xfId="22977"/>
    <cellStyle name="_Power Cost Value Copy 11.30.05 gas 1.09.06 AURORA at 1.10.06_Hopkins Ridge Prepaid Tran - Interest Earned RY 12ME Feb  '11 2 3" xfId="22978"/>
    <cellStyle name="_Power Cost Value Copy 11.30.05 gas 1.09.06 AURORA at 1.10.06_Hopkins Ridge Prepaid Tran - Interest Earned RY 12ME Feb  '11 2 3 2" xfId="22979"/>
    <cellStyle name="_Power Cost Value Copy 11.30.05 gas 1.09.06 AURORA at 1.10.06_Hopkins Ridge Prepaid Tran - Interest Earned RY 12ME Feb  '11 2 4" xfId="22980"/>
    <cellStyle name="_Power Cost Value Copy 11.30.05 gas 1.09.06 AURORA at 1.10.06_Hopkins Ridge Prepaid Tran - Interest Earned RY 12ME Feb  '11 3" xfId="22981"/>
    <cellStyle name="_Power Cost Value Copy 11.30.05 gas 1.09.06 AURORA at 1.10.06_Hopkins Ridge Prepaid Tran - Interest Earned RY 12ME Feb  '11 3 2" xfId="22982"/>
    <cellStyle name="_Power Cost Value Copy 11.30.05 gas 1.09.06 AURORA at 1.10.06_Hopkins Ridge Prepaid Tran - Interest Earned RY 12ME Feb  '11 3 2 2" xfId="22983"/>
    <cellStyle name="_Power Cost Value Copy 11.30.05 gas 1.09.06 AURORA at 1.10.06_Hopkins Ridge Prepaid Tran - Interest Earned RY 12ME Feb  '11 3 3" xfId="22984"/>
    <cellStyle name="_Power Cost Value Copy 11.30.05 gas 1.09.06 AURORA at 1.10.06_Hopkins Ridge Prepaid Tran - Interest Earned RY 12ME Feb  '11 3 4" xfId="22985"/>
    <cellStyle name="_Power Cost Value Copy 11.30.05 gas 1.09.06 AURORA at 1.10.06_Hopkins Ridge Prepaid Tran - Interest Earned RY 12ME Feb  '11 4" xfId="22986"/>
    <cellStyle name="_Power Cost Value Copy 11.30.05 gas 1.09.06 AURORA at 1.10.06_Hopkins Ridge Prepaid Tran - Interest Earned RY 12ME Feb  '11 4 2" xfId="22987"/>
    <cellStyle name="_Power Cost Value Copy 11.30.05 gas 1.09.06 AURORA at 1.10.06_Hopkins Ridge Prepaid Tran - Interest Earned RY 12ME Feb  '11 5" xfId="22988"/>
    <cellStyle name="_Power Cost Value Copy 11.30.05 gas 1.09.06 AURORA at 1.10.06_Hopkins Ridge Prepaid Tran - Interest Earned RY 12ME Feb  '11_DEM-WP(C) ENERG10C--ctn Mid-C_042010 2010GRC" xfId="5523"/>
    <cellStyle name="_Power Cost Value Copy 11.30.05 gas 1.09.06 AURORA at 1.10.06_Hopkins Ridge Prepaid Tran - Interest Earned RY 12ME Feb  '11_DEM-WP(C) ENERG10C--ctn Mid-C_042010 2010GRC 2" xfId="22989"/>
    <cellStyle name="_Power Cost Value Copy 11.30.05 gas 1.09.06 AURORA at 1.10.06_Hopkins Ridge Prepaid Tran - Interest Earned RY 12ME Feb  '11_NIM Summary" xfId="5524"/>
    <cellStyle name="_Power Cost Value Copy 11.30.05 gas 1.09.06 AURORA at 1.10.06_Hopkins Ridge Prepaid Tran - Interest Earned RY 12ME Feb  '11_NIM Summary 2" xfId="5525"/>
    <cellStyle name="_Power Cost Value Copy 11.30.05 gas 1.09.06 AURORA at 1.10.06_Hopkins Ridge Prepaid Tran - Interest Earned RY 12ME Feb  '11_NIM Summary 2 2" xfId="22990"/>
    <cellStyle name="_Power Cost Value Copy 11.30.05 gas 1.09.06 AURORA at 1.10.06_Hopkins Ridge Prepaid Tran - Interest Earned RY 12ME Feb  '11_NIM Summary 2 2 2" xfId="22991"/>
    <cellStyle name="_Power Cost Value Copy 11.30.05 gas 1.09.06 AURORA at 1.10.06_Hopkins Ridge Prepaid Tran - Interest Earned RY 12ME Feb  '11_NIM Summary 2 2 2 2" xfId="22992"/>
    <cellStyle name="_Power Cost Value Copy 11.30.05 gas 1.09.06 AURORA at 1.10.06_Hopkins Ridge Prepaid Tran - Interest Earned RY 12ME Feb  '11_NIM Summary 2 2 3" xfId="22993"/>
    <cellStyle name="_Power Cost Value Copy 11.30.05 gas 1.09.06 AURORA at 1.10.06_Hopkins Ridge Prepaid Tran - Interest Earned RY 12ME Feb  '11_NIM Summary 2 3" xfId="22994"/>
    <cellStyle name="_Power Cost Value Copy 11.30.05 gas 1.09.06 AURORA at 1.10.06_Hopkins Ridge Prepaid Tran - Interest Earned RY 12ME Feb  '11_NIM Summary 2 3 2" xfId="22995"/>
    <cellStyle name="_Power Cost Value Copy 11.30.05 gas 1.09.06 AURORA at 1.10.06_Hopkins Ridge Prepaid Tran - Interest Earned RY 12ME Feb  '11_NIM Summary 2 4" xfId="22996"/>
    <cellStyle name="_Power Cost Value Copy 11.30.05 gas 1.09.06 AURORA at 1.10.06_Hopkins Ridge Prepaid Tran - Interest Earned RY 12ME Feb  '11_NIM Summary 3" xfId="22997"/>
    <cellStyle name="_Power Cost Value Copy 11.30.05 gas 1.09.06 AURORA at 1.10.06_Hopkins Ridge Prepaid Tran - Interest Earned RY 12ME Feb  '11_NIM Summary 3 2" xfId="22998"/>
    <cellStyle name="_Power Cost Value Copy 11.30.05 gas 1.09.06 AURORA at 1.10.06_Hopkins Ridge Prepaid Tran - Interest Earned RY 12ME Feb  '11_NIM Summary 3 2 2" xfId="22999"/>
    <cellStyle name="_Power Cost Value Copy 11.30.05 gas 1.09.06 AURORA at 1.10.06_Hopkins Ridge Prepaid Tran - Interest Earned RY 12ME Feb  '11_NIM Summary 3 3" xfId="23000"/>
    <cellStyle name="_Power Cost Value Copy 11.30.05 gas 1.09.06 AURORA at 1.10.06_Hopkins Ridge Prepaid Tran - Interest Earned RY 12ME Feb  '11_NIM Summary 3 4" xfId="23001"/>
    <cellStyle name="_Power Cost Value Copy 11.30.05 gas 1.09.06 AURORA at 1.10.06_Hopkins Ridge Prepaid Tran - Interest Earned RY 12ME Feb  '11_NIM Summary 4" xfId="23002"/>
    <cellStyle name="_Power Cost Value Copy 11.30.05 gas 1.09.06 AURORA at 1.10.06_Hopkins Ridge Prepaid Tran - Interest Earned RY 12ME Feb  '11_NIM Summary 4 2" xfId="23003"/>
    <cellStyle name="_Power Cost Value Copy 11.30.05 gas 1.09.06 AURORA at 1.10.06_Hopkins Ridge Prepaid Tran - Interest Earned RY 12ME Feb  '11_NIM Summary 5" xfId="23004"/>
    <cellStyle name="_Power Cost Value Copy 11.30.05 gas 1.09.06 AURORA at 1.10.06_Hopkins Ridge Prepaid Tran - Interest Earned RY 12ME Feb  '11_NIM Summary_DEM-WP(C) ENERG10C--ctn Mid-C_042010 2010GRC" xfId="5526"/>
    <cellStyle name="_Power Cost Value Copy 11.30.05 gas 1.09.06 AURORA at 1.10.06_Hopkins Ridge Prepaid Tran - Interest Earned RY 12ME Feb  '11_NIM Summary_DEM-WP(C) ENERG10C--ctn Mid-C_042010 2010GRC 2" xfId="23005"/>
    <cellStyle name="_Power Cost Value Copy 11.30.05 gas 1.09.06 AURORA at 1.10.06_Hopkins Ridge Prepaid Tran - Interest Earned RY 12ME Feb  '11_Transmission Workbook for May BOD" xfId="5527"/>
    <cellStyle name="_Power Cost Value Copy 11.30.05 gas 1.09.06 AURORA at 1.10.06_Hopkins Ridge Prepaid Tran - Interest Earned RY 12ME Feb  '11_Transmission Workbook for May BOD 2" xfId="5528"/>
    <cellStyle name="_Power Cost Value Copy 11.30.05 gas 1.09.06 AURORA at 1.10.06_Hopkins Ridge Prepaid Tran - Interest Earned RY 12ME Feb  '11_Transmission Workbook for May BOD 2 2" xfId="23006"/>
    <cellStyle name="_Power Cost Value Copy 11.30.05 gas 1.09.06 AURORA at 1.10.06_Hopkins Ridge Prepaid Tran - Interest Earned RY 12ME Feb  '11_Transmission Workbook for May BOD 2 2 2" xfId="23007"/>
    <cellStyle name="_Power Cost Value Copy 11.30.05 gas 1.09.06 AURORA at 1.10.06_Hopkins Ridge Prepaid Tran - Interest Earned RY 12ME Feb  '11_Transmission Workbook for May BOD 2 2 2 2" xfId="23008"/>
    <cellStyle name="_Power Cost Value Copy 11.30.05 gas 1.09.06 AURORA at 1.10.06_Hopkins Ridge Prepaid Tran - Interest Earned RY 12ME Feb  '11_Transmission Workbook for May BOD 2 2 3" xfId="23009"/>
    <cellStyle name="_Power Cost Value Copy 11.30.05 gas 1.09.06 AURORA at 1.10.06_Hopkins Ridge Prepaid Tran - Interest Earned RY 12ME Feb  '11_Transmission Workbook for May BOD 2 3" xfId="23010"/>
    <cellStyle name="_Power Cost Value Copy 11.30.05 gas 1.09.06 AURORA at 1.10.06_Hopkins Ridge Prepaid Tran - Interest Earned RY 12ME Feb  '11_Transmission Workbook for May BOD 2 3 2" xfId="23011"/>
    <cellStyle name="_Power Cost Value Copy 11.30.05 gas 1.09.06 AURORA at 1.10.06_Hopkins Ridge Prepaid Tran - Interest Earned RY 12ME Feb  '11_Transmission Workbook for May BOD 2 4" xfId="23012"/>
    <cellStyle name="_Power Cost Value Copy 11.30.05 gas 1.09.06 AURORA at 1.10.06_Hopkins Ridge Prepaid Tran - Interest Earned RY 12ME Feb  '11_Transmission Workbook for May BOD 3" xfId="23013"/>
    <cellStyle name="_Power Cost Value Copy 11.30.05 gas 1.09.06 AURORA at 1.10.06_Hopkins Ridge Prepaid Tran - Interest Earned RY 12ME Feb  '11_Transmission Workbook for May BOD 3 2" xfId="23014"/>
    <cellStyle name="_Power Cost Value Copy 11.30.05 gas 1.09.06 AURORA at 1.10.06_Hopkins Ridge Prepaid Tran - Interest Earned RY 12ME Feb  '11_Transmission Workbook for May BOD 3 2 2" xfId="23015"/>
    <cellStyle name="_Power Cost Value Copy 11.30.05 gas 1.09.06 AURORA at 1.10.06_Hopkins Ridge Prepaid Tran - Interest Earned RY 12ME Feb  '11_Transmission Workbook for May BOD 3 3" xfId="23016"/>
    <cellStyle name="_Power Cost Value Copy 11.30.05 gas 1.09.06 AURORA at 1.10.06_Hopkins Ridge Prepaid Tran - Interest Earned RY 12ME Feb  '11_Transmission Workbook for May BOD 3 4" xfId="23017"/>
    <cellStyle name="_Power Cost Value Copy 11.30.05 gas 1.09.06 AURORA at 1.10.06_Hopkins Ridge Prepaid Tran - Interest Earned RY 12ME Feb  '11_Transmission Workbook for May BOD 4" xfId="23018"/>
    <cellStyle name="_Power Cost Value Copy 11.30.05 gas 1.09.06 AURORA at 1.10.06_Hopkins Ridge Prepaid Tran - Interest Earned RY 12ME Feb  '11_Transmission Workbook for May BOD 4 2" xfId="23019"/>
    <cellStyle name="_Power Cost Value Copy 11.30.05 gas 1.09.06 AURORA at 1.10.06_Hopkins Ridge Prepaid Tran - Interest Earned RY 12ME Feb  '11_Transmission Workbook for May BOD 5" xfId="23020"/>
    <cellStyle name="_Power Cost Value Copy 11.30.05 gas 1.09.06 AURORA at 1.10.06_Hopkins Ridge Prepaid Tran - Interest Earned RY 12ME Feb  '11_Transmission Workbook for May BOD_DEM-WP(C) ENERG10C--ctn Mid-C_042010 2010GRC" xfId="5529"/>
    <cellStyle name="_Power Cost Value Copy 11.30.05 gas 1.09.06 AURORA at 1.10.06_Hopkins Ridge Prepaid Tran - Interest Earned RY 12ME Feb  '11_Transmission Workbook for May BOD_DEM-WP(C) ENERG10C--ctn Mid-C_042010 2010GRC 2" xfId="23021"/>
    <cellStyle name="_Power Cost Value Copy 11.30.05 gas 1.09.06 AURORA at 1.10.06_INPUTS" xfId="5530"/>
    <cellStyle name="_Power Cost Value Copy 11.30.05 gas 1.09.06 AURORA at 1.10.06_INPUTS 2" xfId="5531"/>
    <cellStyle name="_Power Cost Value Copy 11.30.05 gas 1.09.06 AURORA at 1.10.06_INPUTS 2 2" xfId="5532"/>
    <cellStyle name="_Power Cost Value Copy 11.30.05 gas 1.09.06 AURORA at 1.10.06_INPUTS 2 2 2" xfId="5533"/>
    <cellStyle name="_Power Cost Value Copy 11.30.05 gas 1.09.06 AURORA at 1.10.06_INPUTS 2 2 2 2" xfId="23022"/>
    <cellStyle name="_Power Cost Value Copy 11.30.05 gas 1.09.06 AURORA at 1.10.06_INPUTS 2 2 3" xfId="23023"/>
    <cellStyle name="_Power Cost Value Copy 11.30.05 gas 1.09.06 AURORA at 1.10.06_INPUTS 2 3" xfId="5534"/>
    <cellStyle name="_Power Cost Value Copy 11.30.05 gas 1.09.06 AURORA at 1.10.06_INPUTS 2 3 2" xfId="5535"/>
    <cellStyle name="_Power Cost Value Copy 11.30.05 gas 1.09.06 AURORA at 1.10.06_INPUTS 2 3 2 2" xfId="23024"/>
    <cellStyle name="_Power Cost Value Copy 11.30.05 gas 1.09.06 AURORA at 1.10.06_INPUTS 2 3 3" xfId="23025"/>
    <cellStyle name="_Power Cost Value Copy 11.30.05 gas 1.09.06 AURORA at 1.10.06_INPUTS 2 4" xfId="5536"/>
    <cellStyle name="_Power Cost Value Copy 11.30.05 gas 1.09.06 AURORA at 1.10.06_INPUTS 2 4 2" xfId="5537"/>
    <cellStyle name="_Power Cost Value Copy 11.30.05 gas 1.09.06 AURORA at 1.10.06_INPUTS 2 4 2 2" xfId="23026"/>
    <cellStyle name="_Power Cost Value Copy 11.30.05 gas 1.09.06 AURORA at 1.10.06_INPUTS 2 4 3" xfId="23027"/>
    <cellStyle name="_Power Cost Value Copy 11.30.05 gas 1.09.06 AURORA at 1.10.06_INPUTS 2 5" xfId="23028"/>
    <cellStyle name="_Power Cost Value Copy 11.30.05 gas 1.09.06 AURORA at 1.10.06_INPUTS 3" xfId="5538"/>
    <cellStyle name="_Power Cost Value Copy 11.30.05 gas 1.09.06 AURORA at 1.10.06_INPUTS 3 2" xfId="5539"/>
    <cellStyle name="_Power Cost Value Copy 11.30.05 gas 1.09.06 AURORA at 1.10.06_INPUTS 3 2 2" xfId="23029"/>
    <cellStyle name="_Power Cost Value Copy 11.30.05 gas 1.09.06 AURORA at 1.10.06_INPUTS 3 3" xfId="23030"/>
    <cellStyle name="_Power Cost Value Copy 11.30.05 gas 1.09.06 AURORA at 1.10.06_INPUTS 4" xfId="5540"/>
    <cellStyle name="_Power Cost Value Copy 11.30.05 gas 1.09.06 AURORA at 1.10.06_INPUTS 4 2" xfId="5541"/>
    <cellStyle name="_Power Cost Value Copy 11.30.05 gas 1.09.06 AURORA at 1.10.06_INPUTS 4 2 2" xfId="23031"/>
    <cellStyle name="_Power Cost Value Copy 11.30.05 gas 1.09.06 AURORA at 1.10.06_INPUTS 4 3" xfId="23032"/>
    <cellStyle name="_Power Cost Value Copy 11.30.05 gas 1.09.06 AURORA at 1.10.06_INPUTS 5" xfId="5542"/>
    <cellStyle name="_Power Cost Value Copy 11.30.05 gas 1.09.06 AURORA at 1.10.06_INPUTS 5 2" xfId="23033"/>
    <cellStyle name="_Power Cost Value Copy 11.30.05 gas 1.09.06 AURORA at 1.10.06_INPUTS 6" xfId="5543"/>
    <cellStyle name="_Power Cost Value Copy 11.30.05 gas 1.09.06 AURORA at 1.10.06_Leased Transformer &amp; Substation Plant &amp; Rev 12-2009" xfId="5544"/>
    <cellStyle name="_Power Cost Value Copy 11.30.05 gas 1.09.06 AURORA at 1.10.06_Leased Transformer &amp; Substation Plant &amp; Rev 12-2009 2" xfId="5545"/>
    <cellStyle name="_Power Cost Value Copy 11.30.05 gas 1.09.06 AURORA at 1.10.06_Leased Transformer &amp; Substation Plant &amp; Rev 12-2009 2 2" xfId="5546"/>
    <cellStyle name="_Power Cost Value Copy 11.30.05 gas 1.09.06 AURORA at 1.10.06_Leased Transformer &amp; Substation Plant &amp; Rev 12-2009 2 2 2" xfId="5547"/>
    <cellStyle name="_Power Cost Value Copy 11.30.05 gas 1.09.06 AURORA at 1.10.06_Leased Transformer &amp; Substation Plant &amp; Rev 12-2009 2 2 2 2" xfId="23034"/>
    <cellStyle name="_Power Cost Value Copy 11.30.05 gas 1.09.06 AURORA at 1.10.06_Leased Transformer &amp; Substation Plant &amp; Rev 12-2009 2 2 3" xfId="23035"/>
    <cellStyle name="_Power Cost Value Copy 11.30.05 gas 1.09.06 AURORA at 1.10.06_Leased Transformer &amp; Substation Plant &amp; Rev 12-2009 2 3" xfId="5548"/>
    <cellStyle name="_Power Cost Value Copy 11.30.05 gas 1.09.06 AURORA at 1.10.06_Leased Transformer &amp; Substation Plant &amp; Rev 12-2009 2 3 2" xfId="5549"/>
    <cellStyle name="_Power Cost Value Copy 11.30.05 gas 1.09.06 AURORA at 1.10.06_Leased Transformer &amp; Substation Plant &amp; Rev 12-2009 2 3 2 2" xfId="23036"/>
    <cellStyle name="_Power Cost Value Copy 11.30.05 gas 1.09.06 AURORA at 1.10.06_Leased Transformer &amp; Substation Plant &amp; Rev 12-2009 2 3 3" xfId="23037"/>
    <cellStyle name="_Power Cost Value Copy 11.30.05 gas 1.09.06 AURORA at 1.10.06_Leased Transformer &amp; Substation Plant &amp; Rev 12-2009 2 4" xfId="5550"/>
    <cellStyle name="_Power Cost Value Copy 11.30.05 gas 1.09.06 AURORA at 1.10.06_Leased Transformer &amp; Substation Plant &amp; Rev 12-2009 2 4 2" xfId="5551"/>
    <cellStyle name="_Power Cost Value Copy 11.30.05 gas 1.09.06 AURORA at 1.10.06_Leased Transformer &amp; Substation Plant &amp; Rev 12-2009 2 4 2 2" xfId="23038"/>
    <cellStyle name="_Power Cost Value Copy 11.30.05 gas 1.09.06 AURORA at 1.10.06_Leased Transformer &amp; Substation Plant &amp; Rev 12-2009 2 4 3" xfId="23039"/>
    <cellStyle name="_Power Cost Value Copy 11.30.05 gas 1.09.06 AURORA at 1.10.06_Leased Transformer &amp; Substation Plant &amp; Rev 12-2009 2 5" xfId="23040"/>
    <cellStyle name="_Power Cost Value Copy 11.30.05 gas 1.09.06 AURORA at 1.10.06_Leased Transformer &amp; Substation Plant &amp; Rev 12-2009 3" xfId="5552"/>
    <cellStyle name="_Power Cost Value Copy 11.30.05 gas 1.09.06 AURORA at 1.10.06_Leased Transformer &amp; Substation Plant &amp; Rev 12-2009 3 2" xfId="5553"/>
    <cellStyle name="_Power Cost Value Copy 11.30.05 gas 1.09.06 AURORA at 1.10.06_Leased Transformer &amp; Substation Plant &amp; Rev 12-2009 3 2 2" xfId="23041"/>
    <cellStyle name="_Power Cost Value Copy 11.30.05 gas 1.09.06 AURORA at 1.10.06_Leased Transformer &amp; Substation Plant &amp; Rev 12-2009 3 3" xfId="23042"/>
    <cellStyle name="_Power Cost Value Copy 11.30.05 gas 1.09.06 AURORA at 1.10.06_Leased Transformer &amp; Substation Plant &amp; Rev 12-2009 4" xfId="5554"/>
    <cellStyle name="_Power Cost Value Copy 11.30.05 gas 1.09.06 AURORA at 1.10.06_Leased Transformer &amp; Substation Plant &amp; Rev 12-2009 4 2" xfId="5555"/>
    <cellStyle name="_Power Cost Value Copy 11.30.05 gas 1.09.06 AURORA at 1.10.06_Leased Transformer &amp; Substation Plant &amp; Rev 12-2009 4 2 2" xfId="23043"/>
    <cellStyle name="_Power Cost Value Copy 11.30.05 gas 1.09.06 AURORA at 1.10.06_Leased Transformer &amp; Substation Plant &amp; Rev 12-2009 4 3" xfId="23044"/>
    <cellStyle name="_Power Cost Value Copy 11.30.05 gas 1.09.06 AURORA at 1.10.06_Leased Transformer &amp; Substation Plant &amp; Rev 12-2009 5" xfId="5556"/>
    <cellStyle name="_Power Cost Value Copy 11.30.05 gas 1.09.06 AURORA at 1.10.06_Leased Transformer &amp; Substation Plant &amp; Rev 12-2009 5 2" xfId="23045"/>
    <cellStyle name="_Power Cost Value Copy 11.30.05 gas 1.09.06 AURORA at 1.10.06_Leased Transformer &amp; Substation Plant &amp; Rev 12-2009 6" xfId="5557"/>
    <cellStyle name="_Power Cost Value Copy 11.30.05 gas 1.09.06 AURORA at 1.10.06_Mint Farm Generation BPA" xfId="23046"/>
    <cellStyle name="_Power Cost Value Copy 11.30.05 gas 1.09.06 AURORA at 1.10.06_NIM Summary" xfId="5558"/>
    <cellStyle name="_Power Cost Value Copy 11.30.05 gas 1.09.06 AURORA at 1.10.06_NIM Summary 09GRC" xfId="5559"/>
    <cellStyle name="_Power Cost Value Copy 11.30.05 gas 1.09.06 AURORA at 1.10.06_NIM Summary 09GRC 2" xfId="5560"/>
    <cellStyle name="_Power Cost Value Copy 11.30.05 gas 1.09.06 AURORA at 1.10.06_NIM Summary 09GRC 2 2" xfId="23047"/>
    <cellStyle name="_Power Cost Value Copy 11.30.05 gas 1.09.06 AURORA at 1.10.06_NIM Summary 09GRC 2 2 2" xfId="23048"/>
    <cellStyle name="_Power Cost Value Copy 11.30.05 gas 1.09.06 AURORA at 1.10.06_NIM Summary 09GRC 2 2 2 2" xfId="23049"/>
    <cellStyle name="_Power Cost Value Copy 11.30.05 gas 1.09.06 AURORA at 1.10.06_NIM Summary 09GRC 2 2 3" xfId="23050"/>
    <cellStyle name="_Power Cost Value Copy 11.30.05 gas 1.09.06 AURORA at 1.10.06_NIM Summary 09GRC 2 3" xfId="23051"/>
    <cellStyle name="_Power Cost Value Copy 11.30.05 gas 1.09.06 AURORA at 1.10.06_NIM Summary 09GRC 2 3 2" xfId="23052"/>
    <cellStyle name="_Power Cost Value Copy 11.30.05 gas 1.09.06 AURORA at 1.10.06_NIM Summary 09GRC 2 4" xfId="23053"/>
    <cellStyle name="_Power Cost Value Copy 11.30.05 gas 1.09.06 AURORA at 1.10.06_NIM Summary 09GRC 3" xfId="23054"/>
    <cellStyle name="_Power Cost Value Copy 11.30.05 gas 1.09.06 AURORA at 1.10.06_NIM Summary 09GRC 3 2" xfId="23055"/>
    <cellStyle name="_Power Cost Value Copy 11.30.05 gas 1.09.06 AURORA at 1.10.06_NIM Summary 09GRC 3 2 2" xfId="23056"/>
    <cellStyle name="_Power Cost Value Copy 11.30.05 gas 1.09.06 AURORA at 1.10.06_NIM Summary 09GRC 3 3" xfId="23057"/>
    <cellStyle name="_Power Cost Value Copy 11.30.05 gas 1.09.06 AURORA at 1.10.06_NIM Summary 09GRC 3 4" xfId="23058"/>
    <cellStyle name="_Power Cost Value Copy 11.30.05 gas 1.09.06 AURORA at 1.10.06_NIM Summary 09GRC 4" xfId="23059"/>
    <cellStyle name="_Power Cost Value Copy 11.30.05 gas 1.09.06 AURORA at 1.10.06_NIM Summary 09GRC 4 2" xfId="23060"/>
    <cellStyle name="_Power Cost Value Copy 11.30.05 gas 1.09.06 AURORA at 1.10.06_NIM Summary 09GRC 5" xfId="23061"/>
    <cellStyle name="_Power Cost Value Copy 11.30.05 gas 1.09.06 AURORA at 1.10.06_NIM Summary 09GRC_DEM-WP(C) ENERG10C--ctn Mid-C_042010 2010GRC" xfId="5561"/>
    <cellStyle name="_Power Cost Value Copy 11.30.05 gas 1.09.06 AURORA at 1.10.06_NIM Summary 09GRC_DEM-WP(C) ENERG10C--ctn Mid-C_042010 2010GRC 2" xfId="23062"/>
    <cellStyle name="_Power Cost Value Copy 11.30.05 gas 1.09.06 AURORA at 1.10.06_NIM Summary 10" xfId="23063"/>
    <cellStyle name="_Power Cost Value Copy 11.30.05 gas 1.09.06 AURORA at 1.10.06_NIM Summary 10 2" xfId="23064"/>
    <cellStyle name="_Power Cost Value Copy 11.30.05 gas 1.09.06 AURORA at 1.10.06_NIM Summary 10 2 2" xfId="23065"/>
    <cellStyle name="_Power Cost Value Copy 11.30.05 gas 1.09.06 AURORA at 1.10.06_NIM Summary 10 3" xfId="23066"/>
    <cellStyle name="_Power Cost Value Copy 11.30.05 gas 1.09.06 AURORA at 1.10.06_NIM Summary 10 4" xfId="23067"/>
    <cellStyle name="_Power Cost Value Copy 11.30.05 gas 1.09.06 AURORA at 1.10.06_NIM Summary 11" xfId="23068"/>
    <cellStyle name="_Power Cost Value Copy 11.30.05 gas 1.09.06 AURORA at 1.10.06_NIM Summary 11 2" xfId="23069"/>
    <cellStyle name="_Power Cost Value Copy 11.30.05 gas 1.09.06 AURORA at 1.10.06_NIM Summary 11 2 2" xfId="23070"/>
    <cellStyle name="_Power Cost Value Copy 11.30.05 gas 1.09.06 AURORA at 1.10.06_NIM Summary 11 3" xfId="23071"/>
    <cellStyle name="_Power Cost Value Copy 11.30.05 gas 1.09.06 AURORA at 1.10.06_NIM Summary 11 4" xfId="23072"/>
    <cellStyle name="_Power Cost Value Copy 11.30.05 gas 1.09.06 AURORA at 1.10.06_NIM Summary 12" xfId="23073"/>
    <cellStyle name="_Power Cost Value Copy 11.30.05 gas 1.09.06 AURORA at 1.10.06_NIM Summary 12 2" xfId="23074"/>
    <cellStyle name="_Power Cost Value Copy 11.30.05 gas 1.09.06 AURORA at 1.10.06_NIM Summary 12 2 2" xfId="23075"/>
    <cellStyle name="_Power Cost Value Copy 11.30.05 gas 1.09.06 AURORA at 1.10.06_NIM Summary 12 3" xfId="23076"/>
    <cellStyle name="_Power Cost Value Copy 11.30.05 gas 1.09.06 AURORA at 1.10.06_NIM Summary 12 4" xfId="23077"/>
    <cellStyle name="_Power Cost Value Copy 11.30.05 gas 1.09.06 AURORA at 1.10.06_NIM Summary 13" xfId="23078"/>
    <cellStyle name="_Power Cost Value Copy 11.30.05 gas 1.09.06 AURORA at 1.10.06_NIM Summary 13 2" xfId="23079"/>
    <cellStyle name="_Power Cost Value Copy 11.30.05 gas 1.09.06 AURORA at 1.10.06_NIM Summary 13 2 2" xfId="23080"/>
    <cellStyle name="_Power Cost Value Copy 11.30.05 gas 1.09.06 AURORA at 1.10.06_NIM Summary 13 3" xfId="23081"/>
    <cellStyle name="_Power Cost Value Copy 11.30.05 gas 1.09.06 AURORA at 1.10.06_NIM Summary 13 4" xfId="23082"/>
    <cellStyle name="_Power Cost Value Copy 11.30.05 gas 1.09.06 AURORA at 1.10.06_NIM Summary 14" xfId="23083"/>
    <cellStyle name="_Power Cost Value Copy 11.30.05 gas 1.09.06 AURORA at 1.10.06_NIM Summary 14 2" xfId="23084"/>
    <cellStyle name="_Power Cost Value Copy 11.30.05 gas 1.09.06 AURORA at 1.10.06_NIM Summary 14 2 2" xfId="23085"/>
    <cellStyle name="_Power Cost Value Copy 11.30.05 gas 1.09.06 AURORA at 1.10.06_NIM Summary 14 3" xfId="23086"/>
    <cellStyle name="_Power Cost Value Copy 11.30.05 gas 1.09.06 AURORA at 1.10.06_NIM Summary 14 4" xfId="23087"/>
    <cellStyle name="_Power Cost Value Copy 11.30.05 gas 1.09.06 AURORA at 1.10.06_NIM Summary 15" xfId="23088"/>
    <cellStyle name="_Power Cost Value Copy 11.30.05 gas 1.09.06 AURORA at 1.10.06_NIM Summary 15 2" xfId="23089"/>
    <cellStyle name="_Power Cost Value Copy 11.30.05 gas 1.09.06 AURORA at 1.10.06_NIM Summary 15 2 2" xfId="23090"/>
    <cellStyle name="_Power Cost Value Copy 11.30.05 gas 1.09.06 AURORA at 1.10.06_NIM Summary 15 3" xfId="23091"/>
    <cellStyle name="_Power Cost Value Copy 11.30.05 gas 1.09.06 AURORA at 1.10.06_NIM Summary 15 4" xfId="23092"/>
    <cellStyle name="_Power Cost Value Copy 11.30.05 gas 1.09.06 AURORA at 1.10.06_NIM Summary 16" xfId="23093"/>
    <cellStyle name="_Power Cost Value Copy 11.30.05 gas 1.09.06 AURORA at 1.10.06_NIM Summary 16 2" xfId="23094"/>
    <cellStyle name="_Power Cost Value Copy 11.30.05 gas 1.09.06 AURORA at 1.10.06_NIM Summary 16 2 2" xfId="23095"/>
    <cellStyle name="_Power Cost Value Copy 11.30.05 gas 1.09.06 AURORA at 1.10.06_NIM Summary 16 3" xfId="23096"/>
    <cellStyle name="_Power Cost Value Copy 11.30.05 gas 1.09.06 AURORA at 1.10.06_NIM Summary 16 4" xfId="23097"/>
    <cellStyle name="_Power Cost Value Copy 11.30.05 gas 1.09.06 AURORA at 1.10.06_NIM Summary 17" xfId="23098"/>
    <cellStyle name="_Power Cost Value Copy 11.30.05 gas 1.09.06 AURORA at 1.10.06_NIM Summary 17 2" xfId="23099"/>
    <cellStyle name="_Power Cost Value Copy 11.30.05 gas 1.09.06 AURORA at 1.10.06_NIM Summary 17 2 2" xfId="23100"/>
    <cellStyle name="_Power Cost Value Copy 11.30.05 gas 1.09.06 AURORA at 1.10.06_NIM Summary 17 3" xfId="23101"/>
    <cellStyle name="_Power Cost Value Copy 11.30.05 gas 1.09.06 AURORA at 1.10.06_NIM Summary 17 4" xfId="23102"/>
    <cellStyle name="_Power Cost Value Copy 11.30.05 gas 1.09.06 AURORA at 1.10.06_NIM Summary 18" xfId="23103"/>
    <cellStyle name="_Power Cost Value Copy 11.30.05 gas 1.09.06 AURORA at 1.10.06_NIM Summary 18 2" xfId="23104"/>
    <cellStyle name="_Power Cost Value Copy 11.30.05 gas 1.09.06 AURORA at 1.10.06_NIM Summary 18 2 2" xfId="23105"/>
    <cellStyle name="_Power Cost Value Copy 11.30.05 gas 1.09.06 AURORA at 1.10.06_NIM Summary 18 3" xfId="23106"/>
    <cellStyle name="_Power Cost Value Copy 11.30.05 gas 1.09.06 AURORA at 1.10.06_NIM Summary 18 4" xfId="23107"/>
    <cellStyle name="_Power Cost Value Copy 11.30.05 gas 1.09.06 AURORA at 1.10.06_NIM Summary 19" xfId="23108"/>
    <cellStyle name="_Power Cost Value Copy 11.30.05 gas 1.09.06 AURORA at 1.10.06_NIM Summary 19 2" xfId="23109"/>
    <cellStyle name="_Power Cost Value Copy 11.30.05 gas 1.09.06 AURORA at 1.10.06_NIM Summary 19 2 2" xfId="23110"/>
    <cellStyle name="_Power Cost Value Copy 11.30.05 gas 1.09.06 AURORA at 1.10.06_NIM Summary 19 3" xfId="23111"/>
    <cellStyle name="_Power Cost Value Copy 11.30.05 gas 1.09.06 AURORA at 1.10.06_NIM Summary 19 4" xfId="23112"/>
    <cellStyle name="_Power Cost Value Copy 11.30.05 gas 1.09.06 AURORA at 1.10.06_NIM Summary 2" xfId="5562"/>
    <cellStyle name="_Power Cost Value Copy 11.30.05 gas 1.09.06 AURORA at 1.10.06_NIM Summary 2 2" xfId="23113"/>
    <cellStyle name="_Power Cost Value Copy 11.30.05 gas 1.09.06 AURORA at 1.10.06_NIM Summary 2 2 2" xfId="23114"/>
    <cellStyle name="_Power Cost Value Copy 11.30.05 gas 1.09.06 AURORA at 1.10.06_NIM Summary 2 2 2 2" xfId="23115"/>
    <cellStyle name="_Power Cost Value Copy 11.30.05 gas 1.09.06 AURORA at 1.10.06_NIM Summary 2 2 3" xfId="23116"/>
    <cellStyle name="_Power Cost Value Copy 11.30.05 gas 1.09.06 AURORA at 1.10.06_NIM Summary 2 3" xfId="23117"/>
    <cellStyle name="_Power Cost Value Copy 11.30.05 gas 1.09.06 AURORA at 1.10.06_NIM Summary 2 3 2" xfId="23118"/>
    <cellStyle name="_Power Cost Value Copy 11.30.05 gas 1.09.06 AURORA at 1.10.06_NIM Summary 2 4" xfId="23119"/>
    <cellStyle name="_Power Cost Value Copy 11.30.05 gas 1.09.06 AURORA at 1.10.06_NIM Summary 20" xfId="23120"/>
    <cellStyle name="_Power Cost Value Copy 11.30.05 gas 1.09.06 AURORA at 1.10.06_NIM Summary 20 2" xfId="23121"/>
    <cellStyle name="_Power Cost Value Copy 11.30.05 gas 1.09.06 AURORA at 1.10.06_NIM Summary 20 3" xfId="23122"/>
    <cellStyle name="_Power Cost Value Copy 11.30.05 gas 1.09.06 AURORA at 1.10.06_NIM Summary 21" xfId="23123"/>
    <cellStyle name="_Power Cost Value Copy 11.30.05 gas 1.09.06 AURORA at 1.10.06_NIM Summary 21 2" xfId="23124"/>
    <cellStyle name="_Power Cost Value Copy 11.30.05 gas 1.09.06 AURORA at 1.10.06_NIM Summary 21 3" xfId="23125"/>
    <cellStyle name="_Power Cost Value Copy 11.30.05 gas 1.09.06 AURORA at 1.10.06_NIM Summary 22" xfId="23126"/>
    <cellStyle name="_Power Cost Value Copy 11.30.05 gas 1.09.06 AURORA at 1.10.06_NIM Summary 22 2" xfId="23127"/>
    <cellStyle name="_Power Cost Value Copy 11.30.05 gas 1.09.06 AURORA at 1.10.06_NIM Summary 22 3" xfId="23128"/>
    <cellStyle name="_Power Cost Value Copy 11.30.05 gas 1.09.06 AURORA at 1.10.06_NIM Summary 23" xfId="23129"/>
    <cellStyle name="_Power Cost Value Copy 11.30.05 gas 1.09.06 AURORA at 1.10.06_NIM Summary 23 2" xfId="23130"/>
    <cellStyle name="_Power Cost Value Copy 11.30.05 gas 1.09.06 AURORA at 1.10.06_NIM Summary 23 3" xfId="23131"/>
    <cellStyle name="_Power Cost Value Copy 11.30.05 gas 1.09.06 AURORA at 1.10.06_NIM Summary 24" xfId="23132"/>
    <cellStyle name="_Power Cost Value Copy 11.30.05 gas 1.09.06 AURORA at 1.10.06_NIM Summary 24 2" xfId="23133"/>
    <cellStyle name="_Power Cost Value Copy 11.30.05 gas 1.09.06 AURORA at 1.10.06_NIM Summary 24 3" xfId="23134"/>
    <cellStyle name="_Power Cost Value Copy 11.30.05 gas 1.09.06 AURORA at 1.10.06_NIM Summary 25" xfId="23135"/>
    <cellStyle name="_Power Cost Value Copy 11.30.05 gas 1.09.06 AURORA at 1.10.06_NIM Summary 25 2" xfId="23136"/>
    <cellStyle name="_Power Cost Value Copy 11.30.05 gas 1.09.06 AURORA at 1.10.06_NIM Summary 25 3" xfId="23137"/>
    <cellStyle name="_Power Cost Value Copy 11.30.05 gas 1.09.06 AURORA at 1.10.06_NIM Summary 26" xfId="23138"/>
    <cellStyle name="_Power Cost Value Copy 11.30.05 gas 1.09.06 AURORA at 1.10.06_NIM Summary 26 2" xfId="23139"/>
    <cellStyle name="_Power Cost Value Copy 11.30.05 gas 1.09.06 AURORA at 1.10.06_NIM Summary 26 3" xfId="23140"/>
    <cellStyle name="_Power Cost Value Copy 11.30.05 gas 1.09.06 AURORA at 1.10.06_NIM Summary 27" xfId="23141"/>
    <cellStyle name="_Power Cost Value Copy 11.30.05 gas 1.09.06 AURORA at 1.10.06_NIM Summary 27 2" xfId="23142"/>
    <cellStyle name="_Power Cost Value Copy 11.30.05 gas 1.09.06 AURORA at 1.10.06_NIM Summary 27 3" xfId="23143"/>
    <cellStyle name="_Power Cost Value Copy 11.30.05 gas 1.09.06 AURORA at 1.10.06_NIM Summary 28" xfId="23144"/>
    <cellStyle name="_Power Cost Value Copy 11.30.05 gas 1.09.06 AURORA at 1.10.06_NIM Summary 28 2" xfId="23145"/>
    <cellStyle name="_Power Cost Value Copy 11.30.05 gas 1.09.06 AURORA at 1.10.06_NIM Summary 28 3" xfId="23146"/>
    <cellStyle name="_Power Cost Value Copy 11.30.05 gas 1.09.06 AURORA at 1.10.06_NIM Summary 29" xfId="23147"/>
    <cellStyle name="_Power Cost Value Copy 11.30.05 gas 1.09.06 AURORA at 1.10.06_NIM Summary 29 2" xfId="23148"/>
    <cellStyle name="_Power Cost Value Copy 11.30.05 gas 1.09.06 AURORA at 1.10.06_NIM Summary 29 3" xfId="23149"/>
    <cellStyle name="_Power Cost Value Copy 11.30.05 gas 1.09.06 AURORA at 1.10.06_NIM Summary 3" xfId="5563"/>
    <cellStyle name="_Power Cost Value Copy 11.30.05 gas 1.09.06 AURORA at 1.10.06_NIM Summary 3 2" xfId="23150"/>
    <cellStyle name="_Power Cost Value Copy 11.30.05 gas 1.09.06 AURORA at 1.10.06_NIM Summary 3 2 2" xfId="23151"/>
    <cellStyle name="_Power Cost Value Copy 11.30.05 gas 1.09.06 AURORA at 1.10.06_NIM Summary 3 3" xfId="23152"/>
    <cellStyle name="_Power Cost Value Copy 11.30.05 gas 1.09.06 AURORA at 1.10.06_NIM Summary 3 4" xfId="23153"/>
    <cellStyle name="_Power Cost Value Copy 11.30.05 gas 1.09.06 AURORA at 1.10.06_NIM Summary 30" xfId="23154"/>
    <cellStyle name="_Power Cost Value Copy 11.30.05 gas 1.09.06 AURORA at 1.10.06_NIM Summary 30 2" xfId="23155"/>
    <cellStyle name="_Power Cost Value Copy 11.30.05 gas 1.09.06 AURORA at 1.10.06_NIM Summary 30 3" xfId="23156"/>
    <cellStyle name="_Power Cost Value Copy 11.30.05 gas 1.09.06 AURORA at 1.10.06_NIM Summary 31" xfId="23157"/>
    <cellStyle name="_Power Cost Value Copy 11.30.05 gas 1.09.06 AURORA at 1.10.06_NIM Summary 31 2" xfId="23158"/>
    <cellStyle name="_Power Cost Value Copy 11.30.05 gas 1.09.06 AURORA at 1.10.06_NIM Summary 31 3" xfId="23159"/>
    <cellStyle name="_Power Cost Value Copy 11.30.05 gas 1.09.06 AURORA at 1.10.06_NIM Summary 32" xfId="23160"/>
    <cellStyle name="_Power Cost Value Copy 11.30.05 gas 1.09.06 AURORA at 1.10.06_NIM Summary 32 2" xfId="23161"/>
    <cellStyle name="_Power Cost Value Copy 11.30.05 gas 1.09.06 AURORA at 1.10.06_NIM Summary 33" xfId="23162"/>
    <cellStyle name="_Power Cost Value Copy 11.30.05 gas 1.09.06 AURORA at 1.10.06_NIM Summary 33 2" xfId="23163"/>
    <cellStyle name="_Power Cost Value Copy 11.30.05 gas 1.09.06 AURORA at 1.10.06_NIM Summary 34" xfId="23164"/>
    <cellStyle name="_Power Cost Value Copy 11.30.05 gas 1.09.06 AURORA at 1.10.06_NIM Summary 34 2" xfId="23165"/>
    <cellStyle name="_Power Cost Value Copy 11.30.05 gas 1.09.06 AURORA at 1.10.06_NIM Summary 35" xfId="23166"/>
    <cellStyle name="_Power Cost Value Copy 11.30.05 gas 1.09.06 AURORA at 1.10.06_NIM Summary 35 2" xfId="23167"/>
    <cellStyle name="_Power Cost Value Copy 11.30.05 gas 1.09.06 AURORA at 1.10.06_NIM Summary 36" xfId="23168"/>
    <cellStyle name="_Power Cost Value Copy 11.30.05 gas 1.09.06 AURORA at 1.10.06_NIM Summary 36 2" xfId="23169"/>
    <cellStyle name="_Power Cost Value Copy 11.30.05 gas 1.09.06 AURORA at 1.10.06_NIM Summary 37" xfId="23170"/>
    <cellStyle name="_Power Cost Value Copy 11.30.05 gas 1.09.06 AURORA at 1.10.06_NIM Summary 37 2" xfId="23171"/>
    <cellStyle name="_Power Cost Value Copy 11.30.05 gas 1.09.06 AURORA at 1.10.06_NIM Summary 38" xfId="23172"/>
    <cellStyle name="_Power Cost Value Copy 11.30.05 gas 1.09.06 AURORA at 1.10.06_NIM Summary 38 2" xfId="23173"/>
    <cellStyle name="_Power Cost Value Copy 11.30.05 gas 1.09.06 AURORA at 1.10.06_NIM Summary 39" xfId="23174"/>
    <cellStyle name="_Power Cost Value Copy 11.30.05 gas 1.09.06 AURORA at 1.10.06_NIM Summary 39 2" xfId="23175"/>
    <cellStyle name="_Power Cost Value Copy 11.30.05 gas 1.09.06 AURORA at 1.10.06_NIM Summary 4" xfId="5564"/>
    <cellStyle name="_Power Cost Value Copy 11.30.05 gas 1.09.06 AURORA at 1.10.06_NIM Summary 4 2" xfId="23176"/>
    <cellStyle name="_Power Cost Value Copy 11.30.05 gas 1.09.06 AURORA at 1.10.06_NIM Summary 4 2 2" xfId="23177"/>
    <cellStyle name="_Power Cost Value Copy 11.30.05 gas 1.09.06 AURORA at 1.10.06_NIM Summary 4 3" xfId="23178"/>
    <cellStyle name="_Power Cost Value Copy 11.30.05 gas 1.09.06 AURORA at 1.10.06_NIM Summary 4 4" xfId="23179"/>
    <cellStyle name="_Power Cost Value Copy 11.30.05 gas 1.09.06 AURORA at 1.10.06_NIM Summary 40" xfId="23180"/>
    <cellStyle name="_Power Cost Value Copy 11.30.05 gas 1.09.06 AURORA at 1.10.06_NIM Summary 40 2" xfId="23181"/>
    <cellStyle name="_Power Cost Value Copy 11.30.05 gas 1.09.06 AURORA at 1.10.06_NIM Summary 41" xfId="23182"/>
    <cellStyle name="_Power Cost Value Copy 11.30.05 gas 1.09.06 AURORA at 1.10.06_NIM Summary 41 2" xfId="23183"/>
    <cellStyle name="_Power Cost Value Copy 11.30.05 gas 1.09.06 AURORA at 1.10.06_NIM Summary 42" xfId="23184"/>
    <cellStyle name="_Power Cost Value Copy 11.30.05 gas 1.09.06 AURORA at 1.10.06_NIM Summary 42 2" xfId="23185"/>
    <cellStyle name="_Power Cost Value Copy 11.30.05 gas 1.09.06 AURORA at 1.10.06_NIM Summary 43" xfId="23186"/>
    <cellStyle name="_Power Cost Value Copy 11.30.05 gas 1.09.06 AURORA at 1.10.06_NIM Summary 43 2" xfId="23187"/>
    <cellStyle name="_Power Cost Value Copy 11.30.05 gas 1.09.06 AURORA at 1.10.06_NIM Summary 44" xfId="23188"/>
    <cellStyle name="_Power Cost Value Copy 11.30.05 gas 1.09.06 AURORA at 1.10.06_NIM Summary 44 2" xfId="23189"/>
    <cellStyle name="_Power Cost Value Copy 11.30.05 gas 1.09.06 AURORA at 1.10.06_NIM Summary 45" xfId="23190"/>
    <cellStyle name="_Power Cost Value Copy 11.30.05 gas 1.09.06 AURORA at 1.10.06_NIM Summary 45 2" xfId="23191"/>
    <cellStyle name="_Power Cost Value Copy 11.30.05 gas 1.09.06 AURORA at 1.10.06_NIM Summary 46" xfId="23192"/>
    <cellStyle name="_Power Cost Value Copy 11.30.05 gas 1.09.06 AURORA at 1.10.06_NIM Summary 46 2" xfId="23193"/>
    <cellStyle name="_Power Cost Value Copy 11.30.05 gas 1.09.06 AURORA at 1.10.06_NIM Summary 47" xfId="23194"/>
    <cellStyle name="_Power Cost Value Copy 11.30.05 gas 1.09.06 AURORA at 1.10.06_NIM Summary 47 2" xfId="23195"/>
    <cellStyle name="_Power Cost Value Copy 11.30.05 gas 1.09.06 AURORA at 1.10.06_NIM Summary 48" xfId="23196"/>
    <cellStyle name="_Power Cost Value Copy 11.30.05 gas 1.09.06 AURORA at 1.10.06_NIM Summary 49" xfId="23197"/>
    <cellStyle name="_Power Cost Value Copy 11.30.05 gas 1.09.06 AURORA at 1.10.06_NIM Summary 5" xfId="5565"/>
    <cellStyle name="_Power Cost Value Copy 11.30.05 gas 1.09.06 AURORA at 1.10.06_NIM Summary 5 2" xfId="23198"/>
    <cellStyle name="_Power Cost Value Copy 11.30.05 gas 1.09.06 AURORA at 1.10.06_NIM Summary 5 2 2" xfId="23199"/>
    <cellStyle name="_Power Cost Value Copy 11.30.05 gas 1.09.06 AURORA at 1.10.06_NIM Summary 5 3" xfId="23200"/>
    <cellStyle name="_Power Cost Value Copy 11.30.05 gas 1.09.06 AURORA at 1.10.06_NIM Summary 5 4" xfId="23201"/>
    <cellStyle name="_Power Cost Value Copy 11.30.05 gas 1.09.06 AURORA at 1.10.06_NIM Summary 50" xfId="23202"/>
    <cellStyle name="_Power Cost Value Copy 11.30.05 gas 1.09.06 AURORA at 1.10.06_NIM Summary 51" xfId="23203"/>
    <cellStyle name="_Power Cost Value Copy 11.30.05 gas 1.09.06 AURORA at 1.10.06_NIM Summary 6" xfId="5566"/>
    <cellStyle name="_Power Cost Value Copy 11.30.05 gas 1.09.06 AURORA at 1.10.06_NIM Summary 6 2" xfId="23204"/>
    <cellStyle name="_Power Cost Value Copy 11.30.05 gas 1.09.06 AURORA at 1.10.06_NIM Summary 6 2 2" xfId="23205"/>
    <cellStyle name="_Power Cost Value Copy 11.30.05 gas 1.09.06 AURORA at 1.10.06_NIM Summary 6 3" xfId="23206"/>
    <cellStyle name="_Power Cost Value Copy 11.30.05 gas 1.09.06 AURORA at 1.10.06_NIM Summary 6 4" xfId="23207"/>
    <cellStyle name="_Power Cost Value Copy 11.30.05 gas 1.09.06 AURORA at 1.10.06_NIM Summary 7" xfId="5567"/>
    <cellStyle name="_Power Cost Value Copy 11.30.05 gas 1.09.06 AURORA at 1.10.06_NIM Summary 7 2" xfId="23208"/>
    <cellStyle name="_Power Cost Value Copy 11.30.05 gas 1.09.06 AURORA at 1.10.06_NIM Summary 7 2 2" xfId="23209"/>
    <cellStyle name="_Power Cost Value Copy 11.30.05 gas 1.09.06 AURORA at 1.10.06_NIM Summary 7 3" xfId="23210"/>
    <cellStyle name="_Power Cost Value Copy 11.30.05 gas 1.09.06 AURORA at 1.10.06_NIM Summary 7 4" xfId="23211"/>
    <cellStyle name="_Power Cost Value Copy 11.30.05 gas 1.09.06 AURORA at 1.10.06_NIM Summary 8" xfId="5568"/>
    <cellStyle name="_Power Cost Value Copy 11.30.05 gas 1.09.06 AURORA at 1.10.06_NIM Summary 8 2" xfId="23212"/>
    <cellStyle name="_Power Cost Value Copy 11.30.05 gas 1.09.06 AURORA at 1.10.06_NIM Summary 8 2 2" xfId="23213"/>
    <cellStyle name="_Power Cost Value Copy 11.30.05 gas 1.09.06 AURORA at 1.10.06_NIM Summary 8 3" xfId="23214"/>
    <cellStyle name="_Power Cost Value Copy 11.30.05 gas 1.09.06 AURORA at 1.10.06_NIM Summary 8 4" xfId="23215"/>
    <cellStyle name="_Power Cost Value Copy 11.30.05 gas 1.09.06 AURORA at 1.10.06_NIM Summary 9" xfId="5569"/>
    <cellStyle name="_Power Cost Value Copy 11.30.05 gas 1.09.06 AURORA at 1.10.06_NIM Summary 9 2" xfId="23216"/>
    <cellStyle name="_Power Cost Value Copy 11.30.05 gas 1.09.06 AURORA at 1.10.06_NIM Summary 9 2 2" xfId="23217"/>
    <cellStyle name="_Power Cost Value Copy 11.30.05 gas 1.09.06 AURORA at 1.10.06_NIM Summary 9 3" xfId="23218"/>
    <cellStyle name="_Power Cost Value Copy 11.30.05 gas 1.09.06 AURORA at 1.10.06_NIM Summary 9 4" xfId="23219"/>
    <cellStyle name="_Power Cost Value Copy 11.30.05 gas 1.09.06 AURORA at 1.10.06_NIM Summary_DEM-WP(C) ENERG10C--ctn Mid-C_042010 2010GRC" xfId="5570"/>
    <cellStyle name="_Power Cost Value Copy 11.30.05 gas 1.09.06 AURORA at 1.10.06_NIM Summary_DEM-WP(C) ENERG10C--ctn Mid-C_042010 2010GRC 2" xfId="23220"/>
    <cellStyle name="_Power Cost Value Copy 11.30.05 gas 1.09.06 AURORA at 1.10.06_PCA 10 -  Exhibit D Dec 2011" xfId="23221"/>
    <cellStyle name="_Power Cost Value Copy 11.30.05 gas 1.09.06 AURORA at 1.10.06_PCA 10 -  Exhibit D Dec 2011 2" xfId="23222"/>
    <cellStyle name="_Power Cost Value Copy 11.30.05 gas 1.09.06 AURORA at 1.10.06_PCA 10 -  Exhibit D from A Kellogg Jan 2011" xfId="5571"/>
    <cellStyle name="_Power Cost Value Copy 11.30.05 gas 1.09.06 AURORA at 1.10.06_PCA 10 -  Exhibit D from A Kellogg Jan 2011 2" xfId="23223"/>
    <cellStyle name="_Power Cost Value Copy 11.30.05 gas 1.09.06 AURORA at 1.10.06_PCA 10 -  Exhibit D from A Kellogg July 2011" xfId="5572"/>
    <cellStyle name="_Power Cost Value Copy 11.30.05 gas 1.09.06 AURORA at 1.10.06_PCA 10 -  Exhibit D from A Kellogg July 2011 2" xfId="23224"/>
    <cellStyle name="_Power Cost Value Copy 11.30.05 gas 1.09.06 AURORA at 1.10.06_PCA 10 -  Exhibit D from S Free Rcv'd 12-11" xfId="5573"/>
    <cellStyle name="_Power Cost Value Copy 11.30.05 gas 1.09.06 AURORA at 1.10.06_PCA 10 -  Exhibit D from S Free Rcv'd 12-11 2" xfId="23225"/>
    <cellStyle name="_Power Cost Value Copy 11.30.05 gas 1.09.06 AURORA at 1.10.06_PCA 11 -  Exhibit D Jan 2012 fr A Kellogg" xfId="23226"/>
    <cellStyle name="_Power Cost Value Copy 11.30.05 gas 1.09.06 AURORA at 1.10.06_PCA 11 -  Exhibit D Jan 2012 fr A Kellogg 2" xfId="23227"/>
    <cellStyle name="_Power Cost Value Copy 11.30.05 gas 1.09.06 AURORA at 1.10.06_PCA 11 -  Exhibit D Jan 2012 WF" xfId="23228"/>
    <cellStyle name="_Power Cost Value Copy 11.30.05 gas 1.09.06 AURORA at 1.10.06_PCA 11 -  Exhibit D Jan 2012 WF 2" xfId="23229"/>
    <cellStyle name="_Power Cost Value Copy 11.30.05 gas 1.09.06 AURORA at 1.10.06_PCA 7 - Exhibit D update 11_30_08 (2)" xfId="5574"/>
    <cellStyle name="_Power Cost Value Copy 11.30.05 gas 1.09.06 AURORA at 1.10.06_PCA 7 - Exhibit D update 11_30_08 (2) 2" xfId="5575"/>
    <cellStyle name="_Power Cost Value Copy 11.30.05 gas 1.09.06 AURORA at 1.10.06_PCA 7 - Exhibit D update 11_30_08 (2) 2 2" xfId="5576"/>
    <cellStyle name="_Power Cost Value Copy 11.30.05 gas 1.09.06 AURORA at 1.10.06_PCA 7 - Exhibit D update 11_30_08 (2) 2 2 2" xfId="23230"/>
    <cellStyle name="_Power Cost Value Copy 11.30.05 gas 1.09.06 AURORA at 1.10.06_PCA 7 - Exhibit D update 11_30_08 (2) 2 2 2 2" xfId="23231"/>
    <cellStyle name="_Power Cost Value Copy 11.30.05 gas 1.09.06 AURORA at 1.10.06_PCA 7 - Exhibit D update 11_30_08 (2) 2 2 2 2 2" xfId="23232"/>
    <cellStyle name="_Power Cost Value Copy 11.30.05 gas 1.09.06 AURORA at 1.10.06_PCA 7 - Exhibit D update 11_30_08 (2) 2 2 2 3" xfId="23233"/>
    <cellStyle name="_Power Cost Value Copy 11.30.05 gas 1.09.06 AURORA at 1.10.06_PCA 7 - Exhibit D update 11_30_08 (2) 2 2 3" xfId="23234"/>
    <cellStyle name="_Power Cost Value Copy 11.30.05 gas 1.09.06 AURORA at 1.10.06_PCA 7 - Exhibit D update 11_30_08 (2) 2 2 3 2" xfId="23235"/>
    <cellStyle name="_Power Cost Value Copy 11.30.05 gas 1.09.06 AURORA at 1.10.06_PCA 7 - Exhibit D update 11_30_08 (2) 2 2 4" xfId="23236"/>
    <cellStyle name="_Power Cost Value Copy 11.30.05 gas 1.09.06 AURORA at 1.10.06_PCA 7 - Exhibit D update 11_30_08 (2) 2 3" xfId="23237"/>
    <cellStyle name="_Power Cost Value Copy 11.30.05 gas 1.09.06 AURORA at 1.10.06_PCA 7 - Exhibit D update 11_30_08 (2) 2 3 2" xfId="23238"/>
    <cellStyle name="_Power Cost Value Copy 11.30.05 gas 1.09.06 AURORA at 1.10.06_PCA 7 - Exhibit D update 11_30_08 (2) 2 3 2 2" xfId="23239"/>
    <cellStyle name="_Power Cost Value Copy 11.30.05 gas 1.09.06 AURORA at 1.10.06_PCA 7 - Exhibit D update 11_30_08 (2) 2 3 3" xfId="23240"/>
    <cellStyle name="_Power Cost Value Copy 11.30.05 gas 1.09.06 AURORA at 1.10.06_PCA 7 - Exhibit D update 11_30_08 (2) 2 4" xfId="23241"/>
    <cellStyle name="_Power Cost Value Copy 11.30.05 gas 1.09.06 AURORA at 1.10.06_PCA 7 - Exhibit D update 11_30_08 (2) 2 4 2" xfId="23242"/>
    <cellStyle name="_Power Cost Value Copy 11.30.05 gas 1.09.06 AURORA at 1.10.06_PCA 7 - Exhibit D update 11_30_08 (2) 2 5" xfId="23243"/>
    <cellStyle name="_Power Cost Value Copy 11.30.05 gas 1.09.06 AURORA at 1.10.06_PCA 7 - Exhibit D update 11_30_08 (2) 3" xfId="5577"/>
    <cellStyle name="_Power Cost Value Copy 11.30.05 gas 1.09.06 AURORA at 1.10.06_PCA 7 - Exhibit D update 11_30_08 (2) 3 2" xfId="23244"/>
    <cellStyle name="_Power Cost Value Copy 11.30.05 gas 1.09.06 AURORA at 1.10.06_PCA 7 - Exhibit D update 11_30_08 (2) 3 2 2" xfId="23245"/>
    <cellStyle name="_Power Cost Value Copy 11.30.05 gas 1.09.06 AURORA at 1.10.06_PCA 7 - Exhibit D update 11_30_08 (2) 3 2 2 2" xfId="23246"/>
    <cellStyle name="_Power Cost Value Copy 11.30.05 gas 1.09.06 AURORA at 1.10.06_PCA 7 - Exhibit D update 11_30_08 (2) 3 2 3" xfId="23247"/>
    <cellStyle name="_Power Cost Value Copy 11.30.05 gas 1.09.06 AURORA at 1.10.06_PCA 7 - Exhibit D update 11_30_08 (2) 3 3" xfId="23248"/>
    <cellStyle name="_Power Cost Value Copy 11.30.05 gas 1.09.06 AURORA at 1.10.06_PCA 7 - Exhibit D update 11_30_08 (2) 3 3 2" xfId="23249"/>
    <cellStyle name="_Power Cost Value Copy 11.30.05 gas 1.09.06 AURORA at 1.10.06_PCA 7 - Exhibit D update 11_30_08 (2) 3 4" xfId="23250"/>
    <cellStyle name="_Power Cost Value Copy 11.30.05 gas 1.09.06 AURORA at 1.10.06_PCA 7 - Exhibit D update 11_30_08 (2) 4" xfId="5578"/>
    <cellStyle name="_Power Cost Value Copy 11.30.05 gas 1.09.06 AURORA at 1.10.06_PCA 7 - Exhibit D update 11_30_08 (2) 4 2" xfId="23251"/>
    <cellStyle name="_Power Cost Value Copy 11.30.05 gas 1.09.06 AURORA at 1.10.06_PCA 7 - Exhibit D update 11_30_08 (2) 4 2 2" xfId="23252"/>
    <cellStyle name="_Power Cost Value Copy 11.30.05 gas 1.09.06 AURORA at 1.10.06_PCA 7 - Exhibit D update 11_30_08 (2) 4 3" xfId="23253"/>
    <cellStyle name="_Power Cost Value Copy 11.30.05 gas 1.09.06 AURORA at 1.10.06_PCA 7 - Exhibit D update 11_30_08 (2) 4 4" xfId="23254"/>
    <cellStyle name="_Power Cost Value Copy 11.30.05 gas 1.09.06 AURORA at 1.10.06_PCA 7 - Exhibit D update 11_30_08 (2) 5" xfId="23255"/>
    <cellStyle name="_Power Cost Value Copy 11.30.05 gas 1.09.06 AURORA at 1.10.06_PCA 7 - Exhibit D update 11_30_08 (2) 5 2" xfId="23256"/>
    <cellStyle name="_Power Cost Value Copy 11.30.05 gas 1.09.06 AURORA at 1.10.06_PCA 7 - Exhibit D update 11_30_08 (2) 6" xfId="23257"/>
    <cellStyle name="_Power Cost Value Copy 11.30.05 gas 1.09.06 AURORA at 1.10.06_PCA 7 - Exhibit D update 11_30_08 (2)_DEM-WP(C) ENERG10C--ctn Mid-C_042010 2010GRC" xfId="5579"/>
    <cellStyle name="_Power Cost Value Copy 11.30.05 gas 1.09.06 AURORA at 1.10.06_PCA 7 - Exhibit D update 11_30_08 (2)_DEM-WP(C) ENERG10C--ctn Mid-C_042010 2010GRC 2" xfId="23258"/>
    <cellStyle name="_Power Cost Value Copy 11.30.05 gas 1.09.06 AURORA at 1.10.06_PCA 7 - Exhibit D update 11_30_08 (2)_NIM Summary" xfId="5580"/>
    <cellStyle name="_Power Cost Value Copy 11.30.05 gas 1.09.06 AURORA at 1.10.06_PCA 7 - Exhibit D update 11_30_08 (2)_NIM Summary 2" xfId="5581"/>
    <cellStyle name="_Power Cost Value Copy 11.30.05 gas 1.09.06 AURORA at 1.10.06_PCA 7 - Exhibit D update 11_30_08 (2)_NIM Summary 2 2" xfId="23259"/>
    <cellStyle name="_Power Cost Value Copy 11.30.05 gas 1.09.06 AURORA at 1.10.06_PCA 7 - Exhibit D update 11_30_08 (2)_NIM Summary 2 2 2" xfId="23260"/>
    <cellStyle name="_Power Cost Value Copy 11.30.05 gas 1.09.06 AURORA at 1.10.06_PCA 7 - Exhibit D update 11_30_08 (2)_NIM Summary 2 2 2 2" xfId="23261"/>
    <cellStyle name="_Power Cost Value Copy 11.30.05 gas 1.09.06 AURORA at 1.10.06_PCA 7 - Exhibit D update 11_30_08 (2)_NIM Summary 2 2 3" xfId="23262"/>
    <cellStyle name="_Power Cost Value Copy 11.30.05 gas 1.09.06 AURORA at 1.10.06_PCA 7 - Exhibit D update 11_30_08 (2)_NIM Summary 2 3" xfId="23263"/>
    <cellStyle name="_Power Cost Value Copy 11.30.05 gas 1.09.06 AURORA at 1.10.06_PCA 7 - Exhibit D update 11_30_08 (2)_NIM Summary 2 3 2" xfId="23264"/>
    <cellStyle name="_Power Cost Value Copy 11.30.05 gas 1.09.06 AURORA at 1.10.06_PCA 7 - Exhibit D update 11_30_08 (2)_NIM Summary 2 4" xfId="23265"/>
    <cellStyle name="_Power Cost Value Copy 11.30.05 gas 1.09.06 AURORA at 1.10.06_PCA 7 - Exhibit D update 11_30_08 (2)_NIM Summary 3" xfId="23266"/>
    <cellStyle name="_Power Cost Value Copy 11.30.05 gas 1.09.06 AURORA at 1.10.06_PCA 7 - Exhibit D update 11_30_08 (2)_NIM Summary 3 2" xfId="23267"/>
    <cellStyle name="_Power Cost Value Copy 11.30.05 gas 1.09.06 AURORA at 1.10.06_PCA 7 - Exhibit D update 11_30_08 (2)_NIM Summary 3 2 2" xfId="23268"/>
    <cellStyle name="_Power Cost Value Copy 11.30.05 gas 1.09.06 AURORA at 1.10.06_PCA 7 - Exhibit D update 11_30_08 (2)_NIM Summary 3 3" xfId="23269"/>
    <cellStyle name="_Power Cost Value Copy 11.30.05 gas 1.09.06 AURORA at 1.10.06_PCA 7 - Exhibit D update 11_30_08 (2)_NIM Summary 3 4" xfId="23270"/>
    <cellStyle name="_Power Cost Value Copy 11.30.05 gas 1.09.06 AURORA at 1.10.06_PCA 7 - Exhibit D update 11_30_08 (2)_NIM Summary 4" xfId="23271"/>
    <cellStyle name="_Power Cost Value Copy 11.30.05 gas 1.09.06 AURORA at 1.10.06_PCA 7 - Exhibit D update 11_30_08 (2)_NIM Summary 4 2" xfId="23272"/>
    <cellStyle name="_Power Cost Value Copy 11.30.05 gas 1.09.06 AURORA at 1.10.06_PCA 7 - Exhibit D update 11_30_08 (2)_NIM Summary 5" xfId="23273"/>
    <cellStyle name="_Power Cost Value Copy 11.30.05 gas 1.09.06 AURORA at 1.10.06_PCA 7 - Exhibit D update 11_30_08 (2)_NIM Summary_DEM-WP(C) ENERG10C--ctn Mid-C_042010 2010GRC" xfId="5582"/>
    <cellStyle name="_Power Cost Value Copy 11.30.05 gas 1.09.06 AURORA at 1.10.06_PCA 7 - Exhibit D update 11_30_08 (2)_NIM Summary_DEM-WP(C) ENERG10C--ctn Mid-C_042010 2010GRC 2" xfId="23274"/>
    <cellStyle name="_Power Cost Value Copy 11.30.05 gas 1.09.06 AURORA at 1.10.06_PCA 8 - Exhibit D update 12_31_09" xfId="5583"/>
    <cellStyle name="_Power Cost Value Copy 11.30.05 gas 1.09.06 AURORA at 1.10.06_PCA 8 - Exhibit D update 12_31_09 2" xfId="5584"/>
    <cellStyle name="_Power Cost Value Copy 11.30.05 gas 1.09.06 AURORA at 1.10.06_PCA 8 - Exhibit D update 12_31_09 2 2" xfId="23275"/>
    <cellStyle name="_Power Cost Value Copy 11.30.05 gas 1.09.06 AURORA at 1.10.06_PCA 8 - Exhibit D update 12_31_09 3" xfId="23276"/>
    <cellStyle name="_Power Cost Value Copy 11.30.05 gas 1.09.06 AURORA at 1.10.06_PCA 9 -  Exhibit D April 2010" xfId="5585"/>
    <cellStyle name="_Power Cost Value Copy 11.30.05 gas 1.09.06 AURORA at 1.10.06_PCA 9 -  Exhibit D April 2010 (3)" xfId="5586"/>
    <cellStyle name="_Power Cost Value Copy 11.30.05 gas 1.09.06 AURORA at 1.10.06_PCA 9 -  Exhibit D April 2010 (3) 2" xfId="5587"/>
    <cellStyle name="_Power Cost Value Copy 11.30.05 gas 1.09.06 AURORA at 1.10.06_PCA 9 -  Exhibit D April 2010 (3) 2 2" xfId="23277"/>
    <cellStyle name="_Power Cost Value Copy 11.30.05 gas 1.09.06 AURORA at 1.10.06_PCA 9 -  Exhibit D April 2010 (3) 2 2 2" xfId="23278"/>
    <cellStyle name="_Power Cost Value Copy 11.30.05 gas 1.09.06 AURORA at 1.10.06_PCA 9 -  Exhibit D April 2010 (3) 2 2 2 2" xfId="23279"/>
    <cellStyle name="_Power Cost Value Copy 11.30.05 gas 1.09.06 AURORA at 1.10.06_PCA 9 -  Exhibit D April 2010 (3) 2 2 3" xfId="23280"/>
    <cellStyle name="_Power Cost Value Copy 11.30.05 gas 1.09.06 AURORA at 1.10.06_PCA 9 -  Exhibit D April 2010 (3) 2 3" xfId="23281"/>
    <cellStyle name="_Power Cost Value Copy 11.30.05 gas 1.09.06 AURORA at 1.10.06_PCA 9 -  Exhibit D April 2010 (3) 2 3 2" xfId="23282"/>
    <cellStyle name="_Power Cost Value Copy 11.30.05 gas 1.09.06 AURORA at 1.10.06_PCA 9 -  Exhibit D April 2010 (3) 2 4" xfId="23283"/>
    <cellStyle name="_Power Cost Value Copy 11.30.05 gas 1.09.06 AURORA at 1.10.06_PCA 9 -  Exhibit D April 2010 (3) 3" xfId="23284"/>
    <cellStyle name="_Power Cost Value Copy 11.30.05 gas 1.09.06 AURORA at 1.10.06_PCA 9 -  Exhibit D April 2010 (3) 3 2" xfId="23285"/>
    <cellStyle name="_Power Cost Value Copy 11.30.05 gas 1.09.06 AURORA at 1.10.06_PCA 9 -  Exhibit D April 2010 (3) 3 2 2" xfId="23286"/>
    <cellStyle name="_Power Cost Value Copy 11.30.05 gas 1.09.06 AURORA at 1.10.06_PCA 9 -  Exhibit D April 2010 (3) 3 3" xfId="23287"/>
    <cellStyle name="_Power Cost Value Copy 11.30.05 gas 1.09.06 AURORA at 1.10.06_PCA 9 -  Exhibit D April 2010 (3) 3 4" xfId="23288"/>
    <cellStyle name="_Power Cost Value Copy 11.30.05 gas 1.09.06 AURORA at 1.10.06_PCA 9 -  Exhibit D April 2010 (3) 4" xfId="23289"/>
    <cellStyle name="_Power Cost Value Copy 11.30.05 gas 1.09.06 AURORA at 1.10.06_PCA 9 -  Exhibit D April 2010 (3) 4 2" xfId="23290"/>
    <cellStyle name="_Power Cost Value Copy 11.30.05 gas 1.09.06 AURORA at 1.10.06_PCA 9 -  Exhibit D April 2010 (3) 5" xfId="23291"/>
    <cellStyle name="_Power Cost Value Copy 11.30.05 gas 1.09.06 AURORA at 1.10.06_PCA 9 -  Exhibit D April 2010 (3)_DEM-WP(C) ENERG10C--ctn Mid-C_042010 2010GRC" xfId="5588"/>
    <cellStyle name="_Power Cost Value Copy 11.30.05 gas 1.09.06 AURORA at 1.10.06_PCA 9 -  Exhibit D April 2010 (3)_DEM-WP(C) ENERG10C--ctn Mid-C_042010 2010GRC 2" xfId="23292"/>
    <cellStyle name="_Power Cost Value Copy 11.30.05 gas 1.09.06 AURORA at 1.10.06_PCA 9 -  Exhibit D April 2010 2" xfId="5589"/>
    <cellStyle name="_Power Cost Value Copy 11.30.05 gas 1.09.06 AURORA at 1.10.06_PCA 9 -  Exhibit D April 2010 2 2" xfId="23293"/>
    <cellStyle name="_Power Cost Value Copy 11.30.05 gas 1.09.06 AURORA at 1.10.06_PCA 9 -  Exhibit D April 2010 3" xfId="5590"/>
    <cellStyle name="_Power Cost Value Copy 11.30.05 gas 1.09.06 AURORA at 1.10.06_PCA 9 -  Exhibit D April 2010 3 2" xfId="23294"/>
    <cellStyle name="_Power Cost Value Copy 11.30.05 gas 1.09.06 AURORA at 1.10.06_PCA 9 -  Exhibit D April 2010 4" xfId="23295"/>
    <cellStyle name="_Power Cost Value Copy 11.30.05 gas 1.09.06 AURORA at 1.10.06_PCA 9 -  Exhibit D April 2010 4 2" xfId="23296"/>
    <cellStyle name="_Power Cost Value Copy 11.30.05 gas 1.09.06 AURORA at 1.10.06_PCA 9 -  Exhibit D April 2010 5" xfId="23297"/>
    <cellStyle name="_Power Cost Value Copy 11.30.05 gas 1.09.06 AURORA at 1.10.06_PCA 9 -  Exhibit D April 2010 5 2" xfId="23298"/>
    <cellStyle name="_Power Cost Value Copy 11.30.05 gas 1.09.06 AURORA at 1.10.06_PCA 9 -  Exhibit D April 2010 6" xfId="23299"/>
    <cellStyle name="_Power Cost Value Copy 11.30.05 gas 1.09.06 AURORA at 1.10.06_PCA 9 -  Exhibit D April 2010 6 2" xfId="23300"/>
    <cellStyle name="_Power Cost Value Copy 11.30.05 gas 1.09.06 AURORA at 1.10.06_PCA 9 -  Exhibit D April 2010 7" xfId="23301"/>
    <cellStyle name="_Power Cost Value Copy 11.30.05 gas 1.09.06 AURORA at 1.10.06_PCA 9 -  Exhibit D Feb 2010" xfId="5591"/>
    <cellStyle name="_Power Cost Value Copy 11.30.05 gas 1.09.06 AURORA at 1.10.06_PCA 9 -  Exhibit D Feb 2010 2" xfId="5592"/>
    <cellStyle name="_Power Cost Value Copy 11.30.05 gas 1.09.06 AURORA at 1.10.06_PCA 9 -  Exhibit D Feb 2010 2 2" xfId="23302"/>
    <cellStyle name="_Power Cost Value Copy 11.30.05 gas 1.09.06 AURORA at 1.10.06_PCA 9 -  Exhibit D Feb 2010 3" xfId="23303"/>
    <cellStyle name="_Power Cost Value Copy 11.30.05 gas 1.09.06 AURORA at 1.10.06_PCA 9 -  Exhibit D Feb 2010 v2" xfId="5593"/>
    <cellStyle name="_Power Cost Value Copy 11.30.05 gas 1.09.06 AURORA at 1.10.06_PCA 9 -  Exhibit D Feb 2010 v2 2" xfId="5594"/>
    <cellStyle name="_Power Cost Value Copy 11.30.05 gas 1.09.06 AURORA at 1.10.06_PCA 9 -  Exhibit D Feb 2010 v2 2 2" xfId="23304"/>
    <cellStyle name="_Power Cost Value Copy 11.30.05 gas 1.09.06 AURORA at 1.10.06_PCA 9 -  Exhibit D Feb 2010 v2 3" xfId="23305"/>
    <cellStyle name="_Power Cost Value Copy 11.30.05 gas 1.09.06 AURORA at 1.10.06_PCA 9 -  Exhibit D Feb 2010 WF" xfId="5595"/>
    <cellStyle name="_Power Cost Value Copy 11.30.05 gas 1.09.06 AURORA at 1.10.06_PCA 9 -  Exhibit D Feb 2010 WF 2" xfId="5596"/>
    <cellStyle name="_Power Cost Value Copy 11.30.05 gas 1.09.06 AURORA at 1.10.06_PCA 9 -  Exhibit D Feb 2010 WF 2 2" xfId="23306"/>
    <cellStyle name="_Power Cost Value Copy 11.30.05 gas 1.09.06 AURORA at 1.10.06_PCA 9 -  Exhibit D Feb 2010 WF 3" xfId="23307"/>
    <cellStyle name="_Power Cost Value Copy 11.30.05 gas 1.09.06 AURORA at 1.10.06_PCA 9 -  Exhibit D Jan 2010" xfId="5597"/>
    <cellStyle name="_Power Cost Value Copy 11.30.05 gas 1.09.06 AURORA at 1.10.06_PCA 9 -  Exhibit D Jan 2010 2" xfId="5598"/>
    <cellStyle name="_Power Cost Value Copy 11.30.05 gas 1.09.06 AURORA at 1.10.06_PCA 9 -  Exhibit D Jan 2010 2 2" xfId="23308"/>
    <cellStyle name="_Power Cost Value Copy 11.30.05 gas 1.09.06 AURORA at 1.10.06_PCA 9 -  Exhibit D Jan 2010 3" xfId="23309"/>
    <cellStyle name="_Power Cost Value Copy 11.30.05 gas 1.09.06 AURORA at 1.10.06_PCA 9 -  Exhibit D March 2010 (2)" xfId="5599"/>
    <cellStyle name="_Power Cost Value Copy 11.30.05 gas 1.09.06 AURORA at 1.10.06_PCA 9 -  Exhibit D March 2010 (2) 2" xfId="5600"/>
    <cellStyle name="_Power Cost Value Copy 11.30.05 gas 1.09.06 AURORA at 1.10.06_PCA 9 -  Exhibit D March 2010 (2) 2 2" xfId="23310"/>
    <cellStyle name="_Power Cost Value Copy 11.30.05 gas 1.09.06 AURORA at 1.10.06_PCA 9 -  Exhibit D March 2010 (2) 3" xfId="23311"/>
    <cellStyle name="_Power Cost Value Copy 11.30.05 gas 1.09.06 AURORA at 1.10.06_PCA 9 -  Exhibit D Nov 2010" xfId="5601"/>
    <cellStyle name="_Power Cost Value Copy 11.30.05 gas 1.09.06 AURORA at 1.10.06_PCA 9 -  Exhibit D Nov 2010 2" xfId="5602"/>
    <cellStyle name="_Power Cost Value Copy 11.30.05 gas 1.09.06 AURORA at 1.10.06_PCA 9 -  Exhibit D Nov 2010 2 2" xfId="23312"/>
    <cellStyle name="_Power Cost Value Copy 11.30.05 gas 1.09.06 AURORA at 1.10.06_PCA 9 -  Exhibit D Nov 2010 3" xfId="23313"/>
    <cellStyle name="_Power Cost Value Copy 11.30.05 gas 1.09.06 AURORA at 1.10.06_PCA 9 - Exhibit D at August 2010" xfId="5603"/>
    <cellStyle name="_Power Cost Value Copy 11.30.05 gas 1.09.06 AURORA at 1.10.06_PCA 9 - Exhibit D at August 2010 2" xfId="5604"/>
    <cellStyle name="_Power Cost Value Copy 11.30.05 gas 1.09.06 AURORA at 1.10.06_PCA 9 - Exhibit D at August 2010 2 2" xfId="23314"/>
    <cellStyle name="_Power Cost Value Copy 11.30.05 gas 1.09.06 AURORA at 1.10.06_PCA 9 - Exhibit D at August 2010 3" xfId="23315"/>
    <cellStyle name="_Power Cost Value Copy 11.30.05 gas 1.09.06 AURORA at 1.10.06_PCA 9 - Exhibit D June 2010 GRC" xfId="5605"/>
    <cellStyle name="_Power Cost Value Copy 11.30.05 gas 1.09.06 AURORA at 1.10.06_PCA 9 - Exhibit D June 2010 GRC 2" xfId="5606"/>
    <cellStyle name="_Power Cost Value Copy 11.30.05 gas 1.09.06 AURORA at 1.10.06_PCA 9 - Exhibit D June 2010 GRC 2 2" xfId="23316"/>
    <cellStyle name="_Power Cost Value Copy 11.30.05 gas 1.09.06 AURORA at 1.10.06_PCA 9 - Exhibit D June 2010 GRC 3" xfId="23317"/>
    <cellStyle name="_Power Cost Value Copy 11.30.05 gas 1.09.06 AURORA at 1.10.06_Power Costs - Comparison bx Rbtl-Staff-Jt-PC" xfId="5607"/>
    <cellStyle name="_Power Cost Value Copy 11.30.05 gas 1.09.06 AURORA at 1.10.06_Power Costs - Comparison bx Rbtl-Staff-Jt-PC 2" xfId="5608"/>
    <cellStyle name="_Power Cost Value Copy 11.30.05 gas 1.09.06 AURORA at 1.10.06_Power Costs - Comparison bx Rbtl-Staff-Jt-PC 2 2" xfId="5609"/>
    <cellStyle name="_Power Cost Value Copy 11.30.05 gas 1.09.06 AURORA at 1.10.06_Power Costs - Comparison bx Rbtl-Staff-Jt-PC 2 2 2" xfId="23318"/>
    <cellStyle name="_Power Cost Value Copy 11.30.05 gas 1.09.06 AURORA at 1.10.06_Power Costs - Comparison bx Rbtl-Staff-Jt-PC 2 2 2 2" xfId="23319"/>
    <cellStyle name="_Power Cost Value Copy 11.30.05 gas 1.09.06 AURORA at 1.10.06_Power Costs - Comparison bx Rbtl-Staff-Jt-PC 2 2 3" xfId="23320"/>
    <cellStyle name="_Power Cost Value Copy 11.30.05 gas 1.09.06 AURORA at 1.10.06_Power Costs - Comparison bx Rbtl-Staff-Jt-PC 2 3" xfId="23321"/>
    <cellStyle name="_Power Cost Value Copy 11.30.05 gas 1.09.06 AURORA at 1.10.06_Power Costs - Comparison bx Rbtl-Staff-Jt-PC 2 3 2" xfId="23322"/>
    <cellStyle name="_Power Cost Value Copy 11.30.05 gas 1.09.06 AURORA at 1.10.06_Power Costs - Comparison bx Rbtl-Staff-Jt-PC 2 4" xfId="23323"/>
    <cellStyle name="_Power Cost Value Copy 11.30.05 gas 1.09.06 AURORA at 1.10.06_Power Costs - Comparison bx Rbtl-Staff-Jt-PC 3" xfId="5610"/>
    <cellStyle name="_Power Cost Value Copy 11.30.05 gas 1.09.06 AURORA at 1.10.06_Power Costs - Comparison bx Rbtl-Staff-Jt-PC 3 2" xfId="23324"/>
    <cellStyle name="_Power Cost Value Copy 11.30.05 gas 1.09.06 AURORA at 1.10.06_Power Costs - Comparison bx Rbtl-Staff-Jt-PC 3 2 2" xfId="23325"/>
    <cellStyle name="_Power Cost Value Copy 11.30.05 gas 1.09.06 AURORA at 1.10.06_Power Costs - Comparison bx Rbtl-Staff-Jt-PC 3 3" xfId="23326"/>
    <cellStyle name="_Power Cost Value Copy 11.30.05 gas 1.09.06 AURORA at 1.10.06_Power Costs - Comparison bx Rbtl-Staff-Jt-PC 3 4" xfId="23327"/>
    <cellStyle name="_Power Cost Value Copy 11.30.05 gas 1.09.06 AURORA at 1.10.06_Power Costs - Comparison bx Rbtl-Staff-Jt-PC 4" xfId="5611"/>
    <cellStyle name="_Power Cost Value Copy 11.30.05 gas 1.09.06 AURORA at 1.10.06_Power Costs - Comparison bx Rbtl-Staff-Jt-PC 4 2" xfId="23328"/>
    <cellStyle name="_Power Cost Value Copy 11.30.05 gas 1.09.06 AURORA at 1.10.06_Power Costs - Comparison bx Rbtl-Staff-Jt-PC 5" xfId="23329"/>
    <cellStyle name="_Power Cost Value Copy 11.30.05 gas 1.09.06 AURORA at 1.10.06_Power Costs - Comparison bx Rbtl-Staff-Jt-PC_Adj Bench DR 3 for Initial Briefs (Electric)" xfId="5612"/>
    <cellStyle name="_Power Cost Value Copy 11.30.05 gas 1.09.06 AURORA at 1.10.06_Power Costs - Comparison bx Rbtl-Staff-Jt-PC_Adj Bench DR 3 for Initial Briefs (Electric) 2" xfId="5613"/>
    <cellStyle name="_Power Cost Value Copy 11.30.05 gas 1.09.06 AURORA at 1.10.06_Power Costs - Comparison bx Rbtl-Staff-Jt-PC_Adj Bench DR 3 for Initial Briefs (Electric) 2 2" xfId="5614"/>
    <cellStyle name="_Power Cost Value Copy 11.30.05 gas 1.09.06 AURORA at 1.10.06_Power Costs - Comparison bx Rbtl-Staff-Jt-PC_Adj Bench DR 3 for Initial Briefs (Electric) 2 2 2" xfId="23330"/>
    <cellStyle name="_Power Cost Value Copy 11.30.05 gas 1.09.06 AURORA at 1.10.06_Power Costs - Comparison bx Rbtl-Staff-Jt-PC_Adj Bench DR 3 for Initial Briefs (Electric) 2 2 2 2" xfId="23331"/>
    <cellStyle name="_Power Cost Value Copy 11.30.05 gas 1.09.06 AURORA at 1.10.06_Power Costs - Comparison bx Rbtl-Staff-Jt-PC_Adj Bench DR 3 for Initial Briefs (Electric) 2 2 3" xfId="23332"/>
    <cellStyle name="_Power Cost Value Copy 11.30.05 gas 1.09.06 AURORA at 1.10.06_Power Costs - Comparison bx Rbtl-Staff-Jt-PC_Adj Bench DR 3 for Initial Briefs (Electric) 2 3" xfId="23333"/>
    <cellStyle name="_Power Cost Value Copy 11.30.05 gas 1.09.06 AURORA at 1.10.06_Power Costs - Comparison bx Rbtl-Staff-Jt-PC_Adj Bench DR 3 for Initial Briefs (Electric) 2 3 2" xfId="23334"/>
    <cellStyle name="_Power Cost Value Copy 11.30.05 gas 1.09.06 AURORA at 1.10.06_Power Costs - Comparison bx Rbtl-Staff-Jt-PC_Adj Bench DR 3 for Initial Briefs (Electric) 2 4" xfId="23335"/>
    <cellStyle name="_Power Cost Value Copy 11.30.05 gas 1.09.06 AURORA at 1.10.06_Power Costs - Comparison bx Rbtl-Staff-Jt-PC_Adj Bench DR 3 for Initial Briefs (Electric) 3" xfId="5615"/>
    <cellStyle name="_Power Cost Value Copy 11.30.05 gas 1.09.06 AURORA at 1.10.06_Power Costs - Comparison bx Rbtl-Staff-Jt-PC_Adj Bench DR 3 for Initial Briefs (Electric) 3 2" xfId="23336"/>
    <cellStyle name="_Power Cost Value Copy 11.30.05 gas 1.09.06 AURORA at 1.10.06_Power Costs - Comparison bx Rbtl-Staff-Jt-PC_Adj Bench DR 3 for Initial Briefs (Electric) 3 2 2" xfId="23337"/>
    <cellStyle name="_Power Cost Value Copy 11.30.05 gas 1.09.06 AURORA at 1.10.06_Power Costs - Comparison bx Rbtl-Staff-Jt-PC_Adj Bench DR 3 for Initial Briefs (Electric) 3 3" xfId="23338"/>
    <cellStyle name="_Power Cost Value Copy 11.30.05 gas 1.09.06 AURORA at 1.10.06_Power Costs - Comparison bx Rbtl-Staff-Jt-PC_Adj Bench DR 3 for Initial Briefs (Electric) 3 4" xfId="23339"/>
    <cellStyle name="_Power Cost Value Copy 11.30.05 gas 1.09.06 AURORA at 1.10.06_Power Costs - Comparison bx Rbtl-Staff-Jt-PC_Adj Bench DR 3 for Initial Briefs (Electric) 4" xfId="5616"/>
    <cellStyle name="_Power Cost Value Copy 11.30.05 gas 1.09.06 AURORA at 1.10.06_Power Costs - Comparison bx Rbtl-Staff-Jt-PC_Adj Bench DR 3 for Initial Briefs (Electric) 4 2" xfId="23340"/>
    <cellStyle name="_Power Cost Value Copy 11.30.05 gas 1.09.06 AURORA at 1.10.06_Power Costs - Comparison bx Rbtl-Staff-Jt-PC_Adj Bench DR 3 for Initial Briefs (Electric) 5" xfId="23341"/>
    <cellStyle name="_Power Cost Value Copy 11.30.05 gas 1.09.06 AURORA at 1.10.06_Power Costs - Comparison bx Rbtl-Staff-Jt-PC_Adj Bench DR 3 for Initial Briefs (Electric)_DEM-WP(C) ENERG10C--ctn Mid-C_042010 2010GRC" xfId="5617"/>
    <cellStyle name="_Power Cost Value Copy 11.30.05 gas 1.09.06 AURORA at 1.10.06_Power Costs - Comparison bx Rbtl-Staff-Jt-PC_Adj Bench DR 3 for Initial Briefs (Electric)_DEM-WP(C) ENERG10C--ctn Mid-C_042010 2010GRC 2" xfId="23342"/>
    <cellStyle name="_Power Cost Value Copy 11.30.05 gas 1.09.06 AURORA at 1.10.06_Power Costs - Comparison bx Rbtl-Staff-Jt-PC_DEM-WP(C) ENERG10C--ctn Mid-C_042010 2010GRC" xfId="5618"/>
    <cellStyle name="_Power Cost Value Copy 11.30.05 gas 1.09.06 AURORA at 1.10.06_Power Costs - Comparison bx Rbtl-Staff-Jt-PC_DEM-WP(C) ENERG10C--ctn Mid-C_042010 2010GRC 2" xfId="23343"/>
    <cellStyle name="_Power Cost Value Copy 11.30.05 gas 1.09.06 AURORA at 1.10.06_Power Costs - Comparison bx Rbtl-Staff-Jt-PC_Electric Rev Req Model (2009 GRC) Rebuttal" xfId="5619"/>
    <cellStyle name="_Power Cost Value Copy 11.30.05 gas 1.09.06 AURORA at 1.10.06_Power Costs - Comparison bx Rbtl-Staff-Jt-PC_Electric Rev Req Model (2009 GRC) Rebuttal 2" xfId="5620"/>
    <cellStyle name="_Power Cost Value Copy 11.30.05 gas 1.09.06 AURORA at 1.10.06_Power Costs - Comparison bx Rbtl-Staff-Jt-PC_Electric Rev Req Model (2009 GRC) Rebuttal 2 2" xfId="5621"/>
    <cellStyle name="_Power Cost Value Copy 11.30.05 gas 1.09.06 AURORA at 1.10.06_Power Costs - Comparison bx Rbtl-Staff-Jt-PC_Electric Rev Req Model (2009 GRC) Rebuttal 2 2 2" xfId="23344"/>
    <cellStyle name="_Power Cost Value Copy 11.30.05 gas 1.09.06 AURORA at 1.10.06_Power Costs - Comparison bx Rbtl-Staff-Jt-PC_Electric Rev Req Model (2009 GRC) Rebuttal 2 3" xfId="23345"/>
    <cellStyle name="_Power Cost Value Copy 11.30.05 gas 1.09.06 AURORA at 1.10.06_Power Costs - Comparison bx Rbtl-Staff-Jt-PC_Electric Rev Req Model (2009 GRC) Rebuttal 3" xfId="5622"/>
    <cellStyle name="_Power Cost Value Copy 11.30.05 gas 1.09.06 AURORA at 1.10.06_Power Costs - Comparison bx Rbtl-Staff-Jt-PC_Electric Rev Req Model (2009 GRC) Rebuttal 3 2" xfId="23346"/>
    <cellStyle name="_Power Cost Value Copy 11.30.05 gas 1.09.06 AURORA at 1.10.06_Power Costs - Comparison bx Rbtl-Staff-Jt-PC_Electric Rev Req Model (2009 GRC) Rebuttal 4" xfId="5623"/>
    <cellStyle name="_Power Cost Value Copy 11.30.05 gas 1.09.06 AURORA at 1.10.06_Power Costs - Comparison bx Rbtl-Staff-Jt-PC_Electric Rev Req Model (2009 GRC) Rebuttal REmoval of New  WH Solar AdjustMI" xfId="5624"/>
    <cellStyle name="_Power Cost Value Copy 11.30.05 gas 1.09.06 AURORA at 1.10.06_Power Costs - Comparison bx Rbtl-Staff-Jt-PC_Electric Rev Req Model (2009 GRC) Rebuttal REmoval of New  WH Solar AdjustMI 2" xfId="5625"/>
    <cellStyle name="_Power Cost Value Copy 11.30.05 gas 1.09.06 AURORA at 1.10.06_Power Costs - Comparison bx Rbtl-Staff-Jt-PC_Electric Rev Req Model (2009 GRC) Rebuttal REmoval of New  WH Solar AdjustMI 2 2" xfId="5626"/>
    <cellStyle name="_Power Cost Value Copy 11.30.05 gas 1.09.06 AURORA at 1.10.06_Power Costs - Comparison bx Rbtl-Staff-Jt-PC_Electric Rev Req Model (2009 GRC) Rebuttal REmoval of New  WH Solar AdjustMI 2 2 2" xfId="23347"/>
    <cellStyle name="_Power Cost Value Copy 11.30.05 gas 1.09.06 AURORA at 1.10.06_Power Costs - Comparison bx Rbtl-Staff-Jt-PC_Electric Rev Req Model (2009 GRC) Rebuttal REmoval of New  WH Solar AdjustMI 2 2 2 2" xfId="23348"/>
    <cellStyle name="_Power Cost Value Copy 11.30.05 gas 1.09.06 AURORA at 1.10.06_Power Costs - Comparison bx Rbtl-Staff-Jt-PC_Electric Rev Req Model (2009 GRC) Rebuttal REmoval of New  WH Solar AdjustMI 2 2 3" xfId="23349"/>
    <cellStyle name="_Power Cost Value Copy 11.30.05 gas 1.09.06 AURORA at 1.10.06_Power Costs - Comparison bx Rbtl-Staff-Jt-PC_Electric Rev Req Model (2009 GRC) Rebuttal REmoval of New  WH Solar AdjustMI 2 3" xfId="23350"/>
    <cellStyle name="_Power Cost Value Copy 11.30.05 gas 1.09.06 AURORA at 1.10.06_Power Costs - Comparison bx Rbtl-Staff-Jt-PC_Electric Rev Req Model (2009 GRC) Rebuttal REmoval of New  WH Solar AdjustMI 2 3 2" xfId="23351"/>
    <cellStyle name="_Power Cost Value Copy 11.30.05 gas 1.09.06 AURORA at 1.10.06_Power Costs - Comparison bx Rbtl-Staff-Jt-PC_Electric Rev Req Model (2009 GRC) Rebuttal REmoval of New  WH Solar AdjustMI 2 4" xfId="23352"/>
    <cellStyle name="_Power Cost Value Copy 11.30.05 gas 1.09.06 AURORA at 1.10.06_Power Costs - Comparison bx Rbtl-Staff-Jt-PC_Electric Rev Req Model (2009 GRC) Rebuttal REmoval of New  WH Solar AdjustMI 3" xfId="5627"/>
    <cellStyle name="_Power Cost Value Copy 11.30.05 gas 1.09.06 AURORA at 1.10.06_Power Costs - Comparison bx Rbtl-Staff-Jt-PC_Electric Rev Req Model (2009 GRC) Rebuttal REmoval of New  WH Solar AdjustMI 3 2" xfId="23353"/>
    <cellStyle name="_Power Cost Value Copy 11.30.05 gas 1.09.06 AURORA at 1.10.06_Power Costs - Comparison bx Rbtl-Staff-Jt-PC_Electric Rev Req Model (2009 GRC) Rebuttal REmoval of New  WH Solar AdjustMI 3 2 2" xfId="23354"/>
    <cellStyle name="_Power Cost Value Copy 11.30.05 gas 1.09.06 AURORA at 1.10.06_Power Costs - Comparison bx Rbtl-Staff-Jt-PC_Electric Rev Req Model (2009 GRC) Rebuttal REmoval of New  WH Solar AdjustMI 3 3" xfId="23355"/>
    <cellStyle name="_Power Cost Value Copy 11.30.05 gas 1.09.06 AURORA at 1.10.06_Power Costs - Comparison bx Rbtl-Staff-Jt-PC_Electric Rev Req Model (2009 GRC) Rebuttal REmoval of New  WH Solar AdjustMI 3 4" xfId="23356"/>
    <cellStyle name="_Power Cost Value Copy 11.30.05 gas 1.09.06 AURORA at 1.10.06_Power Costs - Comparison bx Rbtl-Staff-Jt-PC_Electric Rev Req Model (2009 GRC) Rebuttal REmoval of New  WH Solar AdjustMI 4" xfId="5628"/>
    <cellStyle name="_Power Cost Value Copy 11.30.05 gas 1.09.06 AURORA at 1.10.06_Power Costs - Comparison bx Rbtl-Staff-Jt-PC_Electric Rev Req Model (2009 GRC) Rebuttal REmoval of New  WH Solar AdjustMI 4 2" xfId="23357"/>
    <cellStyle name="_Power Cost Value Copy 11.30.05 gas 1.09.06 AURORA at 1.10.06_Power Costs - Comparison bx Rbtl-Staff-Jt-PC_Electric Rev Req Model (2009 GRC) Rebuttal REmoval of New  WH Solar AdjustMI 5" xfId="23358"/>
    <cellStyle name="_Power Cost Value Copy 11.30.05 gas 1.09.06 AURORA at 1.10.06_Power Costs - Comparison bx Rbtl-Staff-Jt-PC_Electric Rev Req Model (2009 GRC) Rebuttal REmoval of New  WH Solar AdjustMI_DEM-WP(C) ENERG10C--ctn Mid-C_042010 2010GRC" xfId="5629"/>
    <cellStyle name="_Power Cost Value Copy 11.30.05 gas 1.09.06 AURORA at 1.10.06_Power Costs - Comparison bx Rbtl-Staff-Jt-PC_Electric Rev Req Model (2009 GRC) Rebuttal REmoval of New  WH Solar AdjustMI_DEM-WP(C) ENERG10C--ctn Mid-C_042010 2010GRC 2" xfId="23359"/>
    <cellStyle name="_Power Cost Value Copy 11.30.05 gas 1.09.06 AURORA at 1.10.06_Power Costs - Comparison bx Rbtl-Staff-Jt-PC_Electric Rev Req Model (2009 GRC) Revised 01-18-2010" xfId="5630"/>
    <cellStyle name="_Power Cost Value Copy 11.30.05 gas 1.09.06 AURORA at 1.10.06_Power Costs - Comparison bx Rbtl-Staff-Jt-PC_Electric Rev Req Model (2009 GRC) Revised 01-18-2010 2" xfId="5631"/>
    <cellStyle name="_Power Cost Value Copy 11.30.05 gas 1.09.06 AURORA at 1.10.06_Power Costs - Comparison bx Rbtl-Staff-Jt-PC_Electric Rev Req Model (2009 GRC) Revised 01-18-2010 2 2" xfId="5632"/>
    <cellStyle name="_Power Cost Value Copy 11.30.05 gas 1.09.06 AURORA at 1.10.06_Power Costs - Comparison bx Rbtl-Staff-Jt-PC_Electric Rev Req Model (2009 GRC) Revised 01-18-2010 2 2 2" xfId="23360"/>
    <cellStyle name="_Power Cost Value Copy 11.30.05 gas 1.09.06 AURORA at 1.10.06_Power Costs - Comparison bx Rbtl-Staff-Jt-PC_Electric Rev Req Model (2009 GRC) Revised 01-18-2010 2 2 2 2" xfId="23361"/>
    <cellStyle name="_Power Cost Value Copy 11.30.05 gas 1.09.06 AURORA at 1.10.06_Power Costs - Comparison bx Rbtl-Staff-Jt-PC_Electric Rev Req Model (2009 GRC) Revised 01-18-2010 2 2 3" xfId="23362"/>
    <cellStyle name="_Power Cost Value Copy 11.30.05 gas 1.09.06 AURORA at 1.10.06_Power Costs - Comparison bx Rbtl-Staff-Jt-PC_Electric Rev Req Model (2009 GRC) Revised 01-18-2010 2 3" xfId="23363"/>
    <cellStyle name="_Power Cost Value Copy 11.30.05 gas 1.09.06 AURORA at 1.10.06_Power Costs - Comparison bx Rbtl-Staff-Jt-PC_Electric Rev Req Model (2009 GRC) Revised 01-18-2010 2 3 2" xfId="23364"/>
    <cellStyle name="_Power Cost Value Copy 11.30.05 gas 1.09.06 AURORA at 1.10.06_Power Costs - Comparison bx Rbtl-Staff-Jt-PC_Electric Rev Req Model (2009 GRC) Revised 01-18-2010 2 4" xfId="23365"/>
    <cellStyle name="_Power Cost Value Copy 11.30.05 gas 1.09.06 AURORA at 1.10.06_Power Costs - Comparison bx Rbtl-Staff-Jt-PC_Electric Rev Req Model (2009 GRC) Revised 01-18-2010 3" xfId="5633"/>
    <cellStyle name="_Power Cost Value Copy 11.30.05 gas 1.09.06 AURORA at 1.10.06_Power Costs - Comparison bx Rbtl-Staff-Jt-PC_Electric Rev Req Model (2009 GRC) Revised 01-18-2010 3 2" xfId="23366"/>
    <cellStyle name="_Power Cost Value Copy 11.30.05 gas 1.09.06 AURORA at 1.10.06_Power Costs - Comparison bx Rbtl-Staff-Jt-PC_Electric Rev Req Model (2009 GRC) Revised 01-18-2010 3 2 2" xfId="23367"/>
    <cellStyle name="_Power Cost Value Copy 11.30.05 gas 1.09.06 AURORA at 1.10.06_Power Costs - Comparison bx Rbtl-Staff-Jt-PC_Electric Rev Req Model (2009 GRC) Revised 01-18-2010 3 3" xfId="23368"/>
    <cellStyle name="_Power Cost Value Copy 11.30.05 gas 1.09.06 AURORA at 1.10.06_Power Costs - Comparison bx Rbtl-Staff-Jt-PC_Electric Rev Req Model (2009 GRC) Revised 01-18-2010 3 4" xfId="23369"/>
    <cellStyle name="_Power Cost Value Copy 11.30.05 gas 1.09.06 AURORA at 1.10.06_Power Costs - Comparison bx Rbtl-Staff-Jt-PC_Electric Rev Req Model (2009 GRC) Revised 01-18-2010 4" xfId="5634"/>
    <cellStyle name="_Power Cost Value Copy 11.30.05 gas 1.09.06 AURORA at 1.10.06_Power Costs - Comparison bx Rbtl-Staff-Jt-PC_Electric Rev Req Model (2009 GRC) Revised 01-18-2010 4 2" xfId="23370"/>
    <cellStyle name="_Power Cost Value Copy 11.30.05 gas 1.09.06 AURORA at 1.10.06_Power Costs - Comparison bx Rbtl-Staff-Jt-PC_Electric Rev Req Model (2009 GRC) Revised 01-18-2010 5" xfId="23371"/>
    <cellStyle name="_Power Cost Value Copy 11.30.05 gas 1.09.06 AURORA at 1.10.06_Power Costs - Comparison bx Rbtl-Staff-Jt-PC_Electric Rev Req Model (2009 GRC) Revised 01-18-2010_DEM-WP(C) ENERG10C--ctn Mid-C_042010 2010GRC" xfId="5635"/>
    <cellStyle name="_Power Cost Value Copy 11.30.05 gas 1.09.06 AURORA at 1.10.06_Power Costs - Comparison bx Rbtl-Staff-Jt-PC_Electric Rev Req Model (2009 GRC) Revised 01-18-2010_DEM-WP(C) ENERG10C--ctn Mid-C_042010 2010GRC 2" xfId="23372"/>
    <cellStyle name="_Power Cost Value Copy 11.30.05 gas 1.09.06 AURORA at 1.10.06_Power Costs - Comparison bx Rbtl-Staff-Jt-PC_Final Order Electric EXHIBIT A-1" xfId="5636"/>
    <cellStyle name="_Power Cost Value Copy 11.30.05 gas 1.09.06 AURORA at 1.10.06_Power Costs - Comparison bx Rbtl-Staff-Jt-PC_Final Order Electric EXHIBIT A-1 2" xfId="5637"/>
    <cellStyle name="_Power Cost Value Copy 11.30.05 gas 1.09.06 AURORA at 1.10.06_Power Costs - Comparison bx Rbtl-Staff-Jt-PC_Final Order Electric EXHIBIT A-1 2 2" xfId="5638"/>
    <cellStyle name="_Power Cost Value Copy 11.30.05 gas 1.09.06 AURORA at 1.10.06_Power Costs - Comparison bx Rbtl-Staff-Jt-PC_Final Order Electric EXHIBIT A-1 2 2 2" xfId="23373"/>
    <cellStyle name="_Power Cost Value Copy 11.30.05 gas 1.09.06 AURORA at 1.10.06_Power Costs - Comparison bx Rbtl-Staff-Jt-PC_Final Order Electric EXHIBIT A-1 2 3" xfId="23374"/>
    <cellStyle name="_Power Cost Value Copy 11.30.05 gas 1.09.06 AURORA at 1.10.06_Power Costs - Comparison bx Rbtl-Staff-Jt-PC_Final Order Electric EXHIBIT A-1 2 4" xfId="23375"/>
    <cellStyle name="_Power Cost Value Copy 11.30.05 gas 1.09.06 AURORA at 1.10.06_Power Costs - Comparison bx Rbtl-Staff-Jt-PC_Final Order Electric EXHIBIT A-1 3" xfId="5639"/>
    <cellStyle name="_Power Cost Value Copy 11.30.05 gas 1.09.06 AURORA at 1.10.06_Power Costs - Comparison bx Rbtl-Staff-Jt-PC_Final Order Electric EXHIBIT A-1 3 2" xfId="23376"/>
    <cellStyle name="_Power Cost Value Copy 11.30.05 gas 1.09.06 AURORA at 1.10.06_Power Costs - Comparison bx Rbtl-Staff-Jt-PC_Final Order Electric EXHIBIT A-1 4" xfId="5640"/>
    <cellStyle name="_Power Cost Value Copy 11.30.05 gas 1.09.06 AURORA at 1.10.06_Power Costs - Comparison bx Rbtl-Staff-Jt-PC_Final Order Electric EXHIBIT A-1 5" xfId="23377"/>
    <cellStyle name="_Power Cost Value Copy 11.30.05 gas 1.09.06 AURORA at 1.10.06_Power Costs - Comparison bx Rbtl-Staff-Jt-PC_Final Order Electric EXHIBIT A-1 6" xfId="23378"/>
    <cellStyle name="_Power Cost Value Copy 11.30.05 gas 1.09.06 AURORA at 1.10.06_Production Adj 4.37" xfId="5641"/>
    <cellStyle name="_Power Cost Value Copy 11.30.05 gas 1.09.06 AURORA at 1.10.06_Production Adj 4.37 2" xfId="5642"/>
    <cellStyle name="_Power Cost Value Copy 11.30.05 gas 1.09.06 AURORA at 1.10.06_Production Adj 4.37 2 2" xfId="5643"/>
    <cellStyle name="_Power Cost Value Copy 11.30.05 gas 1.09.06 AURORA at 1.10.06_Production Adj 4.37 2 2 2" xfId="23379"/>
    <cellStyle name="_Power Cost Value Copy 11.30.05 gas 1.09.06 AURORA at 1.10.06_Production Adj 4.37 2 3" xfId="23380"/>
    <cellStyle name="_Power Cost Value Copy 11.30.05 gas 1.09.06 AURORA at 1.10.06_Production Adj 4.37 3" xfId="5644"/>
    <cellStyle name="_Power Cost Value Copy 11.30.05 gas 1.09.06 AURORA at 1.10.06_Production Adj 4.37 3 2" xfId="23381"/>
    <cellStyle name="_Power Cost Value Copy 11.30.05 gas 1.09.06 AURORA at 1.10.06_Production Adj 4.37 4" xfId="23382"/>
    <cellStyle name="_Power Cost Value Copy 11.30.05 gas 1.09.06 AURORA at 1.10.06_Purchased Power Adj 4.03" xfId="5645"/>
    <cellStyle name="_Power Cost Value Copy 11.30.05 gas 1.09.06 AURORA at 1.10.06_Purchased Power Adj 4.03 2" xfId="5646"/>
    <cellStyle name="_Power Cost Value Copy 11.30.05 gas 1.09.06 AURORA at 1.10.06_Purchased Power Adj 4.03 2 2" xfId="5647"/>
    <cellStyle name="_Power Cost Value Copy 11.30.05 gas 1.09.06 AURORA at 1.10.06_Purchased Power Adj 4.03 2 2 2" xfId="23383"/>
    <cellStyle name="_Power Cost Value Copy 11.30.05 gas 1.09.06 AURORA at 1.10.06_Purchased Power Adj 4.03 2 3" xfId="23384"/>
    <cellStyle name="_Power Cost Value Copy 11.30.05 gas 1.09.06 AURORA at 1.10.06_Purchased Power Adj 4.03 3" xfId="5648"/>
    <cellStyle name="_Power Cost Value Copy 11.30.05 gas 1.09.06 AURORA at 1.10.06_Purchased Power Adj 4.03 3 2" xfId="23385"/>
    <cellStyle name="_Power Cost Value Copy 11.30.05 gas 1.09.06 AURORA at 1.10.06_Purchased Power Adj 4.03 4" xfId="23386"/>
    <cellStyle name="_Power Cost Value Copy 11.30.05 gas 1.09.06 AURORA at 1.10.06_Rate Design Sch 24" xfId="5649"/>
    <cellStyle name="_Power Cost Value Copy 11.30.05 gas 1.09.06 AURORA at 1.10.06_Rate Design Sch 24 2" xfId="5650"/>
    <cellStyle name="_Power Cost Value Copy 11.30.05 gas 1.09.06 AURORA at 1.10.06_Rate Design Sch 24 2 2" xfId="23387"/>
    <cellStyle name="_Power Cost Value Copy 11.30.05 gas 1.09.06 AURORA at 1.10.06_Rate Design Sch 24 3" xfId="23388"/>
    <cellStyle name="_Power Cost Value Copy 11.30.05 gas 1.09.06 AURORA at 1.10.06_Rate Design Sch 25" xfId="5651"/>
    <cellStyle name="_Power Cost Value Copy 11.30.05 gas 1.09.06 AURORA at 1.10.06_Rate Design Sch 25 2" xfId="5652"/>
    <cellStyle name="_Power Cost Value Copy 11.30.05 gas 1.09.06 AURORA at 1.10.06_Rate Design Sch 25 2 2" xfId="5653"/>
    <cellStyle name="_Power Cost Value Copy 11.30.05 gas 1.09.06 AURORA at 1.10.06_Rate Design Sch 25 2 2 2" xfId="23389"/>
    <cellStyle name="_Power Cost Value Copy 11.30.05 gas 1.09.06 AURORA at 1.10.06_Rate Design Sch 25 2 3" xfId="23390"/>
    <cellStyle name="_Power Cost Value Copy 11.30.05 gas 1.09.06 AURORA at 1.10.06_Rate Design Sch 25 3" xfId="5654"/>
    <cellStyle name="_Power Cost Value Copy 11.30.05 gas 1.09.06 AURORA at 1.10.06_Rate Design Sch 25 3 2" xfId="23391"/>
    <cellStyle name="_Power Cost Value Copy 11.30.05 gas 1.09.06 AURORA at 1.10.06_Rate Design Sch 25 4" xfId="23392"/>
    <cellStyle name="_Power Cost Value Copy 11.30.05 gas 1.09.06 AURORA at 1.10.06_Rate Design Sch 26" xfId="5655"/>
    <cellStyle name="_Power Cost Value Copy 11.30.05 gas 1.09.06 AURORA at 1.10.06_Rate Design Sch 26 2" xfId="5656"/>
    <cellStyle name="_Power Cost Value Copy 11.30.05 gas 1.09.06 AURORA at 1.10.06_Rate Design Sch 26 2 2" xfId="5657"/>
    <cellStyle name="_Power Cost Value Copy 11.30.05 gas 1.09.06 AURORA at 1.10.06_Rate Design Sch 26 2 2 2" xfId="23393"/>
    <cellStyle name="_Power Cost Value Copy 11.30.05 gas 1.09.06 AURORA at 1.10.06_Rate Design Sch 26 2 3" xfId="23394"/>
    <cellStyle name="_Power Cost Value Copy 11.30.05 gas 1.09.06 AURORA at 1.10.06_Rate Design Sch 26 3" xfId="5658"/>
    <cellStyle name="_Power Cost Value Copy 11.30.05 gas 1.09.06 AURORA at 1.10.06_Rate Design Sch 26 3 2" xfId="23395"/>
    <cellStyle name="_Power Cost Value Copy 11.30.05 gas 1.09.06 AURORA at 1.10.06_Rate Design Sch 26 4" xfId="23396"/>
    <cellStyle name="_Power Cost Value Copy 11.30.05 gas 1.09.06 AURORA at 1.10.06_Rate Design Sch 31" xfId="5659"/>
    <cellStyle name="_Power Cost Value Copy 11.30.05 gas 1.09.06 AURORA at 1.10.06_Rate Design Sch 31 2" xfId="5660"/>
    <cellStyle name="_Power Cost Value Copy 11.30.05 gas 1.09.06 AURORA at 1.10.06_Rate Design Sch 31 2 2" xfId="5661"/>
    <cellStyle name="_Power Cost Value Copy 11.30.05 gas 1.09.06 AURORA at 1.10.06_Rate Design Sch 31 2 2 2" xfId="23397"/>
    <cellStyle name="_Power Cost Value Copy 11.30.05 gas 1.09.06 AURORA at 1.10.06_Rate Design Sch 31 2 3" xfId="23398"/>
    <cellStyle name="_Power Cost Value Copy 11.30.05 gas 1.09.06 AURORA at 1.10.06_Rate Design Sch 31 3" xfId="5662"/>
    <cellStyle name="_Power Cost Value Copy 11.30.05 gas 1.09.06 AURORA at 1.10.06_Rate Design Sch 31 3 2" xfId="23399"/>
    <cellStyle name="_Power Cost Value Copy 11.30.05 gas 1.09.06 AURORA at 1.10.06_Rate Design Sch 31 4" xfId="23400"/>
    <cellStyle name="_Power Cost Value Copy 11.30.05 gas 1.09.06 AURORA at 1.10.06_Rate Design Sch 43" xfId="5663"/>
    <cellStyle name="_Power Cost Value Copy 11.30.05 gas 1.09.06 AURORA at 1.10.06_Rate Design Sch 43 2" xfId="5664"/>
    <cellStyle name="_Power Cost Value Copy 11.30.05 gas 1.09.06 AURORA at 1.10.06_Rate Design Sch 43 2 2" xfId="5665"/>
    <cellStyle name="_Power Cost Value Copy 11.30.05 gas 1.09.06 AURORA at 1.10.06_Rate Design Sch 43 2 2 2" xfId="23401"/>
    <cellStyle name="_Power Cost Value Copy 11.30.05 gas 1.09.06 AURORA at 1.10.06_Rate Design Sch 43 2 3" xfId="23402"/>
    <cellStyle name="_Power Cost Value Copy 11.30.05 gas 1.09.06 AURORA at 1.10.06_Rate Design Sch 43 3" xfId="5666"/>
    <cellStyle name="_Power Cost Value Copy 11.30.05 gas 1.09.06 AURORA at 1.10.06_Rate Design Sch 43 3 2" xfId="23403"/>
    <cellStyle name="_Power Cost Value Copy 11.30.05 gas 1.09.06 AURORA at 1.10.06_Rate Design Sch 43 4" xfId="23404"/>
    <cellStyle name="_Power Cost Value Copy 11.30.05 gas 1.09.06 AURORA at 1.10.06_Rate Design Sch 448-449" xfId="5667"/>
    <cellStyle name="_Power Cost Value Copy 11.30.05 gas 1.09.06 AURORA at 1.10.06_Rate Design Sch 448-449 2" xfId="5668"/>
    <cellStyle name="_Power Cost Value Copy 11.30.05 gas 1.09.06 AURORA at 1.10.06_Rate Design Sch 448-449 2 2" xfId="23405"/>
    <cellStyle name="_Power Cost Value Copy 11.30.05 gas 1.09.06 AURORA at 1.10.06_Rate Design Sch 448-449 3" xfId="23406"/>
    <cellStyle name="_Power Cost Value Copy 11.30.05 gas 1.09.06 AURORA at 1.10.06_Rate Design Sch 46" xfId="5669"/>
    <cellStyle name="_Power Cost Value Copy 11.30.05 gas 1.09.06 AURORA at 1.10.06_Rate Design Sch 46 2" xfId="5670"/>
    <cellStyle name="_Power Cost Value Copy 11.30.05 gas 1.09.06 AURORA at 1.10.06_Rate Design Sch 46 2 2" xfId="5671"/>
    <cellStyle name="_Power Cost Value Copy 11.30.05 gas 1.09.06 AURORA at 1.10.06_Rate Design Sch 46 2 2 2" xfId="23407"/>
    <cellStyle name="_Power Cost Value Copy 11.30.05 gas 1.09.06 AURORA at 1.10.06_Rate Design Sch 46 2 3" xfId="23408"/>
    <cellStyle name="_Power Cost Value Copy 11.30.05 gas 1.09.06 AURORA at 1.10.06_Rate Design Sch 46 3" xfId="5672"/>
    <cellStyle name="_Power Cost Value Copy 11.30.05 gas 1.09.06 AURORA at 1.10.06_Rate Design Sch 46 3 2" xfId="23409"/>
    <cellStyle name="_Power Cost Value Copy 11.30.05 gas 1.09.06 AURORA at 1.10.06_Rate Design Sch 46 4" xfId="23410"/>
    <cellStyle name="_Power Cost Value Copy 11.30.05 gas 1.09.06 AURORA at 1.10.06_Rate Spread" xfId="5673"/>
    <cellStyle name="_Power Cost Value Copy 11.30.05 gas 1.09.06 AURORA at 1.10.06_Rate Spread 2" xfId="5674"/>
    <cellStyle name="_Power Cost Value Copy 11.30.05 gas 1.09.06 AURORA at 1.10.06_Rate Spread 2 2" xfId="5675"/>
    <cellStyle name="_Power Cost Value Copy 11.30.05 gas 1.09.06 AURORA at 1.10.06_Rate Spread 2 2 2" xfId="23411"/>
    <cellStyle name="_Power Cost Value Copy 11.30.05 gas 1.09.06 AURORA at 1.10.06_Rate Spread 2 3" xfId="23412"/>
    <cellStyle name="_Power Cost Value Copy 11.30.05 gas 1.09.06 AURORA at 1.10.06_Rate Spread 3" xfId="5676"/>
    <cellStyle name="_Power Cost Value Copy 11.30.05 gas 1.09.06 AURORA at 1.10.06_Rate Spread 3 2" xfId="23413"/>
    <cellStyle name="_Power Cost Value Copy 11.30.05 gas 1.09.06 AURORA at 1.10.06_Rate Spread 4" xfId="23414"/>
    <cellStyle name="_Power Cost Value Copy 11.30.05 gas 1.09.06 AURORA at 1.10.06_Rebuttal Power Costs" xfId="5677"/>
    <cellStyle name="_Power Cost Value Copy 11.30.05 gas 1.09.06 AURORA at 1.10.06_Rebuttal Power Costs 2" xfId="5678"/>
    <cellStyle name="_Power Cost Value Copy 11.30.05 gas 1.09.06 AURORA at 1.10.06_Rebuttal Power Costs 2 2" xfId="5679"/>
    <cellStyle name="_Power Cost Value Copy 11.30.05 gas 1.09.06 AURORA at 1.10.06_Rebuttal Power Costs 2 2 2" xfId="23415"/>
    <cellStyle name="_Power Cost Value Copy 11.30.05 gas 1.09.06 AURORA at 1.10.06_Rebuttal Power Costs 2 2 2 2" xfId="23416"/>
    <cellStyle name="_Power Cost Value Copy 11.30.05 gas 1.09.06 AURORA at 1.10.06_Rebuttal Power Costs 2 2 3" xfId="23417"/>
    <cellStyle name="_Power Cost Value Copy 11.30.05 gas 1.09.06 AURORA at 1.10.06_Rebuttal Power Costs 2 3" xfId="23418"/>
    <cellStyle name="_Power Cost Value Copy 11.30.05 gas 1.09.06 AURORA at 1.10.06_Rebuttal Power Costs 2 3 2" xfId="23419"/>
    <cellStyle name="_Power Cost Value Copy 11.30.05 gas 1.09.06 AURORA at 1.10.06_Rebuttal Power Costs 2 4" xfId="23420"/>
    <cellStyle name="_Power Cost Value Copy 11.30.05 gas 1.09.06 AURORA at 1.10.06_Rebuttal Power Costs 3" xfId="5680"/>
    <cellStyle name="_Power Cost Value Copy 11.30.05 gas 1.09.06 AURORA at 1.10.06_Rebuttal Power Costs 3 2" xfId="23421"/>
    <cellStyle name="_Power Cost Value Copy 11.30.05 gas 1.09.06 AURORA at 1.10.06_Rebuttal Power Costs 3 2 2" xfId="23422"/>
    <cellStyle name="_Power Cost Value Copy 11.30.05 gas 1.09.06 AURORA at 1.10.06_Rebuttal Power Costs 3 3" xfId="23423"/>
    <cellStyle name="_Power Cost Value Copy 11.30.05 gas 1.09.06 AURORA at 1.10.06_Rebuttal Power Costs 3 4" xfId="23424"/>
    <cellStyle name="_Power Cost Value Copy 11.30.05 gas 1.09.06 AURORA at 1.10.06_Rebuttal Power Costs 4" xfId="5681"/>
    <cellStyle name="_Power Cost Value Copy 11.30.05 gas 1.09.06 AURORA at 1.10.06_Rebuttal Power Costs 4 2" xfId="23425"/>
    <cellStyle name="_Power Cost Value Copy 11.30.05 gas 1.09.06 AURORA at 1.10.06_Rebuttal Power Costs 5" xfId="23426"/>
    <cellStyle name="_Power Cost Value Copy 11.30.05 gas 1.09.06 AURORA at 1.10.06_Rebuttal Power Costs_Adj Bench DR 3 for Initial Briefs (Electric)" xfId="5682"/>
    <cellStyle name="_Power Cost Value Copy 11.30.05 gas 1.09.06 AURORA at 1.10.06_Rebuttal Power Costs_Adj Bench DR 3 for Initial Briefs (Electric) 2" xfId="5683"/>
    <cellStyle name="_Power Cost Value Copy 11.30.05 gas 1.09.06 AURORA at 1.10.06_Rebuttal Power Costs_Adj Bench DR 3 for Initial Briefs (Electric) 2 2" xfId="5684"/>
    <cellStyle name="_Power Cost Value Copy 11.30.05 gas 1.09.06 AURORA at 1.10.06_Rebuttal Power Costs_Adj Bench DR 3 for Initial Briefs (Electric) 2 2 2" xfId="23427"/>
    <cellStyle name="_Power Cost Value Copy 11.30.05 gas 1.09.06 AURORA at 1.10.06_Rebuttal Power Costs_Adj Bench DR 3 for Initial Briefs (Electric) 2 2 2 2" xfId="23428"/>
    <cellStyle name="_Power Cost Value Copy 11.30.05 gas 1.09.06 AURORA at 1.10.06_Rebuttal Power Costs_Adj Bench DR 3 for Initial Briefs (Electric) 2 2 3" xfId="23429"/>
    <cellStyle name="_Power Cost Value Copy 11.30.05 gas 1.09.06 AURORA at 1.10.06_Rebuttal Power Costs_Adj Bench DR 3 for Initial Briefs (Electric) 2 3" xfId="23430"/>
    <cellStyle name="_Power Cost Value Copy 11.30.05 gas 1.09.06 AURORA at 1.10.06_Rebuttal Power Costs_Adj Bench DR 3 for Initial Briefs (Electric) 2 3 2" xfId="23431"/>
    <cellStyle name="_Power Cost Value Copy 11.30.05 gas 1.09.06 AURORA at 1.10.06_Rebuttal Power Costs_Adj Bench DR 3 for Initial Briefs (Electric) 2 4" xfId="23432"/>
    <cellStyle name="_Power Cost Value Copy 11.30.05 gas 1.09.06 AURORA at 1.10.06_Rebuttal Power Costs_Adj Bench DR 3 for Initial Briefs (Electric) 3" xfId="5685"/>
    <cellStyle name="_Power Cost Value Copy 11.30.05 gas 1.09.06 AURORA at 1.10.06_Rebuttal Power Costs_Adj Bench DR 3 for Initial Briefs (Electric) 3 2" xfId="23433"/>
    <cellStyle name="_Power Cost Value Copy 11.30.05 gas 1.09.06 AURORA at 1.10.06_Rebuttal Power Costs_Adj Bench DR 3 for Initial Briefs (Electric) 3 2 2" xfId="23434"/>
    <cellStyle name="_Power Cost Value Copy 11.30.05 gas 1.09.06 AURORA at 1.10.06_Rebuttal Power Costs_Adj Bench DR 3 for Initial Briefs (Electric) 3 3" xfId="23435"/>
    <cellStyle name="_Power Cost Value Copy 11.30.05 gas 1.09.06 AURORA at 1.10.06_Rebuttal Power Costs_Adj Bench DR 3 for Initial Briefs (Electric) 3 4" xfId="23436"/>
    <cellStyle name="_Power Cost Value Copy 11.30.05 gas 1.09.06 AURORA at 1.10.06_Rebuttal Power Costs_Adj Bench DR 3 for Initial Briefs (Electric) 4" xfId="5686"/>
    <cellStyle name="_Power Cost Value Copy 11.30.05 gas 1.09.06 AURORA at 1.10.06_Rebuttal Power Costs_Adj Bench DR 3 for Initial Briefs (Electric) 4 2" xfId="23437"/>
    <cellStyle name="_Power Cost Value Copy 11.30.05 gas 1.09.06 AURORA at 1.10.06_Rebuttal Power Costs_Adj Bench DR 3 for Initial Briefs (Electric) 5" xfId="23438"/>
    <cellStyle name="_Power Cost Value Copy 11.30.05 gas 1.09.06 AURORA at 1.10.06_Rebuttal Power Costs_Adj Bench DR 3 for Initial Briefs (Electric)_DEM-WP(C) ENERG10C--ctn Mid-C_042010 2010GRC" xfId="5687"/>
    <cellStyle name="_Power Cost Value Copy 11.30.05 gas 1.09.06 AURORA at 1.10.06_Rebuttal Power Costs_Adj Bench DR 3 for Initial Briefs (Electric)_DEM-WP(C) ENERG10C--ctn Mid-C_042010 2010GRC 2" xfId="23439"/>
    <cellStyle name="_Power Cost Value Copy 11.30.05 gas 1.09.06 AURORA at 1.10.06_Rebuttal Power Costs_DEM-WP(C) ENERG10C--ctn Mid-C_042010 2010GRC" xfId="5688"/>
    <cellStyle name="_Power Cost Value Copy 11.30.05 gas 1.09.06 AURORA at 1.10.06_Rebuttal Power Costs_DEM-WP(C) ENERG10C--ctn Mid-C_042010 2010GRC 2" xfId="23440"/>
    <cellStyle name="_Power Cost Value Copy 11.30.05 gas 1.09.06 AURORA at 1.10.06_Rebuttal Power Costs_Electric Rev Req Model (2009 GRC) Rebuttal" xfId="5689"/>
    <cellStyle name="_Power Cost Value Copy 11.30.05 gas 1.09.06 AURORA at 1.10.06_Rebuttal Power Costs_Electric Rev Req Model (2009 GRC) Rebuttal 2" xfId="5690"/>
    <cellStyle name="_Power Cost Value Copy 11.30.05 gas 1.09.06 AURORA at 1.10.06_Rebuttal Power Costs_Electric Rev Req Model (2009 GRC) Rebuttal 2 2" xfId="5691"/>
    <cellStyle name="_Power Cost Value Copy 11.30.05 gas 1.09.06 AURORA at 1.10.06_Rebuttal Power Costs_Electric Rev Req Model (2009 GRC) Rebuttal 2 2 2" xfId="23441"/>
    <cellStyle name="_Power Cost Value Copy 11.30.05 gas 1.09.06 AURORA at 1.10.06_Rebuttal Power Costs_Electric Rev Req Model (2009 GRC) Rebuttal 2 3" xfId="23442"/>
    <cellStyle name="_Power Cost Value Copy 11.30.05 gas 1.09.06 AURORA at 1.10.06_Rebuttal Power Costs_Electric Rev Req Model (2009 GRC) Rebuttal 3" xfId="5692"/>
    <cellStyle name="_Power Cost Value Copy 11.30.05 gas 1.09.06 AURORA at 1.10.06_Rebuttal Power Costs_Electric Rev Req Model (2009 GRC) Rebuttal 3 2" xfId="23443"/>
    <cellStyle name="_Power Cost Value Copy 11.30.05 gas 1.09.06 AURORA at 1.10.06_Rebuttal Power Costs_Electric Rev Req Model (2009 GRC) Rebuttal 4" xfId="5693"/>
    <cellStyle name="_Power Cost Value Copy 11.30.05 gas 1.09.06 AURORA at 1.10.06_Rebuttal Power Costs_Electric Rev Req Model (2009 GRC) Rebuttal REmoval of New  WH Solar AdjustMI" xfId="5694"/>
    <cellStyle name="_Power Cost Value Copy 11.30.05 gas 1.09.06 AURORA at 1.10.06_Rebuttal Power Costs_Electric Rev Req Model (2009 GRC) Rebuttal REmoval of New  WH Solar AdjustMI 2" xfId="5695"/>
    <cellStyle name="_Power Cost Value Copy 11.30.05 gas 1.09.06 AURORA at 1.10.06_Rebuttal Power Costs_Electric Rev Req Model (2009 GRC) Rebuttal REmoval of New  WH Solar AdjustMI 2 2" xfId="5696"/>
    <cellStyle name="_Power Cost Value Copy 11.30.05 gas 1.09.06 AURORA at 1.10.06_Rebuttal Power Costs_Electric Rev Req Model (2009 GRC) Rebuttal REmoval of New  WH Solar AdjustMI 2 2 2" xfId="23444"/>
    <cellStyle name="_Power Cost Value Copy 11.30.05 gas 1.09.06 AURORA at 1.10.06_Rebuttal Power Costs_Electric Rev Req Model (2009 GRC) Rebuttal REmoval of New  WH Solar AdjustMI 2 2 2 2" xfId="23445"/>
    <cellStyle name="_Power Cost Value Copy 11.30.05 gas 1.09.06 AURORA at 1.10.06_Rebuttal Power Costs_Electric Rev Req Model (2009 GRC) Rebuttal REmoval of New  WH Solar AdjustMI 2 2 3" xfId="23446"/>
    <cellStyle name="_Power Cost Value Copy 11.30.05 gas 1.09.06 AURORA at 1.10.06_Rebuttal Power Costs_Electric Rev Req Model (2009 GRC) Rebuttal REmoval of New  WH Solar AdjustMI 2 3" xfId="23447"/>
    <cellStyle name="_Power Cost Value Copy 11.30.05 gas 1.09.06 AURORA at 1.10.06_Rebuttal Power Costs_Electric Rev Req Model (2009 GRC) Rebuttal REmoval of New  WH Solar AdjustMI 2 3 2" xfId="23448"/>
    <cellStyle name="_Power Cost Value Copy 11.30.05 gas 1.09.06 AURORA at 1.10.06_Rebuttal Power Costs_Electric Rev Req Model (2009 GRC) Rebuttal REmoval of New  WH Solar AdjustMI 2 4" xfId="23449"/>
    <cellStyle name="_Power Cost Value Copy 11.30.05 gas 1.09.06 AURORA at 1.10.06_Rebuttal Power Costs_Electric Rev Req Model (2009 GRC) Rebuttal REmoval of New  WH Solar AdjustMI 3" xfId="5697"/>
    <cellStyle name="_Power Cost Value Copy 11.30.05 gas 1.09.06 AURORA at 1.10.06_Rebuttal Power Costs_Electric Rev Req Model (2009 GRC) Rebuttal REmoval of New  WH Solar AdjustMI 3 2" xfId="23450"/>
    <cellStyle name="_Power Cost Value Copy 11.30.05 gas 1.09.06 AURORA at 1.10.06_Rebuttal Power Costs_Electric Rev Req Model (2009 GRC) Rebuttal REmoval of New  WH Solar AdjustMI 3 2 2" xfId="23451"/>
    <cellStyle name="_Power Cost Value Copy 11.30.05 gas 1.09.06 AURORA at 1.10.06_Rebuttal Power Costs_Electric Rev Req Model (2009 GRC) Rebuttal REmoval of New  WH Solar AdjustMI 3 3" xfId="23452"/>
    <cellStyle name="_Power Cost Value Copy 11.30.05 gas 1.09.06 AURORA at 1.10.06_Rebuttal Power Costs_Electric Rev Req Model (2009 GRC) Rebuttal REmoval of New  WH Solar AdjustMI 3 4" xfId="23453"/>
    <cellStyle name="_Power Cost Value Copy 11.30.05 gas 1.09.06 AURORA at 1.10.06_Rebuttal Power Costs_Electric Rev Req Model (2009 GRC) Rebuttal REmoval of New  WH Solar AdjustMI 4" xfId="5698"/>
    <cellStyle name="_Power Cost Value Copy 11.30.05 gas 1.09.06 AURORA at 1.10.06_Rebuttal Power Costs_Electric Rev Req Model (2009 GRC) Rebuttal REmoval of New  WH Solar AdjustMI 4 2" xfId="23454"/>
    <cellStyle name="_Power Cost Value Copy 11.30.05 gas 1.09.06 AURORA at 1.10.06_Rebuttal Power Costs_Electric Rev Req Model (2009 GRC) Rebuttal REmoval of New  WH Solar AdjustMI 5" xfId="23455"/>
    <cellStyle name="_Power Cost Value Copy 11.30.05 gas 1.09.06 AURORA at 1.10.06_Rebuttal Power Costs_Electric Rev Req Model (2009 GRC) Rebuttal REmoval of New  WH Solar AdjustMI_DEM-WP(C) ENERG10C--ctn Mid-C_042010 2010GRC" xfId="5699"/>
    <cellStyle name="_Power Cost Value Copy 11.30.05 gas 1.09.06 AURORA at 1.10.06_Rebuttal Power Costs_Electric Rev Req Model (2009 GRC) Rebuttal REmoval of New  WH Solar AdjustMI_DEM-WP(C) ENERG10C--ctn Mid-C_042010 2010GRC 2" xfId="23456"/>
    <cellStyle name="_Power Cost Value Copy 11.30.05 gas 1.09.06 AURORA at 1.10.06_Rebuttal Power Costs_Electric Rev Req Model (2009 GRC) Revised 01-18-2010" xfId="5700"/>
    <cellStyle name="_Power Cost Value Copy 11.30.05 gas 1.09.06 AURORA at 1.10.06_Rebuttal Power Costs_Electric Rev Req Model (2009 GRC) Revised 01-18-2010 2" xfId="5701"/>
    <cellStyle name="_Power Cost Value Copy 11.30.05 gas 1.09.06 AURORA at 1.10.06_Rebuttal Power Costs_Electric Rev Req Model (2009 GRC) Revised 01-18-2010 2 2" xfId="5702"/>
    <cellStyle name="_Power Cost Value Copy 11.30.05 gas 1.09.06 AURORA at 1.10.06_Rebuttal Power Costs_Electric Rev Req Model (2009 GRC) Revised 01-18-2010 2 2 2" xfId="23457"/>
    <cellStyle name="_Power Cost Value Copy 11.30.05 gas 1.09.06 AURORA at 1.10.06_Rebuttal Power Costs_Electric Rev Req Model (2009 GRC) Revised 01-18-2010 2 2 2 2" xfId="23458"/>
    <cellStyle name="_Power Cost Value Copy 11.30.05 gas 1.09.06 AURORA at 1.10.06_Rebuttal Power Costs_Electric Rev Req Model (2009 GRC) Revised 01-18-2010 2 2 3" xfId="23459"/>
    <cellStyle name="_Power Cost Value Copy 11.30.05 gas 1.09.06 AURORA at 1.10.06_Rebuttal Power Costs_Electric Rev Req Model (2009 GRC) Revised 01-18-2010 2 3" xfId="23460"/>
    <cellStyle name="_Power Cost Value Copy 11.30.05 gas 1.09.06 AURORA at 1.10.06_Rebuttal Power Costs_Electric Rev Req Model (2009 GRC) Revised 01-18-2010 2 3 2" xfId="23461"/>
    <cellStyle name="_Power Cost Value Copy 11.30.05 gas 1.09.06 AURORA at 1.10.06_Rebuttal Power Costs_Electric Rev Req Model (2009 GRC) Revised 01-18-2010 2 4" xfId="23462"/>
    <cellStyle name="_Power Cost Value Copy 11.30.05 gas 1.09.06 AURORA at 1.10.06_Rebuttal Power Costs_Electric Rev Req Model (2009 GRC) Revised 01-18-2010 3" xfId="5703"/>
    <cellStyle name="_Power Cost Value Copy 11.30.05 gas 1.09.06 AURORA at 1.10.06_Rebuttal Power Costs_Electric Rev Req Model (2009 GRC) Revised 01-18-2010 3 2" xfId="23463"/>
    <cellStyle name="_Power Cost Value Copy 11.30.05 gas 1.09.06 AURORA at 1.10.06_Rebuttal Power Costs_Electric Rev Req Model (2009 GRC) Revised 01-18-2010 3 2 2" xfId="23464"/>
    <cellStyle name="_Power Cost Value Copy 11.30.05 gas 1.09.06 AURORA at 1.10.06_Rebuttal Power Costs_Electric Rev Req Model (2009 GRC) Revised 01-18-2010 3 3" xfId="23465"/>
    <cellStyle name="_Power Cost Value Copy 11.30.05 gas 1.09.06 AURORA at 1.10.06_Rebuttal Power Costs_Electric Rev Req Model (2009 GRC) Revised 01-18-2010 3 4" xfId="23466"/>
    <cellStyle name="_Power Cost Value Copy 11.30.05 gas 1.09.06 AURORA at 1.10.06_Rebuttal Power Costs_Electric Rev Req Model (2009 GRC) Revised 01-18-2010 4" xfId="5704"/>
    <cellStyle name="_Power Cost Value Copy 11.30.05 gas 1.09.06 AURORA at 1.10.06_Rebuttal Power Costs_Electric Rev Req Model (2009 GRC) Revised 01-18-2010 4 2" xfId="23467"/>
    <cellStyle name="_Power Cost Value Copy 11.30.05 gas 1.09.06 AURORA at 1.10.06_Rebuttal Power Costs_Electric Rev Req Model (2009 GRC) Revised 01-18-2010 5" xfId="23468"/>
    <cellStyle name="_Power Cost Value Copy 11.30.05 gas 1.09.06 AURORA at 1.10.06_Rebuttal Power Costs_Electric Rev Req Model (2009 GRC) Revised 01-18-2010_DEM-WP(C) ENERG10C--ctn Mid-C_042010 2010GRC" xfId="5705"/>
    <cellStyle name="_Power Cost Value Copy 11.30.05 gas 1.09.06 AURORA at 1.10.06_Rebuttal Power Costs_Electric Rev Req Model (2009 GRC) Revised 01-18-2010_DEM-WP(C) ENERG10C--ctn Mid-C_042010 2010GRC 2" xfId="23469"/>
    <cellStyle name="_Power Cost Value Copy 11.30.05 gas 1.09.06 AURORA at 1.10.06_Rebuttal Power Costs_Final Order Electric EXHIBIT A-1" xfId="5706"/>
    <cellStyle name="_Power Cost Value Copy 11.30.05 gas 1.09.06 AURORA at 1.10.06_Rebuttal Power Costs_Final Order Electric EXHIBIT A-1 2" xfId="5707"/>
    <cellStyle name="_Power Cost Value Copy 11.30.05 gas 1.09.06 AURORA at 1.10.06_Rebuttal Power Costs_Final Order Electric EXHIBIT A-1 2 2" xfId="5708"/>
    <cellStyle name="_Power Cost Value Copy 11.30.05 gas 1.09.06 AURORA at 1.10.06_Rebuttal Power Costs_Final Order Electric EXHIBIT A-1 2 2 2" xfId="23470"/>
    <cellStyle name="_Power Cost Value Copy 11.30.05 gas 1.09.06 AURORA at 1.10.06_Rebuttal Power Costs_Final Order Electric EXHIBIT A-1 2 3" xfId="23471"/>
    <cellStyle name="_Power Cost Value Copy 11.30.05 gas 1.09.06 AURORA at 1.10.06_Rebuttal Power Costs_Final Order Electric EXHIBIT A-1 2 4" xfId="23472"/>
    <cellStyle name="_Power Cost Value Copy 11.30.05 gas 1.09.06 AURORA at 1.10.06_Rebuttal Power Costs_Final Order Electric EXHIBIT A-1 3" xfId="5709"/>
    <cellStyle name="_Power Cost Value Copy 11.30.05 gas 1.09.06 AURORA at 1.10.06_Rebuttal Power Costs_Final Order Electric EXHIBIT A-1 3 2" xfId="23473"/>
    <cellStyle name="_Power Cost Value Copy 11.30.05 gas 1.09.06 AURORA at 1.10.06_Rebuttal Power Costs_Final Order Electric EXHIBIT A-1 4" xfId="5710"/>
    <cellStyle name="_Power Cost Value Copy 11.30.05 gas 1.09.06 AURORA at 1.10.06_Rebuttal Power Costs_Final Order Electric EXHIBIT A-1 5" xfId="23474"/>
    <cellStyle name="_Power Cost Value Copy 11.30.05 gas 1.09.06 AURORA at 1.10.06_Rebuttal Power Costs_Final Order Electric EXHIBIT A-1 6" xfId="23475"/>
    <cellStyle name="_Power Cost Value Copy 11.30.05 gas 1.09.06 AURORA at 1.10.06_RECS vs PTC's w Interest 6-28-10" xfId="23476"/>
    <cellStyle name="_Power Cost Value Copy 11.30.05 gas 1.09.06 AURORA at 1.10.06_ROR 5.02" xfId="5711"/>
    <cellStyle name="_Power Cost Value Copy 11.30.05 gas 1.09.06 AURORA at 1.10.06_ROR 5.02 2" xfId="5712"/>
    <cellStyle name="_Power Cost Value Copy 11.30.05 gas 1.09.06 AURORA at 1.10.06_ROR 5.02 2 2" xfId="5713"/>
    <cellStyle name="_Power Cost Value Copy 11.30.05 gas 1.09.06 AURORA at 1.10.06_ROR 5.02 2 2 2" xfId="23477"/>
    <cellStyle name="_Power Cost Value Copy 11.30.05 gas 1.09.06 AURORA at 1.10.06_ROR 5.02 2 3" xfId="23478"/>
    <cellStyle name="_Power Cost Value Copy 11.30.05 gas 1.09.06 AURORA at 1.10.06_ROR 5.02 3" xfId="5714"/>
    <cellStyle name="_Power Cost Value Copy 11.30.05 gas 1.09.06 AURORA at 1.10.06_ROR 5.02 3 2" xfId="23479"/>
    <cellStyle name="_Power Cost Value Copy 11.30.05 gas 1.09.06 AURORA at 1.10.06_ROR 5.02 4" xfId="23480"/>
    <cellStyle name="_Power Cost Value Copy 11.30.05 gas 1.09.06 AURORA at 1.10.06_Sch 40 Feeder OH 2008" xfId="5715"/>
    <cellStyle name="_Power Cost Value Copy 11.30.05 gas 1.09.06 AURORA at 1.10.06_Sch 40 Feeder OH 2008 2" xfId="5716"/>
    <cellStyle name="_Power Cost Value Copy 11.30.05 gas 1.09.06 AURORA at 1.10.06_Sch 40 Feeder OH 2008 2 2" xfId="5717"/>
    <cellStyle name="_Power Cost Value Copy 11.30.05 gas 1.09.06 AURORA at 1.10.06_Sch 40 Feeder OH 2008 2 2 2" xfId="23481"/>
    <cellStyle name="_Power Cost Value Copy 11.30.05 gas 1.09.06 AURORA at 1.10.06_Sch 40 Feeder OH 2008 2 3" xfId="23482"/>
    <cellStyle name="_Power Cost Value Copy 11.30.05 gas 1.09.06 AURORA at 1.10.06_Sch 40 Feeder OH 2008 3" xfId="5718"/>
    <cellStyle name="_Power Cost Value Copy 11.30.05 gas 1.09.06 AURORA at 1.10.06_Sch 40 Feeder OH 2008 3 2" xfId="23483"/>
    <cellStyle name="_Power Cost Value Copy 11.30.05 gas 1.09.06 AURORA at 1.10.06_Sch 40 Feeder OH 2008 4" xfId="23484"/>
    <cellStyle name="_Power Cost Value Copy 11.30.05 gas 1.09.06 AURORA at 1.10.06_Sch 40 Interim Energy Rates " xfId="5719"/>
    <cellStyle name="_Power Cost Value Copy 11.30.05 gas 1.09.06 AURORA at 1.10.06_Sch 40 Interim Energy Rates  2" xfId="5720"/>
    <cellStyle name="_Power Cost Value Copy 11.30.05 gas 1.09.06 AURORA at 1.10.06_Sch 40 Interim Energy Rates  2 2" xfId="5721"/>
    <cellStyle name="_Power Cost Value Copy 11.30.05 gas 1.09.06 AURORA at 1.10.06_Sch 40 Interim Energy Rates  2 2 2" xfId="23485"/>
    <cellStyle name="_Power Cost Value Copy 11.30.05 gas 1.09.06 AURORA at 1.10.06_Sch 40 Interim Energy Rates  2 3" xfId="23486"/>
    <cellStyle name="_Power Cost Value Copy 11.30.05 gas 1.09.06 AURORA at 1.10.06_Sch 40 Interim Energy Rates  3" xfId="5722"/>
    <cellStyle name="_Power Cost Value Copy 11.30.05 gas 1.09.06 AURORA at 1.10.06_Sch 40 Interim Energy Rates  3 2" xfId="23487"/>
    <cellStyle name="_Power Cost Value Copy 11.30.05 gas 1.09.06 AURORA at 1.10.06_Sch 40 Interim Energy Rates  4" xfId="23488"/>
    <cellStyle name="_Power Cost Value Copy 11.30.05 gas 1.09.06 AURORA at 1.10.06_Sch 40 Substation A&amp;G 2008" xfId="5723"/>
    <cellStyle name="_Power Cost Value Copy 11.30.05 gas 1.09.06 AURORA at 1.10.06_Sch 40 Substation A&amp;G 2008 2" xfId="5724"/>
    <cellStyle name="_Power Cost Value Copy 11.30.05 gas 1.09.06 AURORA at 1.10.06_Sch 40 Substation A&amp;G 2008 2 2" xfId="5725"/>
    <cellStyle name="_Power Cost Value Copy 11.30.05 gas 1.09.06 AURORA at 1.10.06_Sch 40 Substation A&amp;G 2008 2 2 2" xfId="23489"/>
    <cellStyle name="_Power Cost Value Copy 11.30.05 gas 1.09.06 AURORA at 1.10.06_Sch 40 Substation A&amp;G 2008 2 3" xfId="23490"/>
    <cellStyle name="_Power Cost Value Copy 11.30.05 gas 1.09.06 AURORA at 1.10.06_Sch 40 Substation A&amp;G 2008 3" xfId="5726"/>
    <cellStyle name="_Power Cost Value Copy 11.30.05 gas 1.09.06 AURORA at 1.10.06_Sch 40 Substation A&amp;G 2008 3 2" xfId="23491"/>
    <cellStyle name="_Power Cost Value Copy 11.30.05 gas 1.09.06 AURORA at 1.10.06_Sch 40 Substation A&amp;G 2008 4" xfId="23492"/>
    <cellStyle name="_Power Cost Value Copy 11.30.05 gas 1.09.06 AURORA at 1.10.06_Sch 40 Substation O&amp;M 2008" xfId="5727"/>
    <cellStyle name="_Power Cost Value Copy 11.30.05 gas 1.09.06 AURORA at 1.10.06_Sch 40 Substation O&amp;M 2008 2" xfId="5728"/>
    <cellStyle name="_Power Cost Value Copy 11.30.05 gas 1.09.06 AURORA at 1.10.06_Sch 40 Substation O&amp;M 2008 2 2" xfId="5729"/>
    <cellStyle name="_Power Cost Value Copy 11.30.05 gas 1.09.06 AURORA at 1.10.06_Sch 40 Substation O&amp;M 2008 2 2 2" xfId="23493"/>
    <cellStyle name="_Power Cost Value Copy 11.30.05 gas 1.09.06 AURORA at 1.10.06_Sch 40 Substation O&amp;M 2008 2 3" xfId="23494"/>
    <cellStyle name="_Power Cost Value Copy 11.30.05 gas 1.09.06 AURORA at 1.10.06_Sch 40 Substation O&amp;M 2008 3" xfId="5730"/>
    <cellStyle name="_Power Cost Value Copy 11.30.05 gas 1.09.06 AURORA at 1.10.06_Sch 40 Substation O&amp;M 2008 3 2" xfId="23495"/>
    <cellStyle name="_Power Cost Value Copy 11.30.05 gas 1.09.06 AURORA at 1.10.06_Sch 40 Substation O&amp;M 2008 4" xfId="23496"/>
    <cellStyle name="_Power Cost Value Copy 11.30.05 gas 1.09.06 AURORA at 1.10.06_Subs 2008" xfId="5731"/>
    <cellStyle name="_Power Cost Value Copy 11.30.05 gas 1.09.06 AURORA at 1.10.06_Subs 2008 2" xfId="5732"/>
    <cellStyle name="_Power Cost Value Copy 11.30.05 gas 1.09.06 AURORA at 1.10.06_Subs 2008 2 2" xfId="5733"/>
    <cellStyle name="_Power Cost Value Copy 11.30.05 gas 1.09.06 AURORA at 1.10.06_Subs 2008 2 2 2" xfId="23497"/>
    <cellStyle name="_Power Cost Value Copy 11.30.05 gas 1.09.06 AURORA at 1.10.06_Subs 2008 2 3" xfId="23498"/>
    <cellStyle name="_Power Cost Value Copy 11.30.05 gas 1.09.06 AURORA at 1.10.06_Subs 2008 3" xfId="5734"/>
    <cellStyle name="_Power Cost Value Copy 11.30.05 gas 1.09.06 AURORA at 1.10.06_Subs 2008 3 2" xfId="23499"/>
    <cellStyle name="_Power Cost Value Copy 11.30.05 gas 1.09.06 AURORA at 1.10.06_Subs 2008 4" xfId="23500"/>
    <cellStyle name="_Power Cost Value Copy 11.30.05 gas 1.09.06 AURORA at 1.10.06_Transmission Workbook for May BOD" xfId="5735"/>
    <cellStyle name="_Power Cost Value Copy 11.30.05 gas 1.09.06 AURORA at 1.10.06_Transmission Workbook for May BOD 2" xfId="5736"/>
    <cellStyle name="_Power Cost Value Copy 11.30.05 gas 1.09.06 AURORA at 1.10.06_Transmission Workbook for May BOD 2 2" xfId="23501"/>
    <cellStyle name="_Power Cost Value Copy 11.30.05 gas 1.09.06 AURORA at 1.10.06_Transmission Workbook for May BOD 2 2 2" xfId="23502"/>
    <cellStyle name="_Power Cost Value Copy 11.30.05 gas 1.09.06 AURORA at 1.10.06_Transmission Workbook for May BOD 2 2 2 2" xfId="23503"/>
    <cellStyle name="_Power Cost Value Copy 11.30.05 gas 1.09.06 AURORA at 1.10.06_Transmission Workbook for May BOD 2 2 3" xfId="23504"/>
    <cellStyle name="_Power Cost Value Copy 11.30.05 gas 1.09.06 AURORA at 1.10.06_Transmission Workbook for May BOD 2 3" xfId="23505"/>
    <cellStyle name="_Power Cost Value Copy 11.30.05 gas 1.09.06 AURORA at 1.10.06_Transmission Workbook for May BOD 2 3 2" xfId="23506"/>
    <cellStyle name="_Power Cost Value Copy 11.30.05 gas 1.09.06 AURORA at 1.10.06_Transmission Workbook for May BOD 2 4" xfId="23507"/>
    <cellStyle name="_Power Cost Value Copy 11.30.05 gas 1.09.06 AURORA at 1.10.06_Transmission Workbook for May BOD 3" xfId="23508"/>
    <cellStyle name="_Power Cost Value Copy 11.30.05 gas 1.09.06 AURORA at 1.10.06_Transmission Workbook for May BOD 3 2" xfId="23509"/>
    <cellStyle name="_Power Cost Value Copy 11.30.05 gas 1.09.06 AURORA at 1.10.06_Transmission Workbook for May BOD 3 2 2" xfId="23510"/>
    <cellStyle name="_Power Cost Value Copy 11.30.05 gas 1.09.06 AURORA at 1.10.06_Transmission Workbook for May BOD 3 3" xfId="23511"/>
    <cellStyle name="_Power Cost Value Copy 11.30.05 gas 1.09.06 AURORA at 1.10.06_Transmission Workbook for May BOD 3 4" xfId="23512"/>
    <cellStyle name="_Power Cost Value Copy 11.30.05 gas 1.09.06 AURORA at 1.10.06_Transmission Workbook for May BOD 4" xfId="23513"/>
    <cellStyle name="_Power Cost Value Copy 11.30.05 gas 1.09.06 AURORA at 1.10.06_Transmission Workbook for May BOD 4 2" xfId="23514"/>
    <cellStyle name="_Power Cost Value Copy 11.30.05 gas 1.09.06 AURORA at 1.10.06_Transmission Workbook for May BOD 5" xfId="23515"/>
    <cellStyle name="_Power Cost Value Copy 11.30.05 gas 1.09.06 AURORA at 1.10.06_Transmission Workbook for May BOD_DEM-WP(C) ENERG10C--ctn Mid-C_042010 2010GRC" xfId="5737"/>
    <cellStyle name="_Power Cost Value Copy 11.30.05 gas 1.09.06 AURORA at 1.10.06_Transmission Workbook for May BOD_DEM-WP(C) ENERG10C--ctn Mid-C_042010 2010GRC 2" xfId="23516"/>
    <cellStyle name="_Power Cost Value Copy 11.30.05 gas 1.09.06 AURORA at 1.10.06_Typical Residential Impacts 10.27.08" xfId="5738"/>
    <cellStyle name="_Power Cost Value Copy 11.30.05 gas 1.09.06 AURORA at 1.10.06_Wind Integration 10GRC" xfId="5739"/>
    <cellStyle name="_Power Cost Value Copy 11.30.05 gas 1.09.06 AURORA at 1.10.06_Wind Integration 10GRC 2" xfId="5740"/>
    <cellStyle name="_Power Cost Value Copy 11.30.05 gas 1.09.06 AURORA at 1.10.06_Wind Integration 10GRC 2 2" xfId="23517"/>
    <cellStyle name="_Power Cost Value Copy 11.30.05 gas 1.09.06 AURORA at 1.10.06_Wind Integration 10GRC 2 2 2" xfId="23518"/>
    <cellStyle name="_Power Cost Value Copy 11.30.05 gas 1.09.06 AURORA at 1.10.06_Wind Integration 10GRC 2 2 2 2" xfId="23519"/>
    <cellStyle name="_Power Cost Value Copy 11.30.05 gas 1.09.06 AURORA at 1.10.06_Wind Integration 10GRC 2 2 3" xfId="23520"/>
    <cellStyle name="_Power Cost Value Copy 11.30.05 gas 1.09.06 AURORA at 1.10.06_Wind Integration 10GRC 2 3" xfId="23521"/>
    <cellStyle name="_Power Cost Value Copy 11.30.05 gas 1.09.06 AURORA at 1.10.06_Wind Integration 10GRC 2 3 2" xfId="23522"/>
    <cellStyle name="_Power Cost Value Copy 11.30.05 gas 1.09.06 AURORA at 1.10.06_Wind Integration 10GRC 2 4" xfId="23523"/>
    <cellStyle name="_Power Cost Value Copy 11.30.05 gas 1.09.06 AURORA at 1.10.06_Wind Integration 10GRC 3" xfId="23524"/>
    <cellStyle name="_Power Cost Value Copy 11.30.05 gas 1.09.06 AURORA at 1.10.06_Wind Integration 10GRC 3 2" xfId="23525"/>
    <cellStyle name="_Power Cost Value Copy 11.30.05 gas 1.09.06 AURORA at 1.10.06_Wind Integration 10GRC 3 2 2" xfId="23526"/>
    <cellStyle name="_Power Cost Value Copy 11.30.05 gas 1.09.06 AURORA at 1.10.06_Wind Integration 10GRC 3 3" xfId="23527"/>
    <cellStyle name="_Power Cost Value Copy 11.30.05 gas 1.09.06 AURORA at 1.10.06_Wind Integration 10GRC 3 4" xfId="23528"/>
    <cellStyle name="_Power Cost Value Copy 11.30.05 gas 1.09.06 AURORA at 1.10.06_Wind Integration 10GRC 4" xfId="23529"/>
    <cellStyle name="_Power Cost Value Copy 11.30.05 gas 1.09.06 AURORA at 1.10.06_Wind Integration 10GRC 4 2" xfId="23530"/>
    <cellStyle name="_Power Cost Value Copy 11.30.05 gas 1.09.06 AURORA at 1.10.06_Wind Integration 10GRC 5" xfId="23531"/>
    <cellStyle name="_Power Cost Value Copy 11.30.05 gas 1.09.06 AURORA at 1.10.06_Wind Integration 10GRC_DEM-WP(C) ENERG10C--ctn Mid-C_042010 2010GRC" xfId="5741"/>
    <cellStyle name="_Power Cost Value Copy 11.30.05 gas 1.09.06 AURORA at 1.10.06_Wind Integration 10GRC_DEM-WP(C) ENERG10C--ctn Mid-C_042010 2010GRC 2" xfId="23532"/>
    <cellStyle name="_Power Costs Rate Year 11-13-07" xfId="5742"/>
    <cellStyle name="_Power Costs Rate Year 11-13-07 2" xfId="23533"/>
    <cellStyle name="_Price Output" xfId="5743"/>
    <cellStyle name="_Price Output 2" xfId="5744"/>
    <cellStyle name="_Price Output 2 2" xfId="23534"/>
    <cellStyle name="_Price Output 2 2 2" xfId="23535"/>
    <cellStyle name="_Price Output 2 2 2 2" xfId="23536"/>
    <cellStyle name="_Price Output 2 2 2 2 2" xfId="23537"/>
    <cellStyle name="_Price Output 2 2 2 3" xfId="23538"/>
    <cellStyle name="_Price Output 2 2 3" xfId="23539"/>
    <cellStyle name="_Price Output 2 2 3 2" xfId="23540"/>
    <cellStyle name="_Price Output 2 2 4" xfId="23541"/>
    <cellStyle name="_Price Output 2 2 5" xfId="23542"/>
    <cellStyle name="_Price Output 2 3" xfId="23543"/>
    <cellStyle name="_Price Output 2 3 2" xfId="23544"/>
    <cellStyle name="_Price Output 2 3 2 2" xfId="23545"/>
    <cellStyle name="_Price Output 2 3 3" xfId="23546"/>
    <cellStyle name="_Price Output 2 4" xfId="23547"/>
    <cellStyle name="_Price Output 2 4 2" xfId="23548"/>
    <cellStyle name="_Price Output 2 5" xfId="23549"/>
    <cellStyle name="_Price Output 3" xfId="5745"/>
    <cellStyle name="_Price Output 3 2" xfId="5746"/>
    <cellStyle name="_Price Output 3 2 2" xfId="23550"/>
    <cellStyle name="_Price Output 3 2 2 2" xfId="23551"/>
    <cellStyle name="_Price Output 3 2 3" xfId="23552"/>
    <cellStyle name="_Price Output 3 3" xfId="23553"/>
    <cellStyle name="_Price Output 3 3 2" xfId="23554"/>
    <cellStyle name="_Price Output 3 4" xfId="23555"/>
    <cellStyle name="_Price Output 4" xfId="23556"/>
    <cellStyle name="_Price Output 4 2" xfId="23557"/>
    <cellStyle name="_Price Output 4 2 2" xfId="23558"/>
    <cellStyle name="_Price Output 4 2 2 2" xfId="23559"/>
    <cellStyle name="_Price Output 4 2 3" xfId="23560"/>
    <cellStyle name="_Price Output 4 2 4" xfId="23561"/>
    <cellStyle name="_Price Output 4 3" xfId="23562"/>
    <cellStyle name="_Price Output 4 3 2" xfId="23563"/>
    <cellStyle name="_Price Output 4 4" xfId="23564"/>
    <cellStyle name="_Price Output 4 5" xfId="23565"/>
    <cellStyle name="_Price Output 5" xfId="23566"/>
    <cellStyle name="_Price Output 5 2" xfId="23567"/>
    <cellStyle name="_Price Output 5 2 2" xfId="23568"/>
    <cellStyle name="_Price Output 5 2 2 2" xfId="23569"/>
    <cellStyle name="_Price Output 5 2 3" xfId="23570"/>
    <cellStyle name="_Price Output 5 2 4" xfId="23571"/>
    <cellStyle name="_Price Output 5 3" xfId="23572"/>
    <cellStyle name="_Price Output 5 3 2" xfId="23573"/>
    <cellStyle name="_Price Output 5 4" xfId="23574"/>
    <cellStyle name="_Price Output 5 5" xfId="23575"/>
    <cellStyle name="_Price Output 6" xfId="23576"/>
    <cellStyle name="_Price Output 6 2" xfId="23577"/>
    <cellStyle name="_Price Output 6 2 2" xfId="23578"/>
    <cellStyle name="_Price Output 6 2 2 2" xfId="23579"/>
    <cellStyle name="_Price Output 6 2 3" xfId="23580"/>
    <cellStyle name="_Price Output 6 2 4" xfId="23581"/>
    <cellStyle name="_Price Output 6 3" xfId="23582"/>
    <cellStyle name="_Price Output 6 3 2" xfId="23583"/>
    <cellStyle name="_Price Output 6 4" xfId="23584"/>
    <cellStyle name="_Price Output 6 5" xfId="23585"/>
    <cellStyle name="_Price Output 7" xfId="23586"/>
    <cellStyle name="_Price Output 7 2" xfId="23587"/>
    <cellStyle name="_Price Output 8" xfId="23588"/>
    <cellStyle name="_Price Output_DEM-WP(C) Chelan Power Costs" xfId="5747"/>
    <cellStyle name="_Price Output_DEM-WP(C) Chelan Power Costs 2" xfId="23589"/>
    <cellStyle name="_Price Output_DEM-WP(C) Chelan Power Costs 2 2" xfId="23590"/>
    <cellStyle name="_Price Output_DEM-WP(C) Chelan Power Costs 2 2 2" xfId="23591"/>
    <cellStyle name="_Price Output_DEM-WP(C) Chelan Power Costs 2 3" xfId="23592"/>
    <cellStyle name="_Price Output_DEM-WP(C) Chelan Power Costs 2 4" xfId="23593"/>
    <cellStyle name="_Price Output_DEM-WP(C) Chelan Power Costs 3" xfId="23594"/>
    <cellStyle name="_Price Output_DEM-WP(C) Chelan Power Costs 3 2" xfId="23595"/>
    <cellStyle name="_Price Output_DEM-WP(C) Chelan Power Costs 4" xfId="23596"/>
    <cellStyle name="_Price Output_DEM-WP(C) ENERG10C--ctn Mid-C_042010 2010GRC" xfId="5748"/>
    <cellStyle name="_Price Output_DEM-WP(C) ENERG10C--ctn Mid-C_042010 2010GRC 2" xfId="23597"/>
    <cellStyle name="_Price Output_DEM-WP(C) Gas Transport 2010GRC" xfId="5749"/>
    <cellStyle name="_Price Output_DEM-WP(C) Gas Transport 2010GRC 2" xfId="23598"/>
    <cellStyle name="_Price Output_DEM-WP(C) Gas Transport 2010GRC 2 2" xfId="23599"/>
    <cellStyle name="_Price Output_DEM-WP(C) Gas Transport 2010GRC 2 2 2" xfId="23600"/>
    <cellStyle name="_Price Output_DEM-WP(C) Gas Transport 2010GRC 2 3" xfId="23601"/>
    <cellStyle name="_Price Output_DEM-WP(C) Gas Transport 2010GRC 2 4" xfId="23602"/>
    <cellStyle name="_Price Output_DEM-WP(C) Gas Transport 2010GRC 3" xfId="23603"/>
    <cellStyle name="_Price Output_DEM-WP(C) Gas Transport 2010GRC 3 2" xfId="23604"/>
    <cellStyle name="_Price Output_DEM-WP(C) Gas Transport 2010GRC 4" xfId="23605"/>
    <cellStyle name="_Price Output_NIM Summary" xfId="5750"/>
    <cellStyle name="_Price Output_NIM Summary 2" xfId="5751"/>
    <cellStyle name="_Price Output_NIM Summary 2 2" xfId="23606"/>
    <cellStyle name="_Price Output_NIM Summary 2 2 2" xfId="23607"/>
    <cellStyle name="_Price Output_NIM Summary 2 2 2 2" xfId="23608"/>
    <cellStyle name="_Price Output_NIM Summary 2 2 3" xfId="23609"/>
    <cellStyle name="_Price Output_NIM Summary 2 3" xfId="23610"/>
    <cellStyle name="_Price Output_NIM Summary 2 3 2" xfId="23611"/>
    <cellStyle name="_Price Output_NIM Summary 2 4" xfId="23612"/>
    <cellStyle name="_Price Output_NIM Summary 3" xfId="23613"/>
    <cellStyle name="_Price Output_NIM Summary 3 2" xfId="23614"/>
    <cellStyle name="_Price Output_NIM Summary 3 2 2" xfId="23615"/>
    <cellStyle name="_Price Output_NIM Summary 3 3" xfId="23616"/>
    <cellStyle name="_Price Output_NIM Summary 3 4" xfId="23617"/>
    <cellStyle name="_Price Output_NIM Summary 4" xfId="23618"/>
    <cellStyle name="_Price Output_NIM Summary 4 2" xfId="23619"/>
    <cellStyle name="_Price Output_NIM Summary 5" xfId="23620"/>
    <cellStyle name="_Price Output_NIM Summary_DEM-WP(C) ENERG10C--ctn Mid-C_042010 2010GRC" xfId="5752"/>
    <cellStyle name="_Price Output_NIM Summary_DEM-WP(C) ENERG10C--ctn Mid-C_042010 2010GRC 2" xfId="23621"/>
    <cellStyle name="_Price Output_Wind Integration 10GRC" xfId="5753"/>
    <cellStyle name="_Price Output_Wind Integration 10GRC 2" xfId="5754"/>
    <cellStyle name="_Price Output_Wind Integration 10GRC 2 2" xfId="23622"/>
    <cellStyle name="_Price Output_Wind Integration 10GRC 2 2 2" xfId="23623"/>
    <cellStyle name="_Price Output_Wind Integration 10GRC 2 2 2 2" xfId="23624"/>
    <cellStyle name="_Price Output_Wind Integration 10GRC 2 2 3" xfId="23625"/>
    <cellStyle name="_Price Output_Wind Integration 10GRC 2 3" xfId="23626"/>
    <cellStyle name="_Price Output_Wind Integration 10GRC 2 3 2" xfId="23627"/>
    <cellStyle name="_Price Output_Wind Integration 10GRC 2 4" xfId="23628"/>
    <cellStyle name="_Price Output_Wind Integration 10GRC 3" xfId="23629"/>
    <cellStyle name="_Price Output_Wind Integration 10GRC 3 2" xfId="23630"/>
    <cellStyle name="_Price Output_Wind Integration 10GRC 3 2 2" xfId="23631"/>
    <cellStyle name="_Price Output_Wind Integration 10GRC 3 3" xfId="23632"/>
    <cellStyle name="_Price Output_Wind Integration 10GRC 3 4" xfId="23633"/>
    <cellStyle name="_Price Output_Wind Integration 10GRC 4" xfId="23634"/>
    <cellStyle name="_Price Output_Wind Integration 10GRC 4 2" xfId="23635"/>
    <cellStyle name="_Price Output_Wind Integration 10GRC 5" xfId="23636"/>
    <cellStyle name="_Price Output_Wind Integration 10GRC_DEM-WP(C) ENERG10C--ctn Mid-C_042010 2010GRC" xfId="5755"/>
    <cellStyle name="_Price Output_Wind Integration 10GRC_DEM-WP(C) ENERG10C--ctn Mid-C_042010 2010GRC 2" xfId="23637"/>
    <cellStyle name="_Prices" xfId="5756"/>
    <cellStyle name="_Prices 2" xfId="5757"/>
    <cellStyle name="_Prices 2 2" xfId="23638"/>
    <cellStyle name="_Prices 2 2 2" xfId="23639"/>
    <cellStyle name="_Prices 2 2 2 2" xfId="23640"/>
    <cellStyle name="_Prices 2 2 2 2 2" xfId="23641"/>
    <cellStyle name="_Prices 2 2 2 3" xfId="23642"/>
    <cellStyle name="_Prices 2 2 3" xfId="23643"/>
    <cellStyle name="_Prices 2 2 3 2" xfId="23644"/>
    <cellStyle name="_Prices 2 2 4" xfId="23645"/>
    <cellStyle name="_Prices 2 2 5" xfId="23646"/>
    <cellStyle name="_Prices 2 3" xfId="23647"/>
    <cellStyle name="_Prices 2 3 2" xfId="23648"/>
    <cellStyle name="_Prices 2 3 2 2" xfId="23649"/>
    <cellStyle name="_Prices 2 3 3" xfId="23650"/>
    <cellStyle name="_Prices 2 4" xfId="23651"/>
    <cellStyle name="_Prices 2 4 2" xfId="23652"/>
    <cellStyle name="_Prices 2 5" xfId="23653"/>
    <cellStyle name="_Prices 3" xfId="5758"/>
    <cellStyle name="_Prices 3 2" xfId="5759"/>
    <cellStyle name="_Prices 3 2 2" xfId="23654"/>
    <cellStyle name="_Prices 3 2 2 2" xfId="23655"/>
    <cellStyle name="_Prices 3 2 3" xfId="23656"/>
    <cellStyle name="_Prices 3 3" xfId="23657"/>
    <cellStyle name="_Prices 3 3 2" xfId="23658"/>
    <cellStyle name="_Prices 3 4" xfId="23659"/>
    <cellStyle name="_Prices 4" xfId="23660"/>
    <cellStyle name="_Prices 4 2" xfId="23661"/>
    <cellStyle name="_Prices 4 2 2" xfId="23662"/>
    <cellStyle name="_Prices 4 2 2 2" xfId="23663"/>
    <cellStyle name="_Prices 4 2 3" xfId="23664"/>
    <cellStyle name="_Prices 4 2 4" xfId="23665"/>
    <cellStyle name="_Prices 4 3" xfId="23666"/>
    <cellStyle name="_Prices 4 3 2" xfId="23667"/>
    <cellStyle name="_Prices 4 4" xfId="23668"/>
    <cellStyle name="_Prices 4 5" xfId="23669"/>
    <cellStyle name="_Prices 5" xfId="23670"/>
    <cellStyle name="_Prices 5 2" xfId="23671"/>
    <cellStyle name="_Prices 5 2 2" xfId="23672"/>
    <cellStyle name="_Prices 5 2 2 2" xfId="23673"/>
    <cellStyle name="_Prices 5 2 3" xfId="23674"/>
    <cellStyle name="_Prices 5 2 4" xfId="23675"/>
    <cellStyle name="_Prices 5 3" xfId="23676"/>
    <cellStyle name="_Prices 5 3 2" xfId="23677"/>
    <cellStyle name="_Prices 5 4" xfId="23678"/>
    <cellStyle name="_Prices 5 5" xfId="23679"/>
    <cellStyle name="_Prices 6" xfId="23680"/>
    <cellStyle name="_Prices 6 2" xfId="23681"/>
    <cellStyle name="_Prices 6 2 2" xfId="23682"/>
    <cellStyle name="_Prices 6 2 2 2" xfId="23683"/>
    <cellStyle name="_Prices 6 2 3" xfId="23684"/>
    <cellStyle name="_Prices 6 2 4" xfId="23685"/>
    <cellStyle name="_Prices 6 3" xfId="23686"/>
    <cellStyle name="_Prices 6 3 2" xfId="23687"/>
    <cellStyle name="_Prices 6 4" xfId="23688"/>
    <cellStyle name="_Prices 6 5" xfId="23689"/>
    <cellStyle name="_Prices 7" xfId="23690"/>
    <cellStyle name="_Prices 7 2" xfId="23691"/>
    <cellStyle name="_Prices 8" xfId="23692"/>
    <cellStyle name="_Prices_DEM-WP(C) Chelan Power Costs" xfId="5760"/>
    <cellStyle name="_Prices_DEM-WP(C) Chelan Power Costs 2" xfId="23693"/>
    <cellStyle name="_Prices_DEM-WP(C) Chelan Power Costs 2 2" xfId="23694"/>
    <cellStyle name="_Prices_DEM-WP(C) Chelan Power Costs 2 2 2" xfId="23695"/>
    <cellStyle name="_Prices_DEM-WP(C) Chelan Power Costs 2 3" xfId="23696"/>
    <cellStyle name="_Prices_DEM-WP(C) Chelan Power Costs 2 4" xfId="23697"/>
    <cellStyle name="_Prices_DEM-WP(C) Chelan Power Costs 3" xfId="23698"/>
    <cellStyle name="_Prices_DEM-WP(C) Chelan Power Costs 3 2" xfId="23699"/>
    <cellStyle name="_Prices_DEM-WP(C) Chelan Power Costs 4" xfId="23700"/>
    <cellStyle name="_Prices_DEM-WP(C) ENERG10C--ctn Mid-C_042010 2010GRC" xfId="5761"/>
    <cellStyle name="_Prices_DEM-WP(C) ENERG10C--ctn Mid-C_042010 2010GRC 2" xfId="23701"/>
    <cellStyle name="_Prices_DEM-WP(C) Gas Transport 2010GRC" xfId="5762"/>
    <cellStyle name="_Prices_DEM-WP(C) Gas Transport 2010GRC 2" xfId="23702"/>
    <cellStyle name="_Prices_DEM-WP(C) Gas Transport 2010GRC 2 2" xfId="23703"/>
    <cellStyle name="_Prices_DEM-WP(C) Gas Transport 2010GRC 2 2 2" xfId="23704"/>
    <cellStyle name="_Prices_DEM-WP(C) Gas Transport 2010GRC 2 3" xfId="23705"/>
    <cellStyle name="_Prices_DEM-WP(C) Gas Transport 2010GRC 2 4" xfId="23706"/>
    <cellStyle name="_Prices_DEM-WP(C) Gas Transport 2010GRC 3" xfId="23707"/>
    <cellStyle name="_Prices_DEM-WP(C) Gas Transport 2010GRC 3 2" xfId="23708"/>
    <cellStyle name="_Prices_DEM-WP(C) Gas Transport 2010GRC 4" xfId="23709"/>
    <cellStyle name="_Prices_NIM Summary" xfId="5763"/>
    <cellStyle name="_Prices_NIM Summary 2" xfId="5764"/>
    <cellStyle name="_Prices_NIM Summary 2 2" xfId="23710"/>
    <cellStyle name="_Prices_NIM Summary 2 2 2" xfId="23711"/>
    <cellStyle name="_Prices_NIM Summary 2 2 2 2" xfId="23712"/>
    <cellStyle name="_Prices_NIM Summary 2 2 3" xfId="23713"/>
    <cellStyle name="_Prices_NIM Summary 2 3" xfId="23714"/>
    <cellStyle name="_Prices_NIM Summary 2 3 2" xfId="23715"/>
    <cellStyle name="_Prices_NIM Summary 2 4" xfId="23716"/>
    <cellStyle name="_Prices_NIM Summary 3" xfId="23717"/>
    <cellStyle name="_Prices_NIM Summary 3 2" xfId="23718"/>
    <cellStyle name="_Prices_NIM Summary 3 2 2" xfId="23719"/>
    <cellStyle name="_Prices_NIM Summary 3 3" xfId="23720"/>
    <cellStyle name="_Prices_NIM Summary 3 4" xfId="23721"/>
    <cellStyle name="_Prices_NIM Summary 4" xfId="23722"/>
    <cellStyle name="_Prices_NIM Summary 4 2" xfId="23723"/>
    <cellStyle name="_Prices_NIM Summary 5" xfId="23724"/>
    <cellStyle name="_Prices_NIM Summary_DEM-WP(C) ENERG10C--ctn Mid-C_042010 2010GRC" xfId="5765"/>
    <cellStyle name="_Prices_NIM Summary_DEM-WP(C) ENERG10C--ctn Mid-C_042010 2010GRC 2" xfId="23725"/>
    <cellStyle name="_Prices_Wind Integration 10GRC" xfId="5766"/>
    <cellStyle name="_Prices_Wind Integration 10GRC 2" xfId="5767"/>
    <cellStyle name="_Prices_Wind Integration 10GRC 2 2" xfId="23726"/>
    <cellStyle name="_Prices_Wind Integration 10GRC 2 2 2" xfId="23727"/>
    <cellStyle name="_Prices_Wind Integration 10GRC 2 2 2 2" xfId="23728"/>
    <cellStyle name="_Prices_Wind Integration 10GRC 2 2 3" xfId="23729"/>
    <cellStyle name="_Prices_Wind Integration 10GRC 2 3" xfId="23730"/>
    <cellStyle name="_Prices_Wind Integration 10GRC 2 3 2" xfId="23731"/>
    <cellStyle name="_Prices_Wind Integration 10GRC 2 4" xfId="23732"/>
    <cellStyle name="_Prices_Wind Integration 10GRC 3" xfId="23733"/>
    <cellStyle name="_Prices_Wind Integration 10GRC 3 2" xfId="23734"/>
    <cellStyle name="_Prices_Wind Integration 10GRC 3 2 2" xfId="23735"/>
    <cellStyle name="_Prices_Wind Integration 10GRC 3 3" xfId="23736"/>
    <cellStyle name="_Prices_Wind Integration 10GRC 3 4" xfId="23737"/>
    <cellStyle name="_Prices_Wind Integration 10GRC 4" xfId="23738"/>
    <cellStyle name="_Prices_Wind Integration 10GRC 4 2" xfId="23739"/>
    <cellStyle name="_Prices_Wind Integration 10GRC 5" xfId="23740"/>
    <cellStyle name="_Prices_Wind Integration 10GRC_DEM-WP(C) ENERG10C--ctn Mid-C_042010 2010GRC" xfId="5768"/>
    <cellStyle name="_Prices_Wind Integration 10GRC_DEM-WP(C) ENERG10C--ctn Mid-C_042010 2010GRC 2" xfId="23741"/>
    <cellStyle name="_Pro Forma Rev 07 GRC" xfId="5769"/>
    <cellStyle name="_Pro Forma Rev 07 GRC 2" xfId="23742"/>
    <cellStyle name="_x0013__Rebuttal Power Costs" xfId="5770"/>
    <cellStyle name="_x0013__Rebuttal Power Costs 2" xfId="5771"/>
    <cellStyle name="_x0013__Rebuttal Power Costs 2 2" xfId="5772"/>
    <cellStyle name="_x0013__Rebuttal Power Costs 2 2 2" xfId="23743"/>
    <cellStyle name="_x0013__Rebuttal Power Costs 2 3" xfId="23744"/>
    <cellStyle name="_x0013__Rebuttal Power Costs 3" xfId="5773"/>
    <cellStyle name="_x0013__Rebuttal Power Costs 3 2" xfId="23745"/>
    <cellStyle name="_x0013__Rebuttal Power Costs 4" xfId="5774"/>
    <cellStyle name="_x0013__Rebuttal Power Costs_Adj Bench DR 3 for Initial Briefs (Electric)" xfId="5775"/>
    <cellStyle name="_x0013__Rebuttal Power Costs_Adj Bench DR 3 for Initial Briefs (Electric) 2" xfId="5776"/>
    <cellStyle name="_x0013__Rebuttal Power Costs_Adj Bench DR 3 for Initial Briefs (Electric) 2 2" xfId="5777"/>
    <cellStyle name="_x0013__Rebuttal Power Costs_Adj Bench DR 3 for Initial Briefs (Electric) 2 2 2" xfId="23746"/>
    <cellStyle name="_x0013__Rebuttal Power Costs_Adj Bench DR 3 for Initial Briefs (Electric) 2 3" xfId="23747"/>
    <cellStyle name="_x0013__Rebuttal Power Costs_Adj Bench DR 3 for Initial Briefs (Electric) 3" xfId="5778"/>
    <cellStyle name="_x0013__Rebuttal Power Costs_Adj Bench DR 3 for Initial Briefs (Electric) 3 2" xfId="23748"/>
    <cellStyle name="_x0013__Rebuttal Power Costs_Adj Bench DR 3 for Initial Briefs (Electric) 4" xfId="5779"/>
    <cellStyle name="_x0013__Rebuttal Power Costs_Adj Bench DR 3 for Initial Briefs (Electric)_DEM-WP(C) ENERG10C--ctn Mid-C_042010 2010GRC" xfId="5780"/>
    <cellStyle name="_x0013__Rebuttal Power Costs_Adj Bench DR 3 for Initial Briefs (Electric)_DEM-WP(C) ENERG10C--ctn Mid-C_042010 2010GRC 2" xfId="23749"/>
    <cellStyle name="_x0013__Rebuttal Power Costs_DEM-WP(C) ENERG10C--ctn Mid-C_042010 2010GRC" xfId="5781"/>
    <cellStyle name="_x0013__Rebuttal Power Costs_DEM-WP(C) ENERG10C--ctn Mid-C_042010 2010GRC 2" xfId="23750"/>
    <cellStyle name="_x0013__Rebuttal Power Costs_Electric Rev Req Model (2009 GRC) Rebuttal" xfId="5782"/>
    <cellStyle name="_x0013__Rebuttal Power Costs_Electric Rev Req Model (2009 GRC) Rebuttal 2" xfId="5783"/>
    <cellStyle name="_x0013__Rebuttal Power Costs_Electric Rev Req Model (2009 GRC) Rebuttal 2 2" xfId="5784"/>
    <cellStyle name="_x0013__Rebuttal Power Costs_Electric Rev Req Model (2009 GRC) Rebuttal 2 2 2" xfId="23751"/>
    <cellStyle name="_x0013__Rebuttal Power Costs_Electric Rev Req Model (2009 GRC) Rebuttal 2 3" xfId="23752"/>
    <cellStyle name="_x0013__Rebuttal Power Costs_Electric Rev Req Model (2009 GRC) Rebuttal 3" xfId="5785"/>
    <cellStyle name="_x0013__Rebuttal Power Costs_Electric Rev Req Model (2009 GRC) Rebuttal 3 2" xfId="23753"/>
    <cellStyle name="_x0013__Rebuttal Power Costs_Electric Rev Req Model (2009 GRC) Rebuttal 4" xfId="5786"/>
    <cellStyle name="_x0013__Rebuttal Power Costs_Electric Rev Req Model (2009 GRC) Rebuttal REmoval of New  WH Solar AdjustMI" xfId="5787"/>
    <cellStyle name="_x0013__Rebuttal Power Costs_Electric Rev Req Model (2009 GRC) Rebuttal REmoval of New  WH Solar AdjustMI 2" xfId="5788"/>
    <cellStyle name="_x0013__Rebuttal Power Costs_Electric Rev Req Model (2009 GRC) Rebuttal REmoval of New  WH Solar AdjustMI 2 2" xfId="5789"/>
    <cellStyle name="_x0013__Rebuttal Power Costs_Electric Rev Req Model (2009 GRC) Rebuttal REmoval of New  WH Solar AdjustMI 2 2 2" xfId="23754"/>
    <cellStyle name="_x0013__Rebuttal Power Costs_Electric Rev Req Model (2009 GRC) Rebuttal REmoval of New  WH Solar AdjustMI 2 3" xfId="23755"/>
    <cellStyle name="_x0013__Rebuttal Power Costs_Electric Rev Req Model (2009 GRC) Rebuttal REmoval of New  WH Solar AdjustMI 3" xfId="5790"/>
    <cellStyle name="_x0013__Rebuttal Power Costs_Electric Rev Req Model (2009 GRC) Rebuttal REmoval of New  WH Solar AdjustMI 3 2" xfId="23756"/>
    <cellStyle name="_x0013__Rebuttal Power Costs_Electric Rev Req Model (2009 GRC) Rebuttal REmoval of New  WH Solar AdjustMI 4" xfId="5791"/>
    <cellStyle name="_x0013__Rebuttal Power Costs_Electric Rev Req Model (2009 GRC) Rebuttal REmoval of New  WH Solar AdjustMI_DEM-WP(C) ENERG10C--ctn Mid-C_042010 2010GRC" xfId="5792"/>
    <cellStyle name="_x0013__Rebuttal Power Costs_Electric Rev Req Model (2009 GRC) Rebuttal REmoval of New  WH Solar AdjustMI_DEM-WP(C) ENERG10C--ctn Mid-C_042010 2010GRC 2" xfId="23757"/>
    <cellStyle name="_x0013__Rebuttal Power Costs_Electric Rev Req Model (2009 GRC) Revised 01-18-2010" xfId="5793"/>
    <cellStyle name="_x0013__Rebuttal Power Costs_Electric Rev Req Model (2009 GRC) Revised 01-18-2010 2" xfId="5794"/>
    <cellStyle name="_x0013__Rebuttal Power Costs_Electric Rev Req Model (2009 GRC) Revised 01-18-2010 2 2" xfId="5795"/>
    <cellStyle name="_x0013__Rebuttal Power Costs_Electric Rev Req Model (2009 GRC) Revised 01-18-2010 2 2 2" xfId="23758"/>
    <cellStyle name="_x0013__Rebuttal Power Costs_Electric Rev Req Model (2009 GRC) Revised 01-18-2010 2 3" xfId="23759"/>
    <cellStyle name="_x0013__Rebuttal Power Costs_Electric Rev Req Model (2009 GRC) Revised 01-18-2010 3" xfId="5796"/>
    <cellStyle name="_x0013__Rebuttal Power Costs_Electric Rev Req Model (2009 GRC) Revised 01-18-2010 3 2" xfId="23760"/>
    <cellStyle name="_x0013__Rebuttal Power Costs_Electric Rev Req Model (2009 GRC) Revised 01-18-2010 4" xfId="5797"/>
    <cellStyle name="_x0013__Rebuttal Power Costs_Electric Rev Req Model (2009 GRC) Revised 01-18-2010_DEM-WP(C) ENERG10C--ctn Mid-C_042010 2010GRC" xfId="5798"/>
    <cellStyle name="_x0013__Rebuttal Power Costs_Electric Rev Req Model (2009 GRC) Revised 01-18-2010_DEM-WP(C) ENERG10C--ctn Mid-C_042010 2010GRC 2" xfId="23761"/>
    <cellStyle name="_x0013__Rebuttal Power Costs_Final Order Electric EXHIBIT A-1" xfId="5799"/>
    <cellStyle name="_x0013__Rebuttal Power Costs_Final Order Electric EXHIBIT A-1 2" xfId="5800"/>
    <cellStyle name="_x0013__Rebuttal Power Costs_Final Order Electric EXHIBIT A-1 2 2" xfId="5801"/>
    <cellStyle name="_x0013__Rebuttal Power Costs_Final Order Electric EXHIBIT A-1 2 2 2" xfId="23762"/>
    <cellStyle name="_x0013__Rebuttal Power Costs_Final Order Electric EXHIBIT A-1 2 3" xfId="23763"/>
    <cellStyle name="_x0013__Rebuttal Power Costs_Final Order Electric EXHIBIT A-1 3" xfId="5802"/>
    <cellStyle name="_x0013__Rebuttal Power Costs_Final Order Electric EXHIBIT A-1 3 2" xfId="23764"/>
    <cellStyle name="_x0013__Rebuttal Power Costs_Final Order Electric EXHIBIT A-1 4" xfId="5803"/>
    <cellStyle name="_recommendation" xfId="5804"/>
    <cellStyle name="_recommendation 2" xfId="5805"/>
    <cellStyle name="_recommendation 2 2" xfId="23765"/>
    <cellStyle name="_recommendation 2 2 2" xfId="23766"/>
    <cellStyle name="_recommendation 2 2 2 2" xfId="23767"/>
    <cellStyle name="_recommendation 2 2 2 2 2" xfId="23768"/>
    <cellStyle name="_recommendation 2 2 2 3" xfId="23769"/>
    <cellStyle name="_recommendation 2 2 3" xfId="23770"/>
    <cellStyle name="_recommendation 2 2 3 2" xfId="23771"/>
    <cellStyle name="_recommendation 2 2 4" xfId="23772"/>
    <cellStyle name="_recommendation 2 2 5" xfId="23773"/>
    <cellStyle name="_recommendation 2 3" xfId="23774"/>
    <cellStyle name="_recommendation 2 3 2" xfId="23775"/>
    <cellStyle name="_recommendation 2 3 2 2" xfId="23776"/>
    <cellStyle name="_recommendation 2 3 3" xfId="23777"/>
    <cellStyle name="_recommendation 2 4" xfId="23778"/>
    <cellStyle name="_recommendation 2 4 2" xfId="23779"/>
    <cellStyle name="_recommendation 2 5" xfId="23780"/>
    <cellStyle name="_recommendation 3" xfId="5806"/>
    <cellStyle name="_recommendation 3 2" xfId="5807"/>
    <cellStyle name="_recommendation 3 2 2" xfId="23781"/>
    <cellStyle name="_recommendation 3 2 2 2" xfId="23782"/>
    <cellStyle name="_recommendation 3 2 3" xfId="23783"/>
    <cellStyle name="_recommendation 3 3" xfId="23784"/>
    <cellStyle name="_recommendation 3 3 2" xfId="23785"/>
    <cellStyle name="_recommendation 3 4" xfId="23786"/>
    <cellStyle name="_recommendation 4" xfId="23787"/>
    <cellStyle name="_recommendation 4 2" xfId="23788"/>
    <cellStyle name="_recommendation 4 2 2" xfId="23789"/>
    <cellStyle name="_recommendation 4 2 2 2" xfId="23790"/>
    <cellStyle name="_recommendation 4 2 3" xfId="23791"/>
    <cellStyle name="_recommendation 4 2 4" xfId="23792"/>
    <cellStyle name="_recommendation 4 3" xfId="23793"/>
    <cellStyle name="_recommendation 4 3 2" xfId="23794"/>
    <cellStyle name="_recommendation 4 4" xfId="23795"/>
    <cellStyle name="_recommendation 4 5" xfId="23796"/>
    <cellStyle name="_recommendation 5" xfId="23797"/>
    <cellStyle name="_recommendation 5 2" xfId="23798"/>
    <cellStyle name="_recommendation 5 2 2" xfId="23799"/>
    <cellStyle name="_recommendation 5 2 2 2" xfId="23800"/>
    <cellStyle name="_recommendation 5 2 3" xfId="23801"/>
    <cellStyle name="_recommendation 5 2 4" xfId="23802"/>
    <cellStyle name="_recommendation 5 3" xfId="23803"/>
    <cellStyle name="_recommendation 5 3 2" xfId="23804"/>
    <cellStyle name="_recommendation 5 4" xfId="23805"/>
    <cellStyle name="_recommendation 5 5" xfId="23806"/>
    <cellStyle name="_recommendation 6" xfId="23807"/>
    <cellStyle name="_recommendation 6 2" xfId="23808"/>
    <cellStyle name="_recommendation 6 2 2" xfId="23809"/>
    <cellStyle name="_recommendation 6 3" xfId="23810"/>
    <cellStyle name="_recommendation 7" xfId="23811"/>
    <cellStyle name="_recommendation_DEM-WP(C) Chelan Power Costs" xfId="5808"/>
    <cellStyle name="_recommendation_DEM-WP(C) Chelan Power Costs 2" xfId="23812"/>
    <cellStyle name="_recommendation_DEM-WP(C) Chelan Power Costs 2 2" xfId="23813"/>
    <cellStyle name="_recommendation_DEM-WP(C) Chelan Power Costs 2 2 2" xfId="23814"/>
    <cellStyle name="_recommendation_DEM-WP(C) Chelan Power Costs 2 3" xfId="23815"/>
    <cellStyle name="_recommendation_DEM-WP(C) Chelan Power Costs 2 4" xfId="23816"/>
    <cellStyle name="_recommendation_DEM-WP(C) Chelan Power Costs 3" xfId="23817"/>
    <cellStyle name="_recommendation_DEM-WP(C) Chelan Power Costs 3 2" xfId="23818"/>
    <cellStyle name="_recommendation_DEM-WP(C) Chelan Power Costs 4" xfId="23819"/>
    <cellStyle name="_recommendation_DEM-WP(C) ENERG10C--ctn Mid-C_042010 2010GRC" xfId="5809"/>
    <cellStyle name="_recommendation_DEM-WP(C) ENERG10C--ctn Mid-C_042010 2010GRC 2" xfId="23820"/>
    <cellStyle name="_recommendation_DEM-WP(C) Gas Transport 2010GRC" xfId="5810"/>
    <cellStyle name="_recommendation_DEM-WP(C) Gas Transport 2010GRC 2" xfId="23821"/>
    <cellStyle name="_recommendation_DEM-WP(C) Gas Transport 2010GRC 2 2" xfId="23822"/>
    <cellStyle name="_recommendation_DEM-WP(C) Gas Transport 2010GRC 2 2 2" xfId="23823"/>
    <cellStyle name="_recommendation_DEM-WP(C) Gas Transport 2010GRC 2 3" xfId="23824"/>
    <cellStyle name="_recommendation_DEM-WP(C) Gas Transport 2010GRC 2 4" xfId="23825"/>
    <cellStyle name="_recommendation_DEM-WP(C) Gas Transport 2010GRC 3" xfId="23826"/>
    <cellStyle name="_recommendation_DEM-WP(C) Gas Transport 2010GRC 3 2" xfId="23827"/>
    <cellStyle name="_recommendation_DEM-WP(C) Gas Transport 2010GRC 4" xfId="23828"/>
    <cellStyle name="_recommendation_DEM-WP(C) Wind Integration Summary 2010GRC" xfId="5811"/>
    <cellStyle name="_recommendation_DEM-WP(C) Wind Integration Summary 2010GRC 2" xfId="5812"/>
    <cellStyle name="_recommendation_DEM-WP(C) Wind Integration Summary 2010GRC 2 2" xfId="23829"/>
    <cellStyle name="_recommendation_DEM-WP(C) Wind Integration Summary 2010GRC 2 2 2" xfId="23830"/>
    <cellStyle name="_recommendation_DEM-WP(C) Wind Integration Summary 2010GRC 2 2 2 2" xfId="23831"/>
    <cellStyle name="_recommendation_DEM-WP(C) Wind Integration Summary 2010GRC 2 2 3" xfId="23832"/>
    <cellStyle name="_recommendation_DEM-WP(C) Wind Integration Summary 2010GRC 2 3" xfId="23833"/>
    <cellStyle name="_recommendation_DEM-WP(C) Wind Integration Summary 2010GRC 2 3 2" xfId="23834"/>
    <cellStyle name="_recommendation_DEM-WP(C) Wind Integration Summary 2010GRC 2 4" xfId="23835"/>
    <cellStyle name="_recommendation_DEM-WP(C) Wind Integration Summary 2010GRC 3" xfId="23836"/>
    <cellStyle name="_recommendation_DEM-WP(C) Wind Integration Summary 2010GRC 3 2" xfId="23837"/>
    <cellStyle name="_recommendation_DEM-WP(C) Wind Integration Summary 2010GRC 3 2 2" xfId="23838"/>
    <cellStyle name="_recommendation_DEM-WP(C) Wind Integration Summary 2010GRC 3 3" xfId="23839"/>
    <cellStyle name="_recommendation_DEM-WP(C) Wind Integration Summary 2010GRC 3 4" xfId="23840"/>
    <cellStyle name="_recommendation_DEM-WP(C) Wind Integration Summary 2010GRC 4" xfId="23841"/>
    <cellStyle name="_recommendation_DEM-WP(C) Wind Integration Summary 2010GRC 4 2" xfId="23842"/>
    <cellStyle name="_recommendation_DEM-WP(C) Wind Integration Summary 2010GRC 5" xfId="23843"/>
    <cellStyle name="_recommendation_DEM-WP(C) Wind Integration Summary 2010GRC_DEM-WP(C) ENERG10C--ctn Mid-C_042010 2010GRC" xfId="5813"/>
    <cellStyle name="_recommendation_DEM-WP(C) Wind Integration Summary 2010GRC_DEM-WP(C) ENERG10C--ctn Mid-C_042010 2010GRC 2" xfId="23844"/>
    <cellStyle name="_recommendation_NIM Summary" xfId="5814"/>
    <cellStyle name="_recommendation_NIM Summary 2" xfId="5815"/>
    <cellStyle name="_recommendation_NIM Summary 2 2" xfId="23845"/>
    <cellStyle name="_recommendation_NIM Summary 2 2 2" xfId="23846"/>
    <cellStyle name="_recommendation_NIM Summary 2 2 2 2" xfId="23847"/>
    <cellStyle name="_recommendation_NIM Summary 2 2 3" xfId="23848"/>
    <cellStyle name="_recommendation_NIM Summary 2 3" xfId="23849"/>
    <cellStyle name="_recommendation_NIM Summary 2 3 2" xfId="23850"/>
    <cellStyle name="_recommendation_NIM Summary 2 4" xfId="23851"/>
    <cellStyle name="_recommendation_NIM Summary 3" xfId="23852"/>
    <cellStyle name="_recommendation_NIM Summary 3 2" xfId="23853"/>
    <cellStyle name="_recommendation_NIM Summary 3 2 2" xfId="23854"/>
    <cellStyle name="_recommendation_NIM Summary 3 3" xfId="23855"/>
    <cellStyle name="_recommendation_NIM Summary 3 4" xfId="23856"/>
    <cellStyle name="_recommendation_NIM Summary 4" xfId="23857"/>
    <cellStyle name="_recommendation_NIM Summary 4 2" xfId="23858"/>
    <cellStyle name="_recommendation_NIM Summary 5" xfId="23859"/>
    <cellStyle name="_recommendation_NIM Summary_DEM-WP(C) ENERG10C--ctn Mid-C_042010 2010GRC" xfId="5816"/>
    <cellStyle name="_recommendation_NIM Summary_DEM-WP(C) ENERG10C--ctn Mid-C_042010 2010GRC 2" xfId="23860"/>
    <cellStyle name="_Recon to Darrin's 5.11.05 proforma" xfId="5817"/>
    <cellStyle name="_Recon to Darrin's 5.11.05 proforma 10" xfId="23861"/>
    <cellStyle name="_Recon to Darrin's 5.11.05 proforma 10 2" xfId="23862"/>
    <cellStyle name="_Recon to Darrin's 5.11.05 proforma 11" xfId="23863"/>
    <cellStyle name="_Recon to Darrin's 5.11.05 proforma 11 2" xfId="23864"/>
    <cellStyle name="_Recon to Darrin's 5.11.05 proforma 11 3" xfId="23865"/>
    <cellStyle name="_Recon to Darrin's 5.11.05 proforma 12" xfId="23866"/>
    <cellStyle name="_Recon to Darrin's 5.11.05 proforma 2" xfId="5818"/>
    <cellStyle name="_Recon to Darrin's 5.11.05 proforma 2 2" xfId="5819"/>
    <cellStyle name="_Recon to Darrin's 5.11.05 proforma 2 2 2" xfId="5820"/>
    <cellStyle name="_Recon to Darrin's 5.11.05 proforma 2 2 2 2" xfId="23867"/>
    <cellStyle name="_Recon to Darrin's 5.11.05 proforma 2 2 2 2 2" xfId="23868"/>
    <cellStyle name="_Recon to Darrin's 5.11.05 proforma 2 2 2 3" xfId="23869"/>
    <cellStyle name="_Recon to Darrin's 5.11.05 proforma 2 2 3" xfId="23870"/>
    <cellStyle name="_Recon to Darrin's 5.11.05 proforma 2 2 3 2" xfId="23871"/>
    <cellStyle name="_Recon to Darrin's 5.11.05 proforma 2 2 4" xfId="23872"/>
    <cellStyle name="_Recon to Darrin's 5.11.05 proforma 2 3" xfId="5821"/>
    <cellStyle name="_Recon to Darrin's 5.11.05 proforma 2 3 2" xfId="23873"/>
    <cellStyle name="_Recon to Darrin's 5.11.05 proforma 2 3 2 2" xfId="23874"/>
    <cellStyle name="_Recon to Darrin's 5.11.05 proforma 2 3 3" xfId="23875"/>
    <cellStyle name="_Recon to Darrin's 5.11.05 proforma 2 3 4" xfId="23876"/>
    <cellStyle name="_Recon to Darrin's 5.11.05 proforma 2 4" xfId="23877"/>
    <cellStyle name="_Recon to Darrin's 5.11.05 proforma 2 4 2" xfId="23878"/>
    <cellStyle name="_Recon to Darrin's 5.11.05 proforma 2 5" xfId="23879"/>
    <cellStyle name="_Recon to Darrin's 5.11.05 proforma 3" xfId="5822"/>
    <cellStyle name="_Recon to Darrin's 5.11.05 proforma 3 2" xfId="5823"/>
    <cellStyle name="_Recon to Darrin's 5.11.05 proforma 3 2 2" xfId="5824"/>
    <cellStyle name="_Recon to Darrin's 5.11.05 proforma 3 2 2 2" xfId="23880"/>
    <cellStyle name="_Recon to Darrin's 5.11.05 proforma 3 2 3" xfId="23881"/>
    <cellStyle name="_Recon to Darrin's 5.11.05 proforma 3 2 4" xfId="23882"/>
    <cellStyle name="_Recon to Darrin's 5.11.05 proforma 3 3" xfId="5825"/>
    <cellStyle name="_Recon to Darrin's 5.11.05 proforma 3 3 2" xfId="5826"/>
    <cellStyle name="_Recon to Darrin's 5.11.05 proforma 3 3 2 2" xfId="23883"/>
    <cellStyle name="_Recon to Darrin's 5.11.05 proforma 3 3 3" xfId="23884"/>
    <cellStyle name="_Recon to Darrin's 5.11.05 proforma 3 4" xfId="5827"/>
    <cellStyle name="_Recon to Darrin's 5.11.05 proforma 3 4 2" xfId="5828"/>
    <cellStyle name="_Recon to Darrin's 5.11.05 proforma 3 4 2 2" xfId="23885"/>
    <cellStyle name="_Recon to Darrin's 5.11.05 proforma 3 4 3" xfId="23886"/>
    <cellStyle name="_Recon to Darrin's 5.11.05 proforma 3 5" xfId="23887"/>
    <cellStyle name="_Recon to Darrin's 5.11.05 proforma 4" xfId="5829"/>
    <cellStyle name="_Recon to Darrin's 5.11.05 proforma 4 2" xfId="5830"/>
    <cellStyle name="_Recon to Darrin's 5.11.05 proforma 4 2 2" xfId="23888"/>
    <cellStyle name="_Recon to Darrin's 5.11.05 proforma 4 2 2 2" xfId="23889"/>
    <cellStyle name="_Recon to Darrin's 5.11.05 proforma 4 2 2 2 2" xfId="23890"/>
    <cellStyle name="_Recon to Darrin's 5.11.05 proforma 4 2 2 3" xfId="23891"/>
    <cellStyle name="_Recon to Darrin's 5.11.05 proforma 4 2 3" xfId="23892"/>
    <cellStyle name="_Recon to Darrin's 5.11.05 proforma 4 2 3 2" xfId="23893"/>
    <cellStyle name="_Recon to Darrin's 5.11.05 proforma 4 2 4" xfId="23894"/>
    <cellStyle name="_Recon to Darrin's 5.11.05 proforma 4 3" xfId="23895"/>
    <cellStyle name="_Recon to Darrin's 5.11.05 proforma 4 3 2" xfId="23896"/>
    <cellStyle name="_Recon to Darrin's 5.11.05 proforma 4 3 2 2" xfId="23897"/>
    <cellStyle name="_Recon to Darrin's 5.11.05 proforma 4 3 3" xfId="23898"/>
    <cellStyle name="_Recon to Darrin's 5.11.05 proforma 4 3 4" xfId="23899"/>
    <cellStyle name="_Recon to Darrin's 5.11.05 proforma 4 4" xfId="23900"/>
    <cellStyle name="_Recon to Darrin's 5.11.05 proforma 4 4 2" xfId="23901"/>
    <cellStyle name="_Recon to Darrin's 5.11.05 proforma 4 5" xfId="23902"/>
    <cellStyle name="_Recon to Darrin's 5.11.05 proforma 5" xfId="5831"/>
    <cellStyle name="_Recon to Darrin's 5.11.05 proforma 5 2" xfId="5832"/>
    <cellStyle name="_Recon to Darrin's 5.11.05 proforma 5 2 2" xfId="23903"/>
    <cellStyle name="_Recon to Darrin's 5.11.05 proforma 5 2 2 2" xfId="23904"/>
    <cellStyle name="_Recon to Darrin's 5.11.05 proforma 5 2 2 2 2" xfId="23905"/>
    <cellStyle name="_Recon to Darrin's 5.11.05 proforma 5 2 2 3" xfId="23906"/>
    <cellStyle name="_Recon to Darrin's 5.11.05 proforma 5 2 3" xfId="23907"/>
    <cellStyle name="_Recon to Darrin's 5.11.05 proforma 5 2 3 2" xfId="23908"/>
    <cellStyle name="_Recon to Darrin's 5.11.05 proforma 5 2 4" xfId="23909"/>
    <cellStyle name="_Recon to Darrin's 5.11.05 proforma 5 2 5" xfId="23910"/>
    <cellStyle name="_Recon to Darrin's 5.11.05 proforma 5 3" xfId="23911"/>
    <cellStyle name="_Recon to Darrin's 5.11.05 proforma 5 3 2" xfId="23912"/>
    <cellStyle name="_Recon to Darrin's 5.11.05 proforma 5 3 2 2" xfId="23913"/>
    <cellStyle name="_Recon to Darrin's 5.11.05 proforma 5 3 3" xfId="23914"/>
    <cellStyle name="_Recon to Darrin's 5.11.05 proforma 5 3 4" xfId="23915"/>
    <cellStyle name="_Recon to Darrin's 5.11.05 proforma 5 4" xfId="23916"/>
    <cellStyle name="_Recon to Darrin's 5.11.05 proforma 5 4 2" xfId="23917"/>
    <cellStyle name="_Recon to Darrin's 5.11.05 proforma 5 5" xfId="23918"/>
    <cellStyle name="_Recon to Darrin's 5.11.05 proforma 6" xfId="5833"/>
    <cellStyle name="_Recon to Darrin's 5.11.05 proforma 6 2" xfId="23919"/>
    <cellStyle name="_Recon to Darrin's 5.11.05 proforma 6 2 2" xfId="23920"/>
    <cellStyle name="_Recon to Darrin's 5.11.05 proforma 6 2 2 2" xfId="23921"/>
    <cellStyle name="_Recon to Darrin's 5.11.05 proforma 6 2 2 2 2" xfId="23922"/>
    <cellStyle name="_Recon to Darrin's 5.11.05 proforma 6 2 2 3" xfId="23923"/>
    <cellStyle name="_Recon to Darrin's 5.11.05 proforma 6 2 3" xfId="23924"/>
    <cellStyle name="_Recon to Darrin's 5.11.05 proforma 6 2 3 2" xfId="23925"/>
    <cellStyle name="_Recon to Darrin's 5.11.05 proforma 6 2 4" xfId="23926"/>
    <cellStyle name="_Recon to Darrin's 5.11.05 proforma 6 2 5" xfId="23927"/>
    <cellStyle name="_Recon to Darrin's 5.11.05 proforma 6 3" xfId="23928"/>
    <cellStyle name="_Recon to Darrin's 5.11.05 proforma 6 3 2" xfId="23929"/>
    <cellStyle name="_Recon to Darrin's 5.11.05 proforma 6 3 2 2" xfId="23930"/>
    <cellStyle name="_Recon to Darrin's 5.11.05 proforma 6 3 3" xfId="23931"/>
    <cellStyle name="_Recon to Darrin's 5.11.05 proforma 6 4" xfId="23932"/>
    <cellStyle name="_Recon to Darrin's 5.11.05 proforma 6 4 2" xfId="23933"/>
    <cellStyle name="_Recon to Darrin's 5.11.05 proforma 6 5" xfId="23934"/>
    <cellStyle name="_Recon to Darrin's 5.11.05 proforma 7" xfId="5834"/>
    <cellStyle name="_Recon to Darrin's 5.11.05 proforma 7 2" xfId="5835"/>
    <cellStyle name="_Recon to Darrin's 5.11.05 proforma 7 2 2" xfId="23935"/>
    <cellStyle name="_Recon to Darrin's 5.11.05 proforma 7 2 2 2" xfId="23936"/>
    <cellStyle name="_Recon to Darrin's 5.11.05 proforma 7 2 3" xfId="23937"/>
    <cellStyle name="_Recon to Darrin's 5.11.05 proforma 7 3" xfId="23938"/>
    <cellStyle name="_Recon to Darrin's 5.11.05 proforma 7 3 2" xfId="23939"/>
    <cellStyle name="_Recon to Darrin's 5.11.05 proforma 7 4" xfId="23940"/>
    <cellStyle name="_Recon to Darrin's 5.11.05 proforma 8" xfId="5836"/>
    <cellStyle name="_Recon to Darrin's 5.11.05 proforma 8 2" xfId="5837"/>
    <cellStyle name="_Recon to Darrin's 5.11.05 proforma 8 2 2" xfId="23941"/>
    <cellStyle name="_Recon to Darrin's 5.11.05 proforma 8 2 2 2" xfId="23942"/>
    <cellStyle name="_Recon to Darrin's 5.11.05 proforma 8 2 3" xfId="23943"/>
    <cellStyle name="_Recon to Darrin's 5.11.05 proforma 8 3" xfId="23944"/>
    <cellStyle name="_Recon to Darrin's 5.11.05 proforma 8 3 2" xfId="23945"/>
    <cellStyle name="_Recon to Darrin's 5.11.05 proforma 8 4" xfId="23946"/>
    <cellStyle name="_Recon to Darrin's 5.11.05 proforma 9" xfId="23947"/>
    <cellStyle name="_Recon to Darrin's 5.11.05 proforma 9 2" xfId="23948"/>
    <cellStyle name="_Recon to Darrin's 5.11.05 proforma 9 2 2" xfId="23949"/>
    <cellStyle name="_Recon to Darrin's 5.11.05 proforma 9 2 2 2" xfId="23950"/>
    <cellStyle name="_Recon to Darrin's 5.11.05 proforma 9 2 3" xfId="23951"/>
    <cellStyle name="_Recon to Darrin's 5.11.05 proforma 9 3" xfId="23952"/>
    <cellStyle name="_Recon to Darrin's 5.11.05 proforma 9 3 2" xfId="23953"/>
    <cellStyle name="_Recon to Darrin's 5.11.05 proforma 9 4" xfId="23954"/>
    <cellStyle name="_Recon to Darrin's 5.11.05 proforma_(C) WHE Proforma with ITC cash grant 10 Yr Amort_for deferral_102809" xfId="5838"/>
    <cellStyle name="_Recon to Darrin's 5.11.05 proforma_(C) WHE Proforma with ITC cash grant 10 Yr Amort_for deferral_102809 2" xfId="5839"/>
    <cellStyle name="_Recon to Darrin's 5.11.05 proforma_(C) WHE Proforma with ITC cash grant 10 Yr Amort_for deferral_102809 2 2" xfId="5840"/>
    <cellStyle name="_Recon to Darrin's 5.11.05 proforma_(C) WHE Proforma with ITC cash grant 10 Yr Amort_for deferral_102809 2 2 2" xfId="23955"/>
    <cellStyle name="_Recon to Darrin's 5.11.05 proforma_(C) WHE Proforma with ITC cash grant 10 Yr Amort_for deferral_102809 2 2 2 2" xfId="23956"/>
    <cellStyle name="_Recon to Darrin's 5.11.05 proforma_(C) WHE Proforma with ITC cash grant 10 Yr Amort_for deferral_102809 2 2 3" xfId="23957"/>
    <cellStyle name="_Recon to Darrin's 5.11.05 proforma_(C) WHE Proforma with ITC cash grant 10 Yr Amort_for deferral_102809 2 3" xfId="23958"/>
    <cellStyle name="_Recon to Darrin's 5.11.05 proforma_(C) WHE Proforma with ITC cash grant 10 Yr Amort_for deferral_102809 2 3 2" xfId="23959"/>
    <cellStyle name="_Recon to Darrin's 5.11.05 proforma_(C) WHE Proforma with ITC cash grant 10 Yr Amort_for deferral_102809 2 4" xfId="23960"/>
    <cellStyle name="_Recon to Darrin's 5.11.05 proforma_(C) WHE Proforma with ITC cash grant 10 Yr Amort_for deferral_102809 3" xfId="5841"/>
    <cellStyle name="_Recon to Darrin's 5.11.05 proforma_(C) WHE Proforma with ITC cash grant 10 Yr Amort_for deferral_102809 3 2" xfId="23961"/>
    <cellStyle name="_Recon to Darrin's 5.11.05 proforma_(C) WHE Proforma with ITC cash grant 10 Yr Amort_for deferral_102809 3 2 2" xfId="23962"/>
    <cellStyle name="_Recon to Darrin's 5.11.05 proforma_(C) WHE Proforma with ITC cash grant 10 Yr Amort_for deferral_102809 3 3" xfId="23963"/>
    <cellStyle name="_Recon to Darrin's 5.11.05 proforma_(C) WHE Proforma with ITC cash grant 10 Yr Amort_for deferral_102809 3 4" xfId="23964"/>
    <cellStyle name="_Recon to Darrin's 5.11.05 proforma_(C) WHE Proforma with ITC cash grant 10 Yr Amort_for deferral_102809 4" xfId="5842"/>
    <cellStyle name="_Recon to Darrin's 5.11.05 proforma_(C) WHE Proforma with ITC cash grant 10 Yr Amort_for deferral_102809 4 2" xfId="23965"/>
    <cellStyle name="_Recon to Darrin's 5.11.05 proforma_(C) WHE Proforma with ITC cash grant 10 Yr Amort_for deferral_102809 5" xfId="23966"/>
    <cellStyle name="_Recon to Darrin's 5.11.05 proforma_(C) WHE Proforma with ITC cash grant 10 Yr Amort_for deferral_102809_16.07E Wild Horse Wind Expansionwrkingfile" xfId="5843"/>
    <cellStyle name="_Recon to Darrin's 5.11.05 proforma_(C) WHE Proforma with ITC cash grant 10 Yr Amort_for deferral_102809_16.07E Wild Horse Wind Expansionwrkingfile 2" xfId="5844"/>
    <cellStyle name="_Recon to Darrin's 5.11.05 proforma_(C) WHE Proforma with ITC cash grant 10 Yr Amort_for deferral_102809_16.07E Wild Horse Wind Expansionwrkingfile 2 2" xfId="5845"/>
    <cellStyle name="_Recon to Darrin's 5.11.05 proforma_(C) WHE Proforma with ITC cash grant 10 Yr Amort_for deferral_102809_16.07E Wild Horse Wind Expansionwrkingfile 2 2 2" xfId="23967"/>
    <cellStyle name="_Recon to Darrin's 5.11.05 proforma_(C) WHE Proforma with ITC cash grant 10 Yr Amort_for deferral_102809_16.07E Wild Horse Wind Expansionwrkingfile 2 2 2 2" xfId="23968"/>
    <cellStyle name="_Recon to Darrin's 5.11.05 proforma_(C) WHE Proforma with ITC cash grant 10 Yr Amort_for deferral_102809_16.07E Wild Horse Wind Expansionwrkingfile 2 2 3" xfId="23969"/>
    <cellStyle name="_Recon to Darrin's 5.11.05 proforma_(C) WHE Proforma with ITC cash grant 10 Yr Amort_for deferral_102809_16.07E Wild Horse Wind Expansionwrkingfile 2 3" xfId="23970"/>
    <cellStyle name="_Recon to Darrin's 5.11.05 proforma_(C) WHE Proforma with ITC cash grant 10 Yr Amort_for deferral_102809_16.07E Wild Horse Wind Expansionwrkingfile 2 3 2" xfId="23971"/>
    <cellStyle name="_Recon to Darrin's 5.11.05 proforma_(C) WHE Proforma with ITC cash grant 10 Yr Amort_for deferral_102809_16.07E Wild Horse Wind Expansionwrkingfile 2 4" xfId="23972"/>
    <cellStyle name="_Recon to Darrin's 5.11.05 proforma_(C) WHE Proforma with ITC cash grant 10 Yr Amort_for deferral_102809_16.07E Wild Horse Wind Expansionwrkingfile 3" xfId="5846"/>
    <cellStyle name="_Recon to Darrin's 5.11.05 proforma_(C) WHE Proforma with ITC cash grant 10 Yr Amort_for deferral_102809_16.07E Wild Horse Wind Expansionwrkingfile 3 2" xfId="23973"/>
    <cellStyle name="_Recon to Darrin's 5.11.05 proforma_(C) WHE Proforma with ITC cash grant 10 Yr Amort_for deferral_102809_16.07E Wild Horse Wind Expansionwrkingfile 3 2 2" xfId="23974"/>
    <cellStyle name="_Recon to Darrin's 5.11.05 proforma_(C) WHE Proforma with ITC cash grant 10 Yr Amort_for deferral_102809_16.07E Wild Horse Wind Expansionwrkingfile 3 3" xfId="23975"/>
    <cellStyle name="_Recon to Darrin's 5.11.05 proforma_(C) WHE Proforma with ITC cash grant 10 Yr Amort_for deferral_102809_16.07E Wild Horse Wind Expansionwrkingfile 4" xfId="5847"/>
    <cellStyle name="_Recon to Darrin's 5.11.05 proforma_(C) WHE Proforma with ITC cash grant 10 Yr Amort_for deferral_102809_16.07E Wild Horse Wind Expansionwrkingfile 4 2" xfId="23976"/>
    <cellStyle name="_Recon to Darrin's 5.11.05 proforma_(C) WHE Proforma with ITC cash grant 10 Yr Amort_for deferral_102809_16.07E Wild Horse Wind Expansionwrkingfile SF" xfId="5848"/>
    <cellStyle name="_Recon to Darrin's 5.11.05 proforma_(C) WHE Proforma with ITC cash grant 10 Yr Amort_for deferral_102809_16.07E Wild Horse Wind Expansionwrkingfile SF 2" xfId="5849"/>
    <cellStyle name="_Recon to Darrin's 5.11.05 proforma_(C) WHE Proforma with ITC cash grant 10 Yr Amort_for deferral_102809_16.07E Wild Horse Wind Expansionwrkingfile SF 2 2" xfId="5850"/>
    <cellStyle name="_Recon to Darrin's 5.11.05 proforma_(C) WHE Proforma with ITC cash grant 10 Yr Amort_for deferral_102809_16.07E Wild Horse Wind Expansionwrkingfile SF 2 2 2" xfId="23977"/>
    <cellStyle name="_Recon to Darrin's 5.11.05 proforma_(C) WHE Proforma with ITC cash grant 10 Yr Amort_for deferral_102809_16.07E Wild Horse Wind Expansionwrkingfile SF 2 2 2 2" xfId="23978"/>
    <cellStyle name="_Recon to Darrin's 5.11.05 proforma_(C) WHE Proforma with ITC cash grant 10 Yr Amort_for deferral_102809_16.07E Wild Horse Wind Expansionwrkingfile SF 2 3" xfId="23979"/>
    <cellStyle name="_Recon to Darrin's 5.11.05 proforma_(C) WHE Proforma with ITC cash grant 10 Yr Amort_for deferral_102809_16.07E Wild Horse Wind Expansionwrkingfile SF 2 3 2" xfId="23980"/>
    <cellStyle name="_Recon to Darrin's 5.11.05 proforma_(C) WHE Proforma with ITC cash grant 10 Yr Amort_for deferral_102809_16.07E Wild Horse Wind Expansionwrkingfile SF 2 4" xfId="23981"/>
    <cellStyle name="_Recon to Darrin's 5.11.05 proforma_(C) WHE Proforma with ITC cash grant 10 Yr Amort_for deferral_102809_16.07E Wild Horse Wind Expansionwrkingfile SF 2 4 2" xfId="23982"/>
    <cellStyle name="_Recon to Darrin's 5.11.05 proforma_(C) WHE Proforma with ITC cash grant 10 Yr Amort_for deferral_102809_16.07E Wild Horse Wind Expansionwrkingfile SF 3" xfId="5851"/>
    <cellStyle name="_Recon to Darrin's 5.11.05 proforma_(C) WHE Proforma with ITC cash grant 10 Yr Amort_for deferral_102809_16.07E Wild Horse Wind Expansionwrkingfile SF 3 2" xfId="23983"/>
    <cellStyle name="_Recon to Darrin's 5.11.05 proforma_(C) WHE Proforma with ITC cash grant 10 Yr Amort_for deferral_102809_16.07E Wild Horse Wind Expansionwrkingfile SF 3 2 2" xfId="23984"/>
    <cellStyle name="_Recon to Darrin's 5.11.05 proforma_(C) WHE Proforma with ITC cash grant 10 Yr Amort_for deferral_102809_16.07E Wild Horse Wind Expansionwrkingfile SF 3 3" xfId="23985"/>
    <cellStyle name="_Recon to Darrin's 5.11.05 proforma_(C) WHE Proforma with ITC cash grant 10 Yr Amort_for deferral_102809_16.07E Wild Horse Wind Expansionwrkingfile SF 4" xfId="5852"/>
    <cellStyle name="_Recon to Darrin's 5.11.05 proforma_(C) WHE Proforma with ITC cash grant 10 Yr Amort_for deferral_102809_16.07E Wild Horse Wind Expansionwrkingfile SF 4 2" xfId="23986"/>
    <cellStyle name="_Recon to Darrin's 5.11.05 proforma_(C) WHE Proforma with ITC cash grant 10 Yr Amort_for deferral_102809_16.07E Wild Horse Wind Expansionwrkingfile SF 4 2 2" xfId="23987"/>
    <cellStyle name="_Recon to Darrin's 5.11.05 proforma_(C) WHE Proforma with ITC cash grant 10 Yr Amort_for deferral_102809_16.07E Wild Horse Wind Expansionwrkingfile SF 4 3" xfId="23988"/>
    <cellStyle name="_Recon to Darrin's 5.11.05 proforma_(C) WHE Proforma with ITC cash grant 10 Yr Amort_for deferral_102809_16.07E Wild Horse Wind Expansionwrkingfile SF 5" xfId="23989"/>
    <cellStyle name="_Recon to Darrin's 5.11.05 proforma_(C) WHE Proforma with ITC cash grant 10 Yr Amort_for deferral_102809_16.07E Wild Horse Wind Expansionwrkingfile SF 5 2" xfId="23990"/>
    <cellStyle name="_Recon to Darrin's 5.11.05 proforma_(C) WHE Proforma with ITC cash grant 10 Yr Amort_for deferral_102809_16.07E Wild Horse Wind Expansionwrkingfile SF 6" xfId="23991"/>
    <cellStyle name="_Recon to Darrin's 5.11.05 proforma_(C) WHE Proforma with ITC cash grant 10 Yr Amort_for deferral_102809_16.07E Wild Horse Wind Expansionwrkingfile SF 6 2" xfId="23992"/>
    <cellStyle name="_Recon to Darrin's 5.11.05 proforma_(C) WHE Proforma with ITC cash grant 10 Yr Amort_for deferral_102809_16.07E Wild Horse Wind Expansionwrkingfile SF_DEM-WP(C) ENERG10C--ctn Mid-C_042010 2010GRC" xfId="5853"/>
    <cellStyle name="_Recon to Darrin's 5.11.05 proforma_(C) WHE Proforma with ITC cash grant 10 Yr Amort_for deferral_102809_16.07E Wild Horse Wind Expansionwrkingfile SF_DEM-WP(C) ENERG10C--ctn Mid-C_042010 2010GRC 2" xfId="23993"/>
    <cellStyle name="_Recon to Darrin's 5.11.05 proforma_(C) WHE Proforma with ITC cash grant 10 Yr Amort_for deferral_102809_16.07E Wild Horse Wind Expansionwrkingfile_DEM-WP(C) ENERG10C--ctn Mid-C_042010 2010GRC" xfId="5854"/>
    <cellStyle name="_Recon to Darrin's 5.11.05 proforma_(C) WHE Proforma with ITC cash grant 10 Yr Amort_for deferral_102809_16.07E Wild Horse Wind Expansionwrkingfile_DEM-WP(C) ENERG10C--ctn Mid-C_042010 2010GRC 2" xfId="23994"/>
    <cellStyle name="_Recon to Darrin's 5.11.05 proforma_(C) WHE Proforma with ITC cash grant 10 Yr Amort_for deferral_102809_16.37E Wild Horse Expansion DeferralRevwrkingfile SF" xfId="5855"/>
    <cellStyle name="_Recon to Darrin's 5.11.05 proforma_(C) WHE Proforma with ITC cash grant 10 Yr Amort_for deferral_102809_16.37E Wild Horse Expansion DeferralRevwrkingfile SF 2" xfId="5856"/>
    <cellStyle name="_Recon to Darrin's 5.11.05 proforma_(C) WHE Proforma with ITC cash grant 10 Yr Amort_for deferral_102809_16.37E Wild Horse Expansion DeferralRevwrkingfile SF 2 2" xfId="5857"/>
    <cellStyle name="_Recon to Darrin's 5.11.05 proforma_(C) WHE Proforma with ITC cash grant 10 Yr Amort_for deferral_102809_16.37E Wild Horse Expansion DeferralRevwrkingfile SF 2 2 2" xfId="23995"/>
    <cellStyle name="_Recon to Darrin's 5.11.05 proforma_(C) WHE Proforma with ITC cash grant 10 Yr Amort_for deferral_102809_16.37E Wild Horse Expansion DeferralRevwrkingfile SF 2 2 2 2" xfId="23996"/>
    <cellStyle name="_Recon to Darrin's 5.11.05 proforma_(C) WHE Proforma with ITC cash grant 10 Yr Amort_for deferral_102809_16.37E Wild Horse Expansion DeferralRevwrkingfile SF 2 3" xfId="23997"/>
    <cellStyle name="_Recon to Darrin's 5.11.05 proforma_(C) WHE Proforma with ITC cash grant 10 Yr Amort_for deferral_102809_16.37E Wild Horse Expansion DeferralRevwrkingfile SF 2 3 2" xfId="23998"/>
    <cellStyle name="_Recon to Darrin's 5.11.05 proforma_(C) WHE Proforma with ITC cash grant 10 Yr Amort_for deferral_102809_16.37E Wild Horse Expansion DeferralRevwrkingfile SF 2 4" xfId="23999"/>
    <cellStyle name="_Recon to Darrin's 5.11.05 proforma_(C) WHE Proforma with ITC cash grant 10 Yr Amort_for deferral_102809_16.37E Wild Horse Expansion DeferralRevwrkingfile SF 2 4 2" xfId="24000"/>
    <cellStyle name="_Recon to Darrin's 5.11.05 proforma_(C) WHE Proforma with ITC cash grant 10 Yr Amort_for deferral_102809_16.37E Wild Horse Expansion DeferralRevwrkingfile SF 3" xfId="5858"/>
    <cellStyle name="_Recon to Darrin's 5.11.05 proforma_(C) WHE Proforma with ITC cash grant 10 Yr Amort_for deferral_102809_16.37E Wild Horse Expansion DeferralRevwrkingfile SF 3 2" xfId="24001"/>
    <cellStyle name="_Recon to Darrin's 5.11.05 proforma_(C) WHE Proforma with ITC cash grant 10 Yr Amort_for deferral_102809_16.37E Wild Horse Expansion DeferralRevwrkingfile SF 3 2 2" xfId="24002"/>
    <cellStyle name="_Recon to Darrin's 5.11.05 proforma_(C) WHE Proforma with ITC cash grant 10 Yr Amort_for deferral_102809_16.37E Wild Horse Expansion DeferralRevwrkingfile SF 3 3" xfId="24003"/>
    <cellStyle name="_Recon to Darrin's 5.11.05 proforma_(C) WHE Proforma with ITC cash grant 10 Yr Amort_for deferral_102809_16.37E Wild Horse Expansion DeferralRevwrkingfile SF 4" xfId="5859"/>
    <cellStyle name="_Recon to Darrin's 5.11.05 proforma_(C) WHE Proforma with ITC cash grant 10 Yr Amort_for deferral_102809_16.37E Wild Horse Expansion DeferralRevwrkingfile SF 4 2" xfId="24004"/>
    <cellStyle name="_Recon to Darrin's 5.11.05 proforma_(C) WHE Proforma with ITC cash grant 10 Yr Amort_for deferral_102809_16.37E Wild Horse Expansion DeferralRevwrkingfile SF 4 2 2" xfId="24005"/>
    <cellStyle name="_Recon to Darrin's 5.11.05 proforma_(C) WHE Proforma with ITC cash grant 10 Yr Amort_for deferral_102809_16.37E Wild Horse Expansion DeferralRevwrkingfile SF 4 3" xfId="24006"/>
    <cellStyle name="_Recon to Darrin's 5.11.05 proforma_(C) WHE Proforma with ITC cash grant 10 Yr Amort_for deferral_102809_16.37E Wild Horse Expansion DeferralRevwrkingfile SF 5" xfId="24007"/>
    <cellStyle name="_Recon to Darrin's 5.11.05 proforma_(C) WHE Proforma with ITC cash grant 10 Yr Amort_for deferral_102809_16.37E Wild Horse Expansion DeferralRevwrkingfile SF 5 2" xfId="24008"/>
    <cellStyle name="_Recon to Darrin's 5.11.05 proforma_(C) WHE Proforma with ITC cash grant 10 Yr Amort_for deferral_102809_16.37E Wild Horse Expansion DeferralRevwrkingfile SF 6" xfId="24009"/>
    <cellStyle name="_Recon to Darrin's 5.11.05 proforma_(C) WHE Proforma with ITC cash grant 10 Yr Amort_for deferral_102809_16.37E Wild Horse Expansion DeferralRevwrkingfile SF 6 2" xfId="24010"/>
    <cellStyle name="_Recon to Darrin's 5.11.05 proforma_(C) WHE Proforma with ITC cash grant 10 Yr Amort_for deferral_102809_16.37E Wild Horse Expansion DeferralRevwrkingfile SF_DEM-WP(C) ENERG10C--ctn Mid-C_042010 2010GRC" xfId="5860"/>
    <cellStyle name="_Recon to Darrin's 5.11.05 proforma_(C) WHE Proforma with ITC cash grant 10 Yr Amort_for deferral_102809_16.37E Wild Horse Expansion DeferralRevwrkingfile SF_DEM-WP(C) ENERG10C--ctn Mid-C_042010 2010GRC 2" xfId="24011"/>
    <cellStyle name="_Recon to Darrin's 5.11.05 proforma_(C) WHE Proforma with ITC cash grant 10 Yr Amort_for deferral_102809_DEM-WP(C) ENERG10C--ctn Mid-C_042010 2010GRC" xfId="5861"/>
    <cellStyle name="_Recon to Darrin's 5.11.05 proforma_(C) WHE Proforma with ITC cash grant 10 Yr Amort_for deferral_102809_DEM-WP(C) ENERG10C--ctn Mid-C_042010 2010GRC 2" xfId="24012"/>
    <cellStyle name="_Recon to Darrin's 5.11.05 proforma_(C) WHE Proforma with ITC cash grant 10 Yr Amort_for rebuttal_120709" xfId="5862"/>
    <cellStyle name="_Recon to Darrin's 5.11.05 proforma_(C) WHE Proforma with ITC cash grant 10 Yr Amort_for rebuttal_120709 2" xfId="5863"/>
    <cellStyle name="_Recon to Darrin's 5.11.05 proforma_(C) WHE Proforma with ITC cash grant 10 Yr Amort_for rebuttal_120709 2 2" xfId="5864"/>
    <cellStyle name="_Recon to Darrin's 5.11.05 proforma_(C) WHE Proforma with ITC cash grant 10 Yr Amort_for rebuttal_120709 2 2 2" xfId="24013"/>
    <cellStyle name="_Recon to Darrin's 5.11.05 proforma_(C) WHE Proforma with ITC cash grant 10 Yr Amort_for rebuttal_120709 2 2 2 2" xfId="24014"/>
    <cellStyle name="_Recon to Darrin's 5.11.05 proforma_(C) WHE Proforma with ITC cash grant 10 Yr Amort_for rebuttal_120709 2 3" xfId="24015"/>
    <cellStyle name="_Recon to Darrin's 5.11.05 proforma_(C) WHE Proforma with ITC cash grant 10 Yr Amort_for rebuttal_120709 2 3 2" xfId="24016"/>
    <cellStyle name="_Recon to Darrin's 5.11.05 proforma_(C) WHE Proforma with ITC cash grant 10 Yr Amort_for rebuttal_120709 2 4" xfId="24017"/>
    <cellStyle name="_Recon to Darrin's 5.11.05 proforma_(C) WHE Proforma with ITC cash grant 10 Yr Amort_for rebuttal_120709 2 4 2" xfId="24018"/>
    <cellStyle name="_Recon to Darrin's 5.11.05 proforma_(C) WHE Proforma with ITC cash grant 10 Yr Amort_for rebuttal_120709 3" xfId="5865"/>
    <cellStyle name="_Recon to Darrin's 5.11.05 proforma_(C) WHE Proforma with ITC cash grant 10 Yr Amort_for rebuttal_120709 3 2" xfId="24019"/>
    <cellStyle name="_Recon to Darrin's 5.11.05 proforma_(C) WHE Proforma with ITC cash grant 10 Yr Amort_for rebuttal_120709 3 2 2" xfId="24020"/>
    <cellStyle name="_Recon to Darrin's 5.11.05 proforma_(C) WHE Proforma with ITC cash grant 10 Yr Amort_for rebuttal_120709 3 3" xfId="24021"/>
    <cellStyle name="_Recon to Darrin's 5.11.05 proforma_(C) WHE Proforma with ITC cash grant 10 Yr Amort_for rebuttal_120709 4" xfId="5866"/>
    <cellStyle name="_Recon to Darrin's 5.11.05 proforma_(C) WHE Proforma with ITC cash grant 10 Yr Amort_for rebuttal_120709 4 2" xfId="24022"/>
    <cellStyle name="_Recon to Darrin's 5.11.05 proforma_(C) WHE Proforma with ITC cash grant 10 Yr Amort_for rebuttal_120709 4 2 2" xfId="24023"/>
    <cellStyle name="_Recon to Darrin's 5.11.05 proforma_(C) WHE Proforma with ITC cash grant 10 Yr Amort_for rebuttal_120709 4 3" xfId="24024"/>
    <cellStyle name="_Recon to Darrin's 5.11.05 proforma_(C) WHE Proforma with ITC cash grant 10 Yr Amort_for rebuttal_120709 5" xfId="24025"/>
    <cellStyle name="_Recon to Darrin's 5.11.05 proforma_(C) WHE Proforma with ITC cash grant 10 Yr Amort_for rebuttal_120709 5 2" xfId="24026"/>
    <cellStyle name="_Recon to Darrin's 5.11.05 proforma_(C) WHE Proforma with ITC cash grant 10 Yr Amort_for rebuttal_120709 6" xfId="24027"/>
    <cellStyle name="_Recon to Darrin's 5.11.05 proforma_(C) WHE Proforma with ITC cash grant 10 Yr Amort_for rebuttal_120709 6 2" xfId="24028"/>
    <cellStyle name="_Recon to Darrin's 5.11.05 proforma_(C) WHE Proforma with ITC cash grant 10 Yr Amort_for rebuttal_120709_DEM-WP(C) ENERG10C--ctn Mid-C_042010 2010GRC" xfId="5867"/>
    <cellStyle name="_Recon to Darrin's 5.11.05 proforma_(C) WHE Proforma with ITC cash grant 10 Yr Amort_for rebuttal_120709_DEM-WP(C) ENERG10C--ctn Mid-C_042010 2010GRC 2" xfId="24029"/>
    <cellStyle name="_Recon to Darrin's 5.11.05 proforma_04.07E Wild Horse Wind Expansion" xfId="5868"/>
    <cellStyle name="_Recon to Darrin's 5.11.05 proforma_04.07E Wild Horse Wind Expansion 2" xfId="5869"/>
    <cellStyle name="_Recon to Darrin's 5.11.05 proforma_04.07E Wild Horse Wind Expansion 2 2" xfId="5870"/>
    <cellStyle name="_Recon to Darrin's 5.11.05 proforma_04.07E Wild Horse Wind Expansion 2 2 2" xfId="24030"/>
    <cellStyle name="_Recon to Darrin's 5.11.05 proforma_04.07E Wild Horse Wind Expansion 2 2 2 2" xfId="24031"/>
    <cellStyle name="_Recon to Darrin's 5.11.05 proforma_04.07E Wild Horse Wind Expansion 2 3" xfId="24032"/>
    <cellStyle name="_Recon to Darrin's 5.11.05 proforma_04.07E Wild Horse Wind Expansion 2 3 2" xfId="24033"/>
    <cellStyle name="_Recon to Darrin's 5.11.05 proforma_04.07E Wild Horse Wind Expansion 2 4" xfId="24034"/>
    <cellStyle name="_Recon to Darrin's 5.11.05 proforma_04.07E Wild Horse Wind Expansion 2 4 2" xfId="24035"/>
    <cellStyle name="_Recon to Darrin's 5.11.05 proforma_04.07E Wild Horse Wind Expansion 3" xfId="5871"/>
    <cellStyle name="_Recon to Darrin's 5.11.05 proforma_04.07E Wild Horse Wind Expansion 3 2" xfId="24036"/>
    <cellStyle name="_Recon to Darrin's 5.11.05 proforma_04.07E Wild Horse Wind Expansion 3 2 2" xfId="24037"/>
    <cellStyle name="_Recon to Darrin's 5.11.05 proforma_04.07E Wild Horse Wind Expansion 3 3" xfId="24038"/>
    <cellStyle name="_Recon to Darrin's 5.11.05 proforma_04.07E Wild Horse Wind Expansion 4" xfId="5872"/>
    <cellStyle name="_Recon to Darrin's 5.11.05 proforma_04.07E Wild Horse Wind Expansion 4 2" xfId="24039"/>
    <cellStyle name="_Recon to Darrin's 5.11.05 proforma_04.07E Wild Horse Wind Expansion 4 2 2" xfId="24040"/>
    <cellStyle name="_Recon to Darrin's 5.11.05 proforma_04.07E Wild Horse Wind Expansion 4 3" xfId="24041"/>
    <cellStyle name="_Recon to Darrin's 5.11.05 proforma_04.07E Wild Horse Wind Expansion 5" xfId="24042"/>
    <cellStyle name="_Recon to Darrin's 5.11.05 proforma_04.07E Wild Horse Wind Expansion 5 2" xfId="24043"/>
    <cellStyle name="_Recon to Darrin's 5.11.05 proforma_04.07E Wild Horse Wind Expansion 6" xfId="24044"/>
    <cellStyle name="_Recon to Darrin's 5.11.05 proforma_04.07E Wild Horse Wind Expansion 6 2" xfId="24045"/>
    <cellStyle name="_Recon to Darrin's 5.11.05 proforma_04.07E Wild Horse Wind Expansion_16.07E Wild Horse Wind Expansionwrkingfile" xfId="5873"/>
    <cellStyle name="_Recon to Darrin's 5.11.05 proforma_04.07E Wild Horse Wind Expansion_16.07E Wild Horse Wind Expansionwrkingfile 2" xfId="5874"/>
    <cellStyle name="_Recon to Darrin's 5.11.05 proforma_04.07E Wild Horse Wind Expansion_16.07E Wild Horse Wind Expansionwrkingfile 2 2" xfId="5875"/>
    <cellStyle name="_Recon to Darrin's 5.11.05 proforma_04.07E Wild Horse Wind Expansion_16.07E Wild Horse Wind Expansionwrkingfile 2 2 2" xfId="24046"/>
    <cellStyle name="_Recon to Darrin's 5.11.05 proforma_04.07E Wild Horse Wind Expansion_16.07E Wild Horse Wind Expansionwrkingfile 2 2 2 2" xfId="24047"/>
    <cellStyle name="_Recon to Darrin's 5.11.05 proforma_04.07E Wild Horse Wind Expansion_16.07E Wild Horse Wind Expansionwrkingfile 2 3" xfId="24048"/>
    <cellStyle name="_Recon to Darrin's 5.11.05 proforma_04.07E Wild Horse Wind Expansion_16.07E Wild Horse Wind Expansionwrkingfile 2 3 2" xfId="24049"/>
    <cellStyle name="_Recon to Darrin's 5.11.05 proforma_04.07E Wild Horse Wind Expansion_16.07E Wild Horse Wind Expansionwrkingfile 2 4" xfId="24050"/>
    <cellStyle name="_Recon to Darrin's 5.11.05 proforma_04.07E Wild Horse Wind Expansion_16.07E Wild Horse Wind Expansionwrkingfile 2 4 2" xfId="24051"/>
    <cellStyle name="_Recon to Darrin's 5.11.05 proforma_04.07E Wild Horse Wind Expansion_16.07E Wild Horse Wind Expansionwrkingfile 3" xfId="5876"/>
    <cellStyle name="_Recon to Darrin's 5.11.05 proforma_04.07E Wild Horse Wind Expansion_16.07E Wild Horse Wind Expansionwrkingfile 3 2" xfId="24052"/>
    <cellStyle name="_Recon to Darrin's 5.11.05 proforma_04.07E Wild Horse Wind Expansion_16.07E Wild Horse Wind Expansionwrkingfile 3 2 2" xfId="24053"/>
    <cellStyle name="_Recon to Darrin's 5.11.05 proforma_04.07E Wild Horse Wind Expansion_16.07E Wild Horse Wind Expansionwrkingfile 3 3" xfId="24054"/>
    <cellStyle name="_Recon to Darrin's 5.11.05 proforma_04.07E Wild Horse Wind Expansion_16.07E Wild Horse Wind Expansionwrkingfile 4" xfId="5877"/>
    <cellStyle name="_Recon to Darrin's 5.11.05 proforma_04.07E Wild Horse Wind Expansion_16.07E Wild Horse Wind Expansionwrkingfile 4 2" xfId="24055"/>
    <cellStyle name="_Recon to Darrin's 5.11.05 proforma_04.07E Wild Horse Wind Expansion_16.07E Wild Horse Wind Expansionwrkingfile 4 2 2" xfId="24056"/>
    <cellStyle name="_Recon to Darrin's 5.11.05 proforma_04.07E Wild Horse Wind Expansion_16.07E Wild Horse Wind Expansionwrkingfile 4 3" xfId="24057"/>
    <cellStyle name="_Recon to Darrin's 5.11.05 proforma_04.07E Wild Horse Wind Expansion_16.07E Wild Horse Wind Expansionwrkingfile 5" xfId="24058"/>
    <cellStyle name="_Recon to Darrin's 5.11.05 proforma_04.07E Wild Horse Wind Expansion_16.07E Wild Horse Wind Expansionwrkingfile 5 2" xfId="24059"/>
    <cellStyle name="_Recon to Darrin's 5.11.05 proforma_04.07E Wild Horse Wind Expansion_16.07E Wild Horse Wind Expansionwrkingfile 6" xfId="24060"/>
    <cellStyle name="_Recon to Darrin's 5.11.05 proforma_04.07E Wild Horse Wind Expansion_16.07E Wild Horse Wind Expansionwrkingfile 6 2" xfId="24061"/>
    <cellStyle name="_Recon to Darrin's 5.11.05 proforma_04.07E Wild Horse Wind Expansion_16.07E Wild Horse Wind Expansionwrkingfile SF" xfId="5878"/>
    <cellStyle name="_Recon to Darrin's 5.11.05 proforma_04.07E Wild Horse Wind Expansion_16.07E Wild Horse Wind Expansionwrkingfile SF 2" xfId="5879"/>
    <cellStyle name="_Recon to Darrin's 5.11.05 proforma_04.07E Wild Horse Wind Expansion_16.07E Wild Horse Wind Expansionwrkingfile SF 2 2" xfId="5880"/>
    <cellStyle name="_Recon to Darrin's 5.11.05 proforma_04.07E Wild Horse Wind Expansion_16.07E Wild Horse Wind Expansionwrkingfile SF 2 2 2" xfId="24062"/>
    <cellStyle name="_Recon to Darrin's 5.11.05 proforma_04.07E Wild Horse Wind Expansion_16.07E Wild Horse Wind Expansionwrkingfile SF 2 2 2 2" xfId="24063"/>
    <cellStyle name="_Recon to Darrin's 5.11.05 proforma_04.07E Wild Horse Wind Expansion_16.07E Wild Horse Wind Expansionwrkingfile SF 2 3" xfId="24064"/>
    <cellStyle name="_Recon to Darrin's 5.11.05 proforma_04.07E Wild Horse Wind Expansion_16.07E Wild Horse Wind Expansionwrkingfile SF 2 3 2" xfId="24065"/>
    <cellStyle name="_Recon to Darrin's 5.11.05 proforma_04.07E Wild Horse Wind Expansion_16.07E Wild Horse Wind Expansionwrkingfile SF 2 4" xfId="24066"/>
    <cellStyle name="_Recon to Darrin's 5.11.05 proforma_04.07E Wild Horse Wind Expansion_16.07E Wild Horse Wind Expansionwrkingfile SF 2 4 2" xfId="24067"/>
    <cellStyle name="_Recon to Darrin's 5.11.05 proforma_04.07E Wild Horse Wind Expansion_16.07E Wild Horse Wind Expansionwrkingfile SF 3" xfId="5881"/>
    <cellStyle name="_Recon to Darrin's 5.11.05 proforma_04.07E Wild Horse Wind Expansion_16.07E Wild Horse Wind Expansionwrkingfile SF 3 2" xfId="24068"/>
    <cellStyle name="_Recon to Darrin's 5.11.05 proforma_04.07E Wild Horse Wind Expansion_16.07E Wild Horse Wind Expansionwrkingfile SF 3 2 2" xfId="24069"/>
    <cellStyle name="_Recon to Darrin's 5.11.05 proforma_04.07E Wild Horse Wind Expansion_16.07E Wild Horse Wind Expansionwrkingfile SF 3 3" xfId="24070"/>
    <cellStyle name="_Recon to Darrin's 5.11.05 proforma_04.07E Wild Horse Wind Expansion_16.07E Wild Horse Wind Expansionwrkingfile SF 4" xfId="5882"/>
    <cellStyle name="_Recon to Darrin's 5.11.05 proforma_04.07E Wild Horse Wind Expansion_16.07E Wild Horse Wind Expansionwrkingfile SF 4 2" xfId="24071"/>
    <cellStyle name="_Recon to Darrin's 5.11.05 proforma_04.07E Wild Horse Wind Expansion_16.07E Wild Horse Wind Expansionwrkingfile SF 4 2 2" xfId="24072"/>
    <cellStyle name="_Recon to Darrin's 5.11.05 proforma_04.07E Wild Horse Wind Expansion_16.07E Wild Horse Wind Expansionwrkingfile SF 4 3" xfId="24073"/>
    <cellStyle name="_Recon to Darrin's 5.11.05 proforma_04.07E Wild Horse Wind Expansion_16.07E Wild Horse Wind Expansionwrkingfile SF 5" xfId="24074"/>
    <cellStyle name="_Recon to Darrin's 5.11.05 proforma_04.07E Wild Horse Wind Expansion_16.07E Wild Horse Wind Expansionwrkingfile SF 5 2" xfId="24075"/>
    <cellStyle name="_Recon to Darrin's 5.11.05 proforma_04.07E Wild Horse Wind Expansion_16.07E Wild Horse Wind Expansionwrkingfile SF 6" xfId="24076"/>
    <cellStyle name="_Recon to Darrin's 5.11.05 proforma_04.07E Wild Horse Wind Expansion_16.07E Wild Horse Wind Expansionwrkingfile SF 6 2" xfId="24077"/>
    <cellStyle name="_Recon to Darrin's 5.11.05 proforma_04.07E Wild Horse Wind Expansion_16.07E Wild Horse Wind Expansionwrkingfile SF_DEM-WP(C) ENERG10C--ctn Mid-C_042010 2010GRC" xfId="5883"/>
    <cellStyle name="_Recon to Darrin's 5.11.05 proforma_04.07E Wild Horse Wind Expansion_16.07E Wild Horse Wind Expansionwrkingfile SF_DEM-WP(C) ENERG10C--ctn Mid-C_042010 2010GRC 2" xfId="24078"/>
    <cellStyle name="_Recon to Darrin's 5.11.05 proforma_04.07E Wild Horse Wind Expansion_16.07E Wild Horse Wind Expansionwrkingfile_DEM-WP(C) ENERG10C--ctn Mid-C_042010 2010GRC" xfId="5884"/>
    <cellStyle name="_Recon to Darrin's 5.11.05 proforma_04.07E Wild Horse Wind Expansion_16.07E Wild Horse Wind Expansionwrkingfile_DEM-WP(C) ENERG10C--ctn Mid-C_042010 2010GRC 2" xfId="24079"/>
    <cellStyle name="_Recon to Darrin's 5.11.05 proforma_04.07E Wild Horse Wind Expansion_16.37E Wild Horse Expansion DeferralRevwrkingfile SF" xfId="5885"/>
    <cellStyle name="_Recon to Darrin's 5.11.05 proforma_04.07E Wild Horse Wind Expansion_16.37E Wild Horse Expansion DeferralRevwrkingfile SF 2" xfId="5886"/>
    <cellStyle name="_Recon to Darrin's 5.11.05 proforma_04.07E Wild Horse Wind Expansion_16.37E Wild Horse Expansion DeferralRevwrkingfile SF 2 2" xfId="5887"/>
    <cellStyle name="_Recon to Darrin's 5.11.05 proforma_04.07E Wild Horse Wind Expansion_16.37E Wild Horse Expansion DeferralRevwrkingfile SF 2 2 2" xfId="24080"/>
    <cellStyle name="_Recon to Darrin's 5.11.05 proforma_04.07E Wild Horse Wind Expansion_16.37E Wild Horse Expansion DeferralRevwrkingfile SF 2 2 2 2" xfId="24081"/>
    <cellStyle name="_Recon to Darrin's 5.11.05 proforma_04.07E Wild Horse Wind Expansion_16.37E Wild Horse Expansion DeferralRevwrkingfile SF 2 3" xfId="24082"/>
    <cellStyle name="_Recon to Darrin's 5.11.05 proforma_04.07E Wild Horse Wind Expansion_16.37E Wild Horse Expansion DeferralRevwrkingfile SF 2 3 2" xfId="24083"/>
    <cellStyle name="_Recon to Darrin's 5.11.05 proforma_04.07E Wild Horse Wind Expansion_16.37E Wild Horse Expansion DeferralRevwrkingfile SF 2 4" xfId="24084"/>
    <cellStyle name="_Recon to Darrin's 5.11.05 proforma_04.07E Wild Horse Wind Expansion_16.37E Wild Horse Expansion DeferralRevwrkingfile SF 2 4 2" xfId="24085"/>
    <cellStyle name="_Recon to Darrin's 5.11.05 proforma_04.07E Wild Horse Wind Expansion_16.37E Wild Horse Expansion DeferralRevwrkingfile SF 3" xfId="5888"/>
    <cellStyle name="_Recon to Darrin's 5.11.05 proforma_04.07E Wild Horse Wind Expansion_16.37E Wild Horse Expansion DeferralRevwrkingfile SF 3 2" xfId="24086"/>
    <cellStyle name="_Recon to Darrin's 5.11.05 proforma_04.07E Wild Horse Wind Expansion_16.37E Wild Horse Expansion DeferralRevwrkingfile SF 3 2 2" xfId="24087"/>
    <cellStyle name="_Recon to Darrin's 5.11.05 proforma_04.07E Wild Horse Wind Expansion_16.37E Wild Horse Expansion DeferralRevwrkingfile SF 3 3" xfId="24088"/>
    <cellStyle name="_Recon to Darrin's 5.11.05 proforma_04.07E Wild Horse Wind Expansion_16.37E Wild Horse Expansion DeferralRevwrkingfile SF 4" xfId="5889"/>
    <cellStyle name="_Recon to Darrin's 5.11.05 proforma_04.07E Wild Horse Wind Expansion_16.37E Wild Horse Expansion DeferralRevwrkingfile SF 4 2" xfId="24089"/>
    <cellStyle name="_Recon to Darrin's 5.11.05 proforma_04.07E Wild Horse Wind Expansion_16.37E Wild Horse Expansion DeferralRevwrkingfile SF 4 2 2" xfId="24090"/>
    <cellStyle name="_Recon to Darrin's 5.11.05 proforma_04.07E Wild Horse Wind Expansion_16.37E Wild Horse Expansion DeferralRevwrkingfile SF 4 3" xfId="24091"/>
    <cellStyle name="_Recon to Darrin's 5.11.05 proforma_04.07E Wild Horse Wind Expansion_16.37E Wild Horse Expansion DeferralRevwrkingfile SF 5" xfId="24092"/>
    <cellStyle name="_Recon to Darrin's 5.11.05 proforma_04.07E Wild Horse Wind Expansion_16.37E Wild Horse Expansion DeferralRevwrkingfile SF 5 2" xfId="24093"/>
    <cellStyle name="_Recon to Darrin's 5.11.05 proforma_04.07E Wild Horse Wind Expansion_16.37E Wild Horse Expansion DeferralRevwrkingfile SF 6" xfId="24094"/>
    <cellStyle name="_Recon to Darrin's 5.11.05 proforma_04.07E Wild Horse Wind Expansion_16.37E Wild Horse Expansion DeferralRevwrkingfile SF 6 2" xfId="24095"/>
    <cellStyle name="_Recon to Darrin's 5.11.05 proforma_04.07E Wild Horse Wind Expansion_16.37E Wild Horse Expansion DeferralRevwrkingfile SF_DEM-WP(C) ENERG10C--ctn Mid-C_042010 2010GRC" xfId="5890"/>
    <cellStyle name="_Recon to Darrin's 5.11.05 proforma_04.07E Wild Horse Wind Expansion_16.37E Wild Horse Expansion DeferralRevwrkingfile SF_DEM-WP(C) ENERG10C--ctn Mid-C_042010 2010GRC 2" xfId="24096"/>
    <cellStyle name="_Recon to Darrin's 5.11.05 proforma_04.07E Wild Horse Wind Expansion_DEM-WP(C) ENERG10C--ctn Mid-C_042010 2010GRC" xfId="5891"/>
    <cellStyle name="_Recon to Darrin's 5.11.05 proforma_04.07E Wild Horse Wind Expansion_DEM-WP(C) ENERG10C--ctn Mid-C_042010 2010GRC 2" xfId="24097"/>
    <cellStyle name="_Recon to Darrin's 5.11.05 proforma_16.07E Wild Horse Wind Expansionwrkingfile" xfId="5892"/>
    <cellStyle name="_Recon to Darrin's 5.11.05 proforma_16.07E Wild Horse Wind Expansionwrkingfile 2" xfId="5893"/>
    <cellStyle name="_Recon to Darrin's 5.11.05 proforma_16.07E Wild Horse Wind Expansionwrkingfile 2 2" xfId="5894"/>
    <cellStyle name="_Recon to Darrin's 5.11.05 proforma_16.07E Wild Horse Wind Expansionwrkingfile 2 2 2" xfId="24098"/>
    <cellStyle name="_Recon to Darrin's 5.11.05 proforma_16.07E Wild Horse Wind Expansionwrkingfile 2 2 2 2" xfId="24099"/>
    <cellStyle name="_Recon to Darrin's 5.11.05 proforma_16.07E Wild Horse Wind Expansionwrkingfile 2 3" xfId="24100"/>
    <cellStyle name="_Recon to Darrin's 5.11.05 proforma_16.07E Wild Horse Wind Expansionwrkingfile 2 3 2" xfId="24101"/>
    <cellStyle name="_Recon to Darrin's 5.11.05 proforma_16.07E Wild Horse Wind Expansionwrkingfile 2 4" xfId="24102"/>
    <cellStyle name="_Recon to Darrin's 5.11.05 proforma_16.07E Wild Horse Wind Expansionwrkingfile 2 4 2" xfId="24103"/>
    <cellStyle name="_Recon to Darrin's 5.11.05 proforma_16.07E Wild Horse Wind Expansionwrkingfile 3" xfId="5895"/>
    <cellStyle name="_Recon to Darrin's 5.11.05 proforma_16.07E Wild Horse Wind Expansionwrkingfile 3 2" xfId="24104"/>
    <cellStyle name="_Recon to Darrin's 5.11.05 proforma_16.07E Wild Horse Wind Expansionwrkingfile 3 2 2" xfId="24105"/>
    <cellStyle name="_Recon to Darrin's 5.11.05 proforma_16.07E Wild Horse Wind Expansionwrkingfile 3 3" xfId="24106"/>
    <cellStyle name="_Recon to Darrin's 5.11.05 proforma_16.07E Wild Horse Wind Expansionwrkingfile 4" xfId="5896"/>
    <cellStyle name="_Recon to Darrin's 5.11.05 proforma_16.07E Wild Horse Wind Expansionwrkingfile 4 2" xfId="24107"/>
    <cellStyle name="_Recon to Darrin's 5.11.05 proforma_16.07E Wild Horse Wind Expansionwrkingfile 4 2 2" xfId="24108"/>
    <cellStyle name="_Recon to Darrin's 5.11.05 proforma_16.07E Wild Horse Wind Expansionwrkingfile 4 3" xfId="24109"/>
    <cellStyle name="_Recon to Darrin's 5.11.05 proforma_16.07E Wild Horse Wind Expansionwrkingfile 5" xfId="24110"/>
    <cellStyle name="_Recon to Darrin's 5.11.05 proforma_16.07E Wild Horse Wind Expansionwrkingfile 5 2" xfId="24111"/>
    <cellStyle name="_Recon to Darrin's 5.11.05 proforma_16.07E Wild Horse Wind Expansionwrkingfile 6" xfId="24112"/>
    <cellStyle name="_Recon to Darrin's 5.11.05 proforma_16.07E Wild Horse Wind Expansionwrkingfile 6 2" xfId="24113"/>
    <cellStyle name="_Recon to Darrin's 5.11.05 proforma_16.07E Wild Horse Wind Expansionwrkingfile SF" xfId="5897"/>
    <cellStyle name="_Recon to Darrin's 5.11.05 proforma_16.07E Wild Horse Wind Expansionwrkingfile SF 2" xfId="5898"/>
    <cellStyle name="_Recon to Darrin's 5.11.05 proforma_16.07E Wild Horse Wind Expansionwrkingfile SF 2 2" xfId="5899"/>
    <cellStyle name="_Recon to Darrin's 5.11.05 proforma_16.07E Wild Horse Wind Expansionwrkingfile SF 2 2 2" xfId="24114"/>
    <cellStyle name="_Recon to Darrin's 5.11.05 proforma_16.07E Wild Horse Wind Expansionwrkingfile SF 2 2 2 2" xfId="24115"/>
    <cellStyle name="_Recon to Darrin's 5.11.05 proforma_16.07E Wild Horse Wind Expansionwrkingfile SF 2 3" xfId="24116"/>
    <cellStyle name="_Recon to Darrin's 5.11.05 proforma_16.07E Wild Horse Wind Expansionwrkingfile SF 2 3 2" xfId="24117"/>
    <cellStyle name="_Recon to Darrin's 5.11.05 proforma_16.07E Wild Horse Wind Expansionwrkingfile SF 2 4" xfId="24118"/>
    <cellStyle name="_Recon to Darrin's 5.11.05 proforma_16.07E Wild Horse Wind Expansionwrkingfile SF 2 4 2" xfId="24119"/>
    <cellStyle name="_Recon to Darrin's 5.11.05 proforma_16.07E Wild Horse Wind Expansionwrkingfile SF 3" xfId="5900"/>
    <cellStyle name="_Recon to Darrin's 5.11.05 proforma_16.07E Wild Horse Wind Expansionwrkingfile SF 3 2" xfId="24120"/>
    <cellStyle name="_Recon to Darrin's 5.11.05 proforma_16.07E Wild Horse Wind Expansionwrkingfile SF 3 2 2" xfId="24121"/>
    <cellStyle name="_Recon to Darrin's 5.11.05 proforma_16.07E Wild Horse Wind Expansionwrkingfile SF 3 3" xfId="24122"/>
    <cellStyle name="_Recon to Darrin's 5.11.05 proforma_16.07E Wild Horse Wind Expansionwrkingfile SF 4" xfId="5901"/>
    <cellStyle name="_Recon to Darrin's 5.11.05 proforma_16.07E Wild Horse Wind Expansionwrkingfile SF 4 2" xfId="24123"/>
    <cellStyle name="_Recon to Darrin's 5.11.05 proforma_16.07E Wild Horse Wind Expansionwrkingfile SF 4 2 2" xfId="24124"/>
    <cellStyle name="_Recon to Darrin's 5.11.05 proforma_16.07E Wild Horse Wind Expansionwrkingfile SF 4 3" xfId="24125"/>
    <cellStyle name="_Recon to Darrin's 5.11.05 proforma_16.07E Wild Horse Wind Expansionwrkingfile SF 5" xfId="24126"/>
    <cellStyle name="_Recon to Darrin's 5.11.05 proforma_16.07E Wild Horse Wind Expansionwrkingfile SF 5 2" xfId="24127"/>
    <cellStyle name="_Recon to Darrin's 5.11.05 proforma_16.07E Wild Horse Wind Expansionwrkingfile SF 6" xfId="24128"/>
    <cellStyle name="_Recon to Darrin's 5.11.05 proforma_16.07E Wild Horse Wind Expansionwrkingfile SF 6 2" xfId="24129"/>
    <cellStyle name="_Recon to Darrin's 5.11.05 proforma_16.07E Wild Horse Wind Expansionwrkingfile SF_DEM-WP(C) ENERG10C--ctn Mid-C_042010 2010GRC" xfId="5902"/>
    <cellStyle name="_Recon to Darrin's 5.11.05 proforma_16.07E Wild Horse Wind Expansionwrkingfile SF_DEM-WP(C) ENERG10C--ctn Mid-C_042010 2010GRC 2" xfId="24130"/>
    <cellStyle name="_Recon to Darrin's 5.11.05 proforma_16.07E Wild Horse Wind Expansionwrkingfile_DEM-WP(C) ENERG10C--ctn Mid-C_042010 2010GRC" xfId="5903"/>
    <cellStyle name="_Recon to Darrin's 5.11.05 proforma_16.07E Wild Horse Wind Expansionwrkingfile_DEM-WP(C) ENERG10C--ctn Mid-C_042010 2010GRC 2" xfId="24131"/>
    <cellStyle name="_Recon to Darrin's 5.11.05 proforma_16.37E Wild Horse Expansion DeferralRevwrkingfile SF" xfId="5904"/>
    <cellStyle name="_Recon to Darrin's 5.11.05 proforma_16.37E Wild Horse Expansion DeferralRevwrkingfile SF 2" xfId="5905"/>
    <cellStyle name="_Recon to Darrin's 5.11.05 proforma_16.37E Wild Horse Expansion DeferralRevwrkingfile SF 2 2" xfId="5906"/>
    <cellStyle name="_Recon to Darrin's 5.11.05 proforma_16.37E Wild Horse Expansion DeferralRevwrkingfile SF 2 2 2" xfId="24132"/>
    <cellStyle name="_Recon to Darrin's 5.11.05 proforma_16.37E Wild Horse Expansion DeferralRevwrkingfile SF 2 2 2 2" xfId="24133"/>
    <cellStyle name="_Recon to Darrin's 5.11.05 proforma_16.37E Wild Horse Expansion DeferralRevwrkingfile SF 2 3" xfId="24134"/>
    <cellStyle name="_Recon to Darrin's 5.11.05 proforma_16.37E Wild Horse Expansion DeferralRevwrkingfile SF 2 3 2" xfId="24135"/>
    <cellStyle name="_Recon to Darrin's 5.11.05 proforma_16.37E Wild Horse Expansion DeferralRevwrkingfile SF 2 4" xfId="24136"/>
    <cellStyle name="_Recon to Darrin's 5.11.05 proforma_16.37E Wild Horse Expansion DeferralRevwrkingfile SF 2 4 2" xfId="24137"/>
    <cellStyle name="_Recon to Darrin's 5.11.05 proforma_16.37E Wild Horse Expansion DeferralRevwrkingfile SF 3" xfId="5907"/>
    <cellStyle name="_Recon to Darrin's 5.11.05 proforma_16.37E Wild Horse Expansion DeferralRevwrkingfile SF 3 2" xfId="24138"/>
    <cellStyle name="_Recon to Darrin's 5.11.05 proforma_16.37E Wild Horse Expansion DeferralRevwrkingfile SF 3 2 2" xfId="24139"/>
    <cellStyle name="_Recon to Darrin's 5.11.05 proforma_16.37E Wild Horse Expansion DeferralRevwrkingfile SF 3 3" xfId="24140"/>
    <cellStyle name="_Recon to Darrin's 5.11.05 proforma_16.37E Wild Horse Expansion DeferralRevwrkingfile SF 4" xfId="5908"/>
    <cellStyle name="_Recon to Darrin's 5.11.05 proforma_16.37E Wild Horse Expansion DeferralRevwrkingfile SF 4 2" xfId="24141"/>
    <cellStyle name="_Recon to Darrin's 5.11.05 proforma_16.37E Wild Horse Expansion DeferralRevwrkingfile SF 4 2 2" xfId="24142"/>
    <cellStyle name="_Recon to Darrin's 5.11.05 proforma_16.37E Wild Horse Expansion DeferralRevwrkingfile SF 4 3" xfId="24143"/>
    <cellStyle name="_Recon to Darrin's 5.11.05 proforma_16.37E Wild Horse Expansion DeferralRevwrkingfile SF 5" xfId="24144"/>
    <cellStyle name="_Recon to Darrin's 5.11.05 proforma_16.37E Wild Horse Expansion DeferralRevwrkingfile SF 5 2" xfId="24145"/>
    <cellStyle name="_Recon to Darrin's 5.11.05 proforma_16.37E Wild Horse Expansion DeferralRevwrkingfile SF 6" xfId="24146"/>
    <cellStyle name="_Recon to Darrin's 5.11.05 proforma_16.37E Wild Horse Expansion DeferralRevwrkingfile SF 6 2" xfId="24147"/>
    <cellStyle name="_Recon to Darrin's 5.11.05 proforma_16.37E Wild Horse Expansion DeferralRevwrkingfile SF_DEM-WP(C) ENERG10C--ctn Mid-C_042010 2010GRC" xfId="5909"/>
    <cellStyle name="_Recon to Darrin's 5.11.05 proforma_16.37E Wild Horse Expansion DeferralRevwrkingfile SF_DEM-WP(C) ENERG10C--ctn Mid-C_042010 2010GRC 2" xfId="24148"/>
    <cellStyle name="_Recon to Darrin's 5.11.05 proforma_2009 Compliance Filing PCA Exhibits for GRC" xfId="5910"/>
    <cellStyle name="_Recon to Darrin's 5.11.05 proforma_2009 Compliance Filing PCA Exhibits for GRC 2" xfId="5911"/>
    <cellStyle name="_Recon to Darrin's 5.11.05 proforma_2009 Compliance Filing PCA Exhibits for GRC 2 2" xfId="24149"/>
    <cellStyle name="_Recon to Darrin's 5.11.05 proforma_2009 Compliance Filing PCA Exhibits for GRC 3" xfId="24150"/>
    <cellStyle name="_Recon to Darrin's 5.11.05 proforma_2009 GRC Compl Filing - Exhibit D" xfId="5912"/>
    <cellStyle name="_Recon to Darrin's 5.11.05 proforma_2009 GRC Compl Filing - Exhibit D 2" xfId="5913"/>
    <cellStyle name="_Recon to Darrin's 5.11.05 proforma_2009 GRC Compl Filing - Exhibit D 2 2" xfId="24151"/>
    <cellStyle name="_Recon to Darrin's 5.11.05 proforma_2009 GRC Compl Filing - Exhibit D 2 2 2" xfId="24152"/>
    <cellStyle name="_Recon to Darrin's 5.11.05 proforma_2009 GRC Compl Filing - Exhibit D 2 2 2 2" xfId="24153"/>
    <cellStyle name="_Recon to Darrin's 5.11.05 proforma_2009 GRC Compl Filing - Exhibit D 2 3" xfId="24154"/>
    <cellStyle name="_Recon to Darrin's 5.11.05 proforma_2009 GRC Compl Filing - Exhibit D 2 3 2" xfId="24155"/>
    <cellStyle name="_Recon to Darrin's 5.11.05 proforma_2009 GRC Compl Filing - Exhibit D 2 4" xfId="24156"/>
    <cellStyle name="_Recon to Darrin's 5.11.05 proforma_2009 GRC Compl Filing - Exhibit D 2 4 2" xfId="24157"/>
    <cellStyle name="_Recon to Darrin's 5.11.05 proforma_2009 GRC Compl Filing - Exhibit D 3" xfId="24158"/>
    <cellStyle name="_Recon to Darrin's 5.11.05 proforma_2009 GRC Compl Filing - Exhibit D 3 2" xfId="24159"/>
    <cellStyle name="_Recon to Darrin's 5.11.05 proforma_2009 GRC Compl Filing - Exhibit D 3 2 2" xfId="24160"/>
    <cellStyle name="_Recon to Darrin's 5.11.05 proforma_2009 GRC Compl Filing - Exhibit D 3 3" xfId="24161"/>
    <cellStyle name="_Recon to Darrin's 5.11.05 proforma_2009 GRC Compl Filing - Exhibit D 4" xfId="24162"/>
    <cellStyle name="_Recon to Darrin's 5.11.05 proforma_2009 GRC Compl Filing - Exhibit D 4 2" xfId="24163"/>
    <cellStyle name="_Recon to Darrin's 5.11.05 proforma_2009 GRC Compl Filing - Exhibit D 4 2 2" xfId="24164"/>
    <cellStyle name="_Recon to Darrin's 5.11.05 proforma_2009 GRC Compl Filing - Exhibit D 4 3" xfId="24165"/>
    <cellStyle name="_Recon to Darrin's 5.11.05 proforma_2009 GRC Compl Filing - Exhibit D 5" xfId="24166"/>
    <cellStyle name="_Recon to Darrin's 5.11.05 proforma_2009 GRC Compl Filing - Exhibit D 5 2" xfId="24167"/>
    <cellStyle name="_Recon to Darrin's 5.11.05 proforma_2009 GRC Compl Filing - Exhibit D 6" xfId="24168"/>
    <cellStyle name="_Recon to Darrin's 5.11.05 proforma_2009 GRC Compl Filing - Exhibit D 6 2" xfId="24169"/>
    <cellStyle name="_Recon to Darrin's 5.11.05 proforma_2009 GRC Compl Filing - Exhibit D_DEM-WP(C) ENERG10C--ctn Mid-C_042010 2010GRC" xfId="5914"/>
    <cellStyle name="_Recon to Darrin's 5.11.05 proforma_2009 GRC Compl Filing - Exhibit D_DEM-WP(C) ENERG10C--ctn Mid-C_042010 2010GRC 2" xfId="24170"/>
    <cellStyle name="_Recon to Darrin's 5.11.05 proforma_2010 PTC's July1_Dec31 2010 " xfId="24171"/>
    <cellStyle name="_Recon to Darrin's 5.11.05 proforma_2010 PTC's Sept10_Aug11 (Version 4)" xfId="24172"/>
    <cellStyle name="_Recon to Darrin's 5.11.05 proforma_3.01 Income Statement" xfId="5915"/>
    <cellStyle name="_Recon to Darrin's 5.11.05 proforma_4 31 Regulatory Assets and Liabilities  7 06- Exhibit D" xfId="5916"/>
    <cellStyle name="_Recon to Darrin's 5.11.05 proforma_4 31 Regulatory Assets and Liabilities  7 06- Exhibit D 2" xfId="5917"/>
    <cellStyle name="_Recon to Darrin's 5.11.05 proforma_4 31 Regulatory Assets and Liabilities  7 06- Exhibit D 2 2" xfId="5918"/>
    <cellStyle name="_Recon to Darrin's 5.11.05 proforma_4 31 Regulatory Assets and Liabilities  7 06- Exhibit D 2 2 2" xfId="24173"/>
    <cellStyle name="_Recon to Darrin's 5.11.05 proforma_4 31 Regulatory Assets and Liabilities  7 06- Exhibit D 2 2 2 2" xfId="24174"/>
    <cellStyle name="_Recon to Darrin's 5.11.05 proforma_4 31 Regulatory Assets and Liabilities  7 06- Exhibit D 2 2 3" xfId="24175"/>
    <cellStyle name="_Recon to Darrin's 5.11.05 proforma_4 31 Regulatory Assets and Liabilities  7 06- Exhibit D 2 3" xfId="24176"/>
    <cellStyle name="_Recon to Darrin's 5.11.05 proforma_4 31 Regulatory Assets and Liabilities  7 06- Exhibit D 2 3 2" xfId="24177"/>
    <cellStyle name="_Recon to Darrin's 5.11.05 proforma_4 31 Regulatory Assets and Liabilities  7 06- Exhibit D 2 3 2 2" xfId="24178"/>
    <cellStyle name="_Recon to Darrin's 5.11.05 proforma_4 31 Regulatory Assets and Liabilities  7 06- Exhibit D 2 3 3" xfId="24179"/>
    <cellStyle name="_Recon to Darrin's 5.11.05 proforma_4 31 Regulatory Assets and Liabilities  7 06- Exhibit D 2 4" xfId="24180"/>
    <cellStyle name="_Recon to Darrin's 5.11.05 proforma_4 31 Regulatory Assets and Liabilities  7 06- Exhibit D 2 4 2" xfId="24181"/>
    <cellStyle name="_Recon to Darrin's 5.11.05 proforma_4 31 Regulatory Assets and Liabilities  7 06- Exhibit D 2 5" xfId="24182"/>
    <cellStyle name="_Recon to Darrin's 5.11.05 proforma_4 31 Regulatory Assets and Liabilities  7 06- Exhibit D 2 5 2" xfId="24183"/>
    <cellStyle name="_Recon to Darrin's 5.11.05 proforma_4 31 Regulatory Assets and Liabilities  7 06- Exhibit D 3" xfId="5919"/>
    <cellStyle name="_Recon to Darrin's 5.11.05 proforma_4 31 Regulatory Assets and Liabilities  7 06- Exhibit D 3 2" xfId="24184"/>
    <cellStyle name="_Recon to Darrin's 5.11.05 proforma_4 31 Regulatory Assets and Liabilities  7 06- Exhibit D 3 2 2" xfId="24185"/>
    <cellStyle name="_Recon to Darrin's 5.11.05 proforma_4 31 Regulatory Assets and Liabilities  7 06- Exhibit D 3 3" xfId="24186"/>
    <cellStyle name="_Recon to Darrin's 5.11.05 proforma_4 31 Regulatory Assets and Liabilities  7 06- Exhibit D 4" xfId="5920"/>
    <cellStyle name="_Recon to Darrin's 5.11.05 proforma_4 31 Regulatory Assets and Liabilities  7 06- Exhibit D 4 2" xfId="24187"/>
    <cellStyle name="_Recon to Darrin's 5.11.05 proforma_4 31 Regulatory Assets and Liabilities  7 06- Exhibit D 4 2 2" xfId="24188"/>
    <cellStyle name="_Recon to Darrin's 5.11.05 proforma_4 31 Regulatory Assets and Liabilities  7 06- Exhibit D 4 3" xfId="24189"/>
    <cellStyle name="_Recon to Darrin's 5.11.05 proforma_4 31 Regulatory Assets and Liabilities  7 06- Exhibit D 5" xfId="24190"/>
    <cellStyle name="_Recon to Darrin's 5.11.05 proforma_4 31 Regulatory Assets and Liabilities  7 06- Exhibit D 5 2" xfId="24191"/>
    <cellStyle name="_Recon to Darrin's 5.11.05 proforma_4 31 Regulatory Assets and Liabilities  7 06- Exhibit D 6" xfId="24192"/>
    <cellStyle name="_Recon to Darrin's 5.11.05 proforma_4 31 Regulatory Assets and Liabilities  7 06- Exhibit D 6 2" xfId="24193"/>
    <cellStyle name="_Recon to Darrin's 5.11.05 proforma_4 31 Regulatory Assets and Liabilities  7 06- Exhibit D_DEM-WP(C) ENERG10C--ctn Mid-C_042010 2010GRC" xfId="5921"/>
    <cellStyle name="_Recon to Darrin's 5.11.05 proforma_4 31 Regulatory Assets and Liabilities  7 06- Exhibit D_DEM-WP(C) ENERG10C--ctn Mid-C_042010 2010GRC 2" xfId="24194"/>
    <cellStyle name="_Recon to Darrin's 5.11.05 proforma_4 31 Regulatory Assets and Liabilities  7 06- Exhibit D_NIM Summary" xfId="5922"/>
    <cellStyle name="_Recon to Darrin's 5.11.05 proforma_4 31 Regulatory Assets and Liabilities  7 06- Exhibit D_NIM Summary 2" xfId="5923"/>
    <cellStyle name="_Recon to Darrin's 5.11.05 proforma_4 31 Regulatory Assets and Liabilities  7 06- Exhibit D_NIM Summary 2 2" xfId="24195"/>
    <cellStyle name="_Recon to Darrin's 5.11.05 proforma_4 31 Regulatory Assets and Liabilities  7 06- Exhibit D_NIM Summary 2 2 2" xfId="24196"/>
    <cellStyle name="_Recon to Darrin's 5.11.05 proforma_4 31 Regulatory Assets and Liabilities  7 06- Exhibit D_NIM Summary 2 2 2 2" xfId="24197"/>
    <cellStyle name="_Recon to Darrin's 5.11.05 proforma_4 31 Regulatory Assets and Liabilities  7 06- Exhibit D_NIM Summary 2 3" xfId="24198"/>
    <cellStyle name="_Recon to Darrin's 5.11.05 proforma_4 31 Regulatory Assets and Liabilities  7 06- Exhibit D_NIM Summary 2 3 2" xfId="24199"/>
    <cellStyle name="_Recon to Darrin's 5.11.05 proforma_4 31 Regulatory Assets and Liabilities  7 06- Exhibit D_NIM Summary 2 4" xfId="24200"/>
    <cellStyle name="_Recon to Darrin's 5.11.05 proforma_4 31 Regulatory Assets and Liabilities  7 06- Exhibit D_NIM Summary 2 4 2" xfId="24201"/>
    <cellStyle name="_Recon to Darrin's 5.11.05 proforma_4 31 Regulatory Assets and Liabilities  7 06- Exhibit D_NIM Summary 3" xfId="24202"/>
    <cellStyle name="_Recon to Darrin's 5.11.05 proforma_4 31 Regulatory Assets and Liabilities  7 06- Exhibit D_NIM Summary 3 2" xfId="24203"/>
    <cellStyle name="_Recon to Darrin's 5.11.05 proforma_4 31 Regulatory Assets and Liabilities  7 06- Exhibit D_NIM Summary 3 2 2" xfId="24204"/>
    <cellStyle name="_Recon to Darrin's 5.11.05 proforma_4 31 Regulatory Assets and Liabilities  7 06- Exhibit D_NIM Summary 3 3" xfId="24205"/>
    <cellStyle name="_Recon to Darrin's 5.11.05 proforma_4 31 Regulatory Assets and Liabilities  7 06- Exhibit D_NIM Summary 4" xfId="24206"/>
    <cellStyle name="_Recon to Darrin's 5.11.05 proforma_4 31 Regulatory Assets and Liabilities  7 06- Exhibit D_NIM Summary 4 2" xfId="24207"/>
    <cellStyle name="_Recon to Darrin's 5.11.05 proforma_4 31 Regulatory Assets and Liabilities  7 06- Exhibit D_NIM Summary 4 2 2" xfId="24208"/>
    <cellStyle name="_Recon to Darrin's 5.11.05 proforma_4 31 Regulatory Assets and Liabilities  7 06- Exhibit D_NIM Summary 4 3" xfId="24209"/>
    <cellStyle name="_Recon to Darrin's 5.11.05 proforma_4 31 Regulatory Assets and Liabilities  7 06- Exhibit D_NIM Summary 5" xfId="24210"/>
    <cellStyle name="_Recon to Darrin's 5.11.05 proforma_4 31 Regulatory Assets and Liabilities  7 06- Exhibit D_NIM Summary 5 2" xfId="24211"/>
    <cellStyle name="_Recon to Darrin's 5.11.05 proforma_4 31 Regulatory Assets and Liabilities  7 06- Exhibit D_NIM Summary 6" xfId="24212"/>
    <cellStyle name="_Recon to Darrin's 5.11.05 proforma_4 31 Regulatory Assets and Liabilities  7 06- Exhibit D_NIM Summary 6 2" xfId="24213"/>
    <cellStyle name="_Recon to Darrin's 5.11.05 proforma_4 31 Regulatory Assets and Liabilities  7 06- Exhibit D_NIM Summary_DEM-WP(C) ENERG10C--ctn Mid-C_042010 2010GRC" xfId="5924"/>
    <cellStyle name="_Recon to Darrin's 5.11.05 proforma_4 31 Regulatory Assets and Liabilities  7 06- Exhibit D_NIM Summary_DEM-WP(C) ENERG10C--ctn Mid-C_042010 2010GRC 2" xfId="24214"/>
    <cellStyle name="_Recon to Darrin's 5.11.05 proforma_4 31 Regulatory Assets and Liabilities  7 06- Exhibit D_NIM+O&amp;M" xfId="5925"/>
    <cellStyle name="_Recon to Darrin's 5.11.05 proforma_4 31 Regulatory Assets and Liabilities  7 06- Exhibit D_NIM+O&amp;M 2" xfId="24215"/>
    <cellStyle name="_Recon to Darrin's 5.11.05 proforma_4 31 Regulatory Assets and Liabilities  7 06- Exhibit D_NIM+O&amp;M 2 2" xfId="24216"/>
    <cellStyle name="_Recon to Darrin's 5.11.05 proforma_4 31 Regulatory Assets and Liabilities  7 06- Exhibit D_NIM+O&amp;M 2 2 2" xfId="24217"/>
    <cellStyle name="_Recon to Darrin's 5.11.05 proforma_4 31 Regulatory Assets and Liabilities  7 06- Exhibit D_NIM+O&amp;M 3" xfId="24218"/>
    <cellStyle name="_Recon to Darrin's 5.11.05 proforma_4 31 Regulatory Assets and Liabilities  7 06- Exhibit D_NIM+O&amp;M 3 2" xfId="24219"/>
    <cellStyle name="_Recon to Darrin's 5.11.05 proforma_4 31 Regulatory Assets and Liabilities  7 06- Exhibit D_NIM+O&amp;M 3 2 2" xfId="24220"/>
    <cellStyle name="_Recon to Darrin's 5.11.05 proforma_4 31 Regulatory Assets and Liabilities  7 06- Exhibit D_NIM+O&amp;M 3 3" xfId="24221"/>
    <cellStyle name="_Recon to Darrin's 5.11.05 proforma_4 31 Regulatory Assets and Liabilities  7 06- Exhibit D_NIM+O&amp;M 4" xfId="24222"/>
    <cellStyle name="_Recon to Darrin's 5.11.05 proforma_4 31 Regulatory Assets and Liabilities  7 06- Exhibit D_NIM+O&amp;M 4 2" xfId="24223"/>
    <cellStyle name="_Recon to Darrin's 5.11.05 proforma_4 31 Regulatory Assets and Liabilities  7 06- Exhibit D_NIM+O&amp;M 5" xfId="24224"/>
    <cellStyle name="_Recon to Darrin's 5.11.05 proforma_4 31 Regulatory Assets and Liabilities  7 06- Exhibit D_NIM+O&amp;M 5 2" xfId="24225"/>
    <cellStyle name="_Recon to Darrin's 5.11.05 proforma_4 31 Regulatory Assets and Liabilities  7 06- Exhibit D_NIM+O&amp;M Monthly" xfId="5926"/>
    <cellStyle name="_Recon to Darrin's 5.11.05 proforma_4 31 Regulatory Assets and Liabilities  7 06- Exhibit D_NIM+O&amp;M Monthly 2" xfId="24226"/>
    <cellStyle name="_Recon to Darrin's 5.11.05 proforma_4 31 Regulatory Assets and Liabilities  7 06- Exhibit D_NIM+O&amp;M Monthly 2 2" xfId="24227"/>
    <cellStyle name="_Recon to Darrin's 5.11.05 proforma_4 31 Regulatory Assets and Liabilities  7 06- Exhibit D_NIM+O&amp;M Monthly 2 2 2" xfId="24228"/>
    <cellStyle name="_Recon to Darrin's 5.11.05 proforma_4 31 Regulatory Assets and Liabilities  7 06- Exhibit D_NIM+O&amp;M Monthly 3" xfId="24229"/>
    <cellStyle name="_Recon to Darrin's 5.11.05 proforma_4 31 Regulatory Assets and Liabilities  7 06- Exhibit D_NIM+O&amp;M Monthly 3 2" xfId="24230"/>
    <cellStyle name="_Recon to Darrin's 5.11.05 proforma_4 31 Regulatory Assets and Liabilities  7 06- Exhibit D_NIM+O&amp;M Monthly 3 2 2" xfId="24231"/>
    <cellStyle name="_Recon to Darrin's 5.11.05 proforma_4 31 Regulatory Assets and Liabilities  7 06- Exhibit D_NIM+O&amp;M Monthly 3 3" xfId="24232"/>
    <cellStyle name="_Recon to Darrin's 5.11.05 proforma_4 31 Regulatory Assets and Liabilities  7 06- Exhibit D_NIM+O&amp;M Monthly 4" xfId="24233"/>
    <cellStyle name="_Recon to Darrin's 5.11.05 proforma_4 31 Regulatory Assets and Liabilities  7 06- Exhibit D_NIM+O&amp;M Monthly 4 2" xfId="24234"/>
    <cellStyle name="_Recon to Darrin's 5.11.05 proforma_4 31 Regulatory Assets and Liabilities  7 06- Exhibit D_NIM+O&amp;M Monthly 5" xfId="24235"/>
    <cellStyle name="_Recon to Darrin's 5.11.05 proforma_4 31 Regulatory Assets and Liabilities  7 06- Exhibit D_NIM+O&amp;M Monthly 5 2" xfId="24236"/>
    <cellStyle name="_Recon to Darrin's 5.11.05 proforma_4 31E Reg Asset  Liab and EXH D" xfId="5927"/>
    <cellStyle name="_Recon to Darrin's 5.11.05 proforma_4 31E Reg Asset  Liab and EXH D _ Aug 10 Filing (2)" xfId="5928"/>
    <cellStyle name="_Recon to Darrin's 5.11.05 proforma_4 31E Reg Asset  Liab and EXH D _ Aug 10 Filing (2) 2" xfId="24237"/>
    <cellStyle name="_Recon to Darrin's 5.11.05 proforma_4 31E Reg Asset  Liab and EXH D _ Aug 10 Filing (2) 2 2" xfId="24238"/>
    <cellStyle name="_Recon to Darrin's 5.11.05 proforma_4 31E Reg Asset  Liab and EXH D _ Aug 10 Filing (2) 2 2 2" xfId="24239"/>
    <cellStyle name="_Recon to Darrin's 5.11.05 proforma_4 31E Reg Asset  Liab and EXH D _ Aug 10 Filing (2) 2 3" xfId="24240"/>
    <cellStyle name="_Recon to Darrin's 5.11.05 proforma_4 31E Reg Asset  Liab and EXH D _ Aug 10 Filing (2) 3" xfId="24241"/>
    <cellStyle name="_Recon to Darrin's 5.11.05 proforma_4 31E Reg Asset  Liab and EXH D _ Aug 10 Filing (2) 3 2" xfId="24242"/>
    <cellStyle name="_Recon to Darrin's 5.11.05 proforma_4 31E Reg Asset  Liab and EXH D _ Aug 10 Filing (2) 3 2 2" xfId="24243"/>
    <cellStyle name="_Recon to Darrin's 5.11.05 proforma_4 31E Reg Asset  Liab and EXH D _ Aug 10 Filing (2) 3 3" xfId="24244"/>
    <cellStyle name="_Recon to Darrin's 5.11.05 proforma_4 31E Reg Asset  Liab and EXH D _ Aug 10 Filing (2) 4" xfId="24245"/>
    <cellStyle name="_Recon to Darrin's 5.11.05 proforma_4 31E Reg Asset  Liab and EXH D _ Aug 10 Filing (2) 4 2" xfId="24246"/>
    <cellStyle name="_Recon to Darrin's 5.11.05 proforma_4 31E Reg Asset  Liab and EXH D _ Aug 10 Filing (2) 5" xfId="24247"/>
    <cellStyle name="_Recon to Darrin's 5.11.05 proforma_4 31E Reg Asset  Liab and EXH D _ Aug 10 Filing (2) 5 2" xfId="24248"/>
    <cellStyle name="_Recon to Darrin's 5.11.05 proforma_4 31E Reg Asset  Liab and EXH D 10" xfId="24249"/>
    <cellStyle name="_Recon to Darrin's 5.11.05 proforma_4 31E Reg Asset  Liab and EXH D 10 2" xfId="24250"/>
    <cellStyle name="_Recon to Darrin's 5.11.05 proforma_4 31E Reg Asset  Liab and EXH D 10 2 2" xfId="24251"/>
    <cellStyle name="_Recon to Darrin's 5.11.05 proforma_4 31E Reg Asset  Liab and EXH D 10 3" xfId="24252"/>
    <cellStyle name="_Recon to Darrin's 5.11.05 proforma_4 31E Reg Asset  Liab and EXH D 11" xfId="24253"/>
    <cellStyle name="_Recon to Darrin's 5.11.05 proforma_4 31E Reg Asset  Liab and EXH D 11 2" xfId="24254"/>
    <cellStyle name="_Recon to Darrin's 5.11.05 proforma_4 31E Reg Asset  Liab and EXH D 11 2 2" xfId="24255"/>
    <cellStyle name="_Recon to Darrin's 5.11.05 proforma_4 31E Reg Asset  Liab and EXH D 11 3" xfId="24256"/>
    <cellStyle name="_Recon to Darrin's 5.11.05 proforma_4 31E Reg Asset  Liab and EXH D 12" xfId="24257"/>
    <cellStyle name="_Recon to Darrin's 5.11.05 proforma_4 31E Reg Asset  Liab and EXH D 12 2" xfId="24258"/>
    <cellStyle name="_Recon to Darrin's 5.11.05 proforma_4 31E Reg Asset  Liab and EXH D 12 2 2" xfId="24259"/>
    <cellStyle name="_Recon to Darrin's 5.11.05 proforma_4 31E Reg Asset  Liab and EXH D 12 3" xfId="24260"/>
    <cellStyle name="_Recon to Darrin's 5.11.05 proforma_4 31E Reg Asset  Liab and EXH D 13" xfId="24261"/>
    <cellStyle name="_Recon to Darrin's 5.11.05 proforma_4 31E Reg Asset  Liab and EXH D 13 2" xfId="24262"/>
    <cellStyle name="_Recon to Darrin's 5.11.05 proforma_4 31E Reg Asset  Liab and EXH D 13 2 2" xfId="24263"/>
    <cellStyle name="_Recon to Darrin's 5.11.05 proforma_4 31E Reg Asset  Liab and EXH D 13 3" xfId="24264"/>
    <cellStyle name="_Recon to Darrin's 5.11.05 proforma_4 31E Reg Asset  Liab and EXH D 14" xfId="24265"/>
    <cellStyle name="_Recon to Darrin's 5.11.05 proforma_4 31E Reg Asset  Liab and EXH D 14 2" xfId="24266"/>
    <cellStyle name="_Recon to Darrin's 5.11.05 proforma_4 31E Reg Asset  Liab and EXH D 14 2 2" xfId="24267"/>
    <cellStyle name="_Recon to Darrin's 5.11.05 proforma_4 31E Reg Asset  Liab and EXH D 14 3" xfId="24268"/>
    <cellStyle name="_Recon to Darrin's 5.11.05 proforma_4 31E Reg Asset  Liab and EXH D 15" xfId="24269"/>
    <cellStyle name="_Recon to Darrin's 5.11.05 proforma_4 31E Reg Asset  Liab and EXH D 15 2" xfId="24270"/>
    <cellStyle name="_Recon to Darrin's 5.11.05 proforma_4 31E Reg Asset  Liab and EXH D 15 2 2" xfId="24271"/>
    <cellStyle name="_Recon to Darrin's 5.11.05 proforma_4 31E Reg Asset  Liab and EXH D 15 3" xfId="24272"/>
    <cellStyle name="_Recon to Darrin's 5.11.05 proforma_4 31E Reg Asset  Liab and EXH D 16" xfId="24273"/>
    <cellStyle name="_Recon to Darrin's 5.11.05 proforma_4 31E Reg Asset  Liab and EXH D 16 2" xfId="24274"/>
    <cellStyle name="_Recon to Darrin's 5.11.05 proforma_4 31E Reg Asset  Liab and EXH D 16 2 2" xfId="24275"/>
    <cellStyle name="_Recon to Darrin's 5.11.05 proforma_4 31E Reg Asset  Liab and EXH D 16 3" xfId="24276"/>
    <cellStyle name="_Recon to Darrin's 5.11.05 proforma_4 31E Reg Asset  Liab and EXH D 17" xfId="24277"/>
    <cellStyle name="_Recon to Darrin's 5.11.05 proforma_4 31E Reg Asset  Liab and EXH D 17 2" xfId="24278"/>
    <cellStyle name="_Recon to Darrin's 5.11.05 proforma_4 31E Reg Asset  Liab and EXH D 18" xfId="24279"/>
    <cellStyle name="_Recon to Darrin's 5.11.05 proforma_4 31E Reg Asset  Liab and EXH D 18 2" xfId="24280"/>
    <cellStyle name="_Recon to Darrin's 5.11.05 proforma_4 31E Reg Asset  Liab and EXH D 19" xfId="24281"/>
    <cellStyle name="_Recon to Darrin's 5.11.05 proforma_4 31E Reg Asset  Liab and EXH D 19 2" xfId="24282"/>
    <cellStyle name="_Recon to Darrin's 5.11.05 proforma_4 31E Reg Asset  Liab and EXH D 2" xfId="24283"/>
    <cellStyle name="_Recon to Darrin's 5.11.05 proforma_4 31E Reg Asset  Liab and EXH D 2 2" xfId="24284"/>
    <cellStyle name="_Recon to Darrin's 5.11.05 proforma_4 31E Reg Asset  Liab and EXH D 2 2 2" xfId="24285"/>
    <cellStyle name="_Recon to Darrin's 5.11.05 proforma_4 31E Reg Asset  Liab and EXH D 2 3" xfId="24286"/>
    <cellStyle name="_Recon to Darrin's 5.11.05 proforma_4 31E Reg Asset  Liab and EXH D 20" xfId="24287"/>
    <cellStyle name="_Recon to Darrin's 5.11.05 proforma_4 31E Reg Asset  Liab and EXH D 20 2" xfId="24288"/>
    <cellStyle name="_Recon to Darrin's 5.11.05 proforma_4 31E Reg Asset  Liab and EXH D 21" xfId="24289"/>
    <cellStyle name="_Recon to Darrin's 5.11.05 proforma_4 31E Reg Asset  Liab and EXH D 21 2" xfId="24290"/>
    <cellStyle name="_Recon to Darrin's 5.11.05 proforma_4 31E Reg Asset  Liab and EXH D 22" xfId="24291"/>
    <cellStyle name="_Recon to Darrin's 5.11.05 proforma_4 31E Reg Asset  Liab and EXH D 22 2" xfId="24292"/>
    <cellStyle name="_Recon to Darrin's 5.11.05 proforma_4 31E Reg Asset  Liab and EXH D 23" xfId="24293"/>
    <cellStyle name="_Recon to Darrin's 5.11.05 proforma_4 31E Reg Asset  Liab and EXH D 23 2" xfId="24294"/>
    <cellStyle name="_Recon to Darrin's 5.11.05 proforma_4 31E Reg Asset  Liab and EXH D 24" xfId="24295"/>
    <cellStyle name="_Recon to Darrin's 5.11.05 proforma_4 31E Reg Asset  Liab and EXH D 24 2" xfId="24296"/>
    <cellStyle name="_Recon to Darrin's 5.11.05 proforma_4 31E Reg Asset  Liab and EXH D 25" xfId="24297"/>
    <cellStyle name="_Recon to Darrin's 5.11.05 proforma_4 31E Reg Asset  Liab and EXH D 25 2" xfId="24298"/>
    <cellStyle name="_Recon to Darrin's 5.11.05 proforma_4 31E Reg Asset  Liab and EXH D 26" xfId="24299"/>
    <cellStyle name="_Recon to Darrin's 5.11.05 proforma_4 31E Reg Asset  Liab and EXH D 26 2" xfId="24300"/>
    <cellStyle name="_Recon to Darrin's 5.11.05 proforma_4 31E Reg Asset  Liab and EXH D 27" xfId="24301"/>
    <cellStyle name="_Recon to Darrin's 5.11.05 proforma_4 31E Reg Asset  Liab and EXH D 27 2" xfId="24302"/>
    <cellStyle name="_Recon to Darrin's 5.11.05 proforma_4 31E Reg Asset  Liab and EXH D 28" xfId="24303"/>
    <cellStyle name="_Recon to Darrin's 5.11.05 proforma_4 31E Reg Asset  Liab and EXH D 28 2" xfId="24304"/>
    <cellStyle name="_Recon to Darrin's 5.11.05 proforma_4 31E Reg Asset  Liab and EXH D 29" xfId="24305"/>
    <cellStyle name="_Recon to Darrin's 5.11.05 proforma_4 31E Reg Asset  Liab and EXH D 29 2" xfId="24306"/>
    <cellStyle name="_Recon to Darrin's 5.11.05 proforma_4 31E Reg Asset  Liab and EXH D 3" xfId="24307"/>
    <cellStyle name="_Recon to Darrin's 5.11.05 proforma_4 31E Reg Asset  Liab and EXH D 3 2" xfId="24308"/>
    <cellStyle name="_Recon to Darrin's 5.11.05 proforma_4 31E Reg Asset  Liab and EXH D 3 2 2" xfId="24309"/>
    <cellStyle name="_Recon to Darrin's 5.11.05 proforma_4 31E Reg Asset  Liab and EXH D 3 3" xfId="24310"/>
    <cellStyle name="_Recon to Darrin's 5.11.05 proforma_4 31E Reg Asset  Liab and EXH D 30" xfId="24311"/>
    <cellStyle name="_Recon to Darrin's 5.11.05 proforma_4 31E Reg Asset  Liab and EXH D 30 2" xfId="24312"/>
    <cellStyle name="_Recon to Darrin's 5.11.05 proforma_4 31E Reg Asset  Liab and EXH D 4" xfId="24313"/>
    <cellStyle name="_Recon to Darrin's 5.11.05 proforma_4 31E Reg Asset  Liab and EXH D 4 2" xfId="24314"/>
    <cellStyle name="_Recon to Darrin's 5.11.05 proforma_4 31E Reg Asset  Liab and EXH D 4 2 2" xfId="24315"/>
    <cellStyle name="_Recon to Darrin's 5.11.05 proforma_4 31E Reg Asset  Liab and EXH D 5" xfId="24316"/>
    <cellStyle name="_Recon to Darrin's 5.11.05 proforma_4 31E Reg Asset  Liab and EXH D 5 2" xfId="24317"/>
    <cellStyle name="_Recon to Darrin's 5.11.05 proforma_4 31E Reg Asset  Liab and EXH D 5 2 2" xfId="24318"/>
    <cellStyle name="_Recon to Darrin's 5.11.05 proforma_4 31E Reg Asset  Liab and EXH D 6" xfId="24319"/>
    <cellStyle name="_Recon to Darrin's 5.11.05 proforma_4 31E Reg Asset  Liab and EXH D 6 2" xfId="24320"/>
    <cellStyle name="_Recon to Darrin's 5.11.05 proforma_4 31E Reg Asset  Liab and EXH D 6 2 2" xfId="24321"/>
    <cellStyle name="_Recon to Darrin's 5.11.05 proforma_4 31E Reg Asset  Liab and EXH D 6 3" xfId="24322"/>
    <cellStyle name="_Recon to Darrin's 5.11.05 proforma_4 31E Reg Asset  Liab and EXH D 7" xfId="24323"/>
    <cellStyle name="_Recon to Darrin's 5.11.05 proforma_4 31E Reg Asset  Liab and EXH D 7 2" xfId="24324"/>
    <cellStyle name="_Recon to Darrin's 5.11.05 proforma_4 31E Reg Asset  Liab and EXH D 7 2 2" xfId="24325"/>
    <cellStyle name="_Recon to Darrin's 5.11.05 proforma_4 31E Reg Asset  Liab and EXH D 7 3" xfId="24326"/>
    <cellStyle name="_Recon to Darrin's 5.11.05 proforma_4 31E Reg Asset  Liab and EXH D 8" xfId="24327"/>
    <cellStyle name="_Recon to Darrin's 5.11.05 proforma_4 31E Reg Asset  Liab and EXH D 8 2" xfId="24328"/>
    <cellStyle name="_Recon to Darrin's 5.11.05 proforma_4 31E Reg Asset  Liab and EXH D 8 2 2" xfId="24329"/>
    <cellStyle name="_Recon to Darrin's 5.11.05 proforma_4 31E Reg Asset  Liab and EXH D 8 3" xfId="24330"/>
    <cellStyle name="_Recon to Darrin's 5.11.05 proforma_4 31E Reg Asset  Liab and EXH D 9" xfId="24331"/>
    <cellStyle name="_Recon to Darrin's 5.11.05 proforma_4 31E Reg Asset  Liab and EXH D 9 2" xfId="24332"/>
    <cellStyle name="_Recon to Darrin's 5.11.05 proforma_4 31E Reg Asset  Liab and EXH D 9 2 2" xfId="24333"/>
    <cellStyle name="_Recon to Darrin's 5.11.05 proforma_4 31E Reg Asset  Liab and EXH D 9 3" xfId="24334"/>
    <cellStyle name="_Recon to Darrin's 5.11.05 proforma_4 32 Regulatory Assets and Liabilities  7 06- Exhibit D" xfId="5929"/>
    <cellStyle name="_Recon to Darrin's 5.11.05 proforma_4 32 Regulatory Assets and Liabilities  7 06- Exhibit D 2" xfId="5930"/>
    <cellStyle name="_Recon to Darrin's 5.11.05 proforma_4 32 Regulatory Assets and Liabilities  7 06- Exhibit D 2 2" xfId="5931"/>
    <cellStyle name="_Recon to Darrin's 5.11.05 proforma_4 32 Regulatory Assets and Liabilities  7 06- Exhibit D 2 2 2" xfId="24335"/>
    <cellStyle name="_Recon to Darrin's 5.11.05 proforma_4 32 Regulatory Assets and Liabilities  7 06- Exhibit D 2 2 2 2" xfId="24336"/>
    <cellStyle name="_Recon to Darrin's 5.11.05 proforma_4 32 Regulatory Assets and Liabilities  7 06- Exhibit D 2 2 3" xfId="24337"/>
    <cellStyle name="_Recon to Darrin's 5.11.05 proforma_4 32 Regulatory Assets and Liabilities  7 06- Exhibit D 2 3" xfId="24338"/>
    <cellStyle name="_Recon to Darrin's 5.11.05 proforma_4 32 Regulatory Assets and Liabilities  7 06- Exhibit D 2 3 2" xfId="24339"/>
    <cellStyle name="_Recon to Darrin's 5.11.05 proforma_4 32 Regulatory Assets and Liabilities  7 06- Exhibit D 2 3 2 2" xfId="24340"/>
    <cellStyle name="_Recon to Darrin's 5.11.05 proforma_4 32 Regulatory Assets and Liabilities  7 06- Exhibit D 2 3 3" xfId="24341"/>
    <cellStyle name="_Recon to Darrin's 5.11.05 proforma_4 32 Regulatory Assets and Liabilities  7 06- Exhibit D 2 4" xfId="24342"/>
    <cellStyle name="_Recon to Darrin's 5.11.05 proforma_4 32 Regulatory Assets and Liabilities  7 06- Exhibit D 2 4 2" xfId="24343"/>
    <cellStyle name="_Recon to Darrin's 5.11.05 proforma_4 32 Regulatory Assets and Liabilities  7 06- Exhibit D 2 5" xfId="24344"/>
    <cellStyle name="_Recon to Darrin's 5.11.05 proforma_4 32 Regulatory Assets and Liabilities  7 06- Exhibit D 2 5 2" xfId="24345"/>
    <cellStyle name="_Recon to Darrin's 5.11.05 proforma_4 32 Regulatory Assets and Liabilities  7 06- Exhibit D 3" xfId="5932"/>
    <cellStyle name="_Recon to Darrin's 5.11.05 proforma_4 32 Regulatory Assets and Liabilities  7 06- Exhibit D 3 2" xfId="24346"/>
    <cellStyle name="_Recon to Darrin's 5.11.05 proforma_4 32 Regulatory Assets and Liabilities  7 06- Exhibit D 3 2 2" xfId="24347"/>
    <cellStyle name="_Recon to Darrin's 5.11.05 proforma_4 32 Regulatory Assets and Liabilities  7 06- Exhibit D 3 3" xfId="24348"/>
    <cellStyle name="_Recon to Darrin's 5.11.05 proforma_4 32 Regulatory Assets and Liabilities  7 06- Exhibit D 4" xfId="5933"/>
    <cellStyle name="_Recon to Darrin's 5.11.05 proforma_4 32 Regulatory Assets and Liabilities  7 06- Exhibit D 4 2" xfId="24349"/>
    <cellStyle name="_Recon to Darrin's 5.11.05 proforma_4 32 Regulatory Assets and Liabilities  7 06- Exhibit D 4 2 2" xfId="24350"/>
    <cellStyle name="_Recon to Darrin's 5.11.05 proforma_4 32 Regulatory Assets and Liabilities  7 06- Exhibit D 4 3" xfId="24351"/>
    <cellStyle name="_Recon to Darrin's 5.11.05 proforma_4 32 Regulatory Assets and Liabilities  7 06- Exhibit D 5" xfId="24352"/>
    <cellStyle name="_Recon to Darrin's 5.11.05 proforma_4 32 Regulatory Assets and Liabilities  7 06- Exhibit D 5 2" xfId="24353"/>
    <cellStyle name="_Recon to Darrin's 5.11.05 proforma_4 32 Regulatory Assets and Liabilities  7 06- Exhibit D 6" xfId="24354"/>
    <cellStyle name="_Recon to Darrin's 5.11.05 proforma_4 32 Regulatory Assets and Liabilities  7 06- Exhibit D 6 2" xfId="24355"/>
    <cellStyle name="_Recon to Darrin's 5.11.05 proforma_4 32 Regulatory Assets and Liabilities  7 06- Exhibit D_DEM-WP(C) ENERG10C--ctn Mid-C_042010 2010GRC" xfId="5934"/>
    <cellStyle name="_Recon to Darrin's 5.11.05 proforma_4 32 Regulatory Assets and Liabilities  7 06- Exhibit D_DEM-WP(C) ENERG10C--ctn Mid-C_042010 2010GRC 2" xfId="24356"/>
    <cellStyle name="_Recon to Darrin's 5.11.05 proforma_4 32 Regulatory Assets and Liabilities  7 06- Exhibit D_NIM Summary" xfId="5935"/>
    <cellStyle name="_Recon to Darrin's 5.11.05 proforma_4 32 Regulatory Assets and Liabilities  7 06- Exhibit D_NIM Summary 2" xfId="5936"/>
    <cellStyle name="_Recon to Darrin's 5.11.05 proforma_4 32 Regulatory Assets and Liabilities  7 06- Exhibit D_NIM Summary 2 2" xfId="24357"/>
    <cellStyle name="_Recon to Darrin's 5.11.05 proforma_4 32 Regulatory Assets and Liabilities  7 06- Exhibit D_NIM Summary 2 2 2" xfId="24358"/>
    <cellStyle name="_Recon to Darrin's 5.11.05 proforma_4 32 Regulatory Assets and Liabilities  7 06- Exhibit D_NIM Summary 2 2 2 2" xfId="24359"/>
    <cellStyle name="_Recon to Darrin's 5.11.05 proforma_4 32 Regulatory Assets and Liabilities  7 06- Exhibit D_NIM Summary 2 3" xfId="24360"/>
    <cellStyle name="_Recon to Darrin's 5.11.05 proforma_4 32 Regulatory Assets and Liabilities  7 06- Exhibit D_NIM Summary 2 3 2" xfId="24361"/>
    <cellStyle name="_Recon to Darrin's 5.11.05 proforma_4 32 Regulatory Assets and Liabilities  7 06- Exhibit D_NIM Summary 2 4" xfId="24362"/>
    <cellStyle name="_Recon to Darrin's 5.11.05 proforma_4 32 Regulatory Assets and Liabilities  7 06- Exhibit D_NIM Summary 2 4 2" xfId="24363"/>
    <cellStyle name="_Recon to Darrin's 5.11.05 proforma_4 32 Regulatory Assets and Liabilities  7 06- Exhibit D_NIM Summary 3" xfId="24364"/>
    <cellStyle name="_Recon to Darrin's 5.11.05 proforma_4 32 Regulatory Assets and Liabilities  7 06- Exhibit D_NIM Summary 3 2" xfId="24365"/>
    <cellStyle name="_Recon to Darrin's 5.11.05 proforma_4 32 Regulatory Assets and Liabilities  7 06- Exhibit D_NIM Summary 3 2 2" xfId="24366"/>
    <cellStyle name="_Recon to Darrin's 5.11.05 proforma_4 32 Regulatory Assets and Liabilities  7 06- Exhibit D_NIM Summary 3 3" xfId="24367"/>
    <cellStyle name="_Recon to Darrin's 5.11.05 proforma_4 32 Regulatory Assets and Liabilities  7 06- Exhibit D_NIM Summary 4" xfId="24368"/>
    <cellStyle name="_Recon to Darrin's 5.11.05 proforma_4 32 Regulatory Assets and Liabilities  7 06- Exhibit D_NIM Summary 4 2" xfId="24369"/>
    <cellStyle name="_Recon to Darrin's 5.11.05 proforma_4 32 Regulatory Assets and Liabilities  7 06- Exhibit D_NIM Summary 4 2 2" xfId="24370"/>
    <cellStyle name="_Recon to Darrin's 5.11.05 proforma_4 32 Regulatory Assets and Liabilities  7 06- Exhibit D_NIM Summary 4 3" xfId="24371"/>
    <cellStyle name="_Recon to Darrin's 5.11.05 proforma_4 32 Regulatory Assets and Liabilities  7 06- Exhibit D_NIM Summary 5" xfId="24372"/>
    <cellStyle name="_Recon to Darrin's 5.11.05 proforma_4 32 Regulatory Assets and Liabilities  7 06- Exhibit D_NIM Summary 5 2" xfId="24373"/>
    <cellStyle name="_Recon to Darrin's 5.11.05 proforma_4 32 Regulatory Assets and Liabilities  7 06- Exhibit D_NIM Summary 6" xfId="24374"/>
    <cellStyle name="_Recon to Darrin's 5.11.05 proforma_4 32 Regulatory Assets and Liabilities  7 06- Exhibit D_NIM Summary 6 2" xfId="24375"/>
    <cellStyle name="_Recon to Darrin's 5.11.05 proforma_4 32 Regulatory Assets and Liabilities  7 06- Exhibit D_NIM Summary_DEM-WP(C) ENERG10C--ctn Mid-C_042010 2010GRC" xfId="5937"/>
    <cellStyle name="_Recon to Darrin's 5.11.05 proforma_4 32 Regulatory Assets and Liabilities  7 06- Exhibit D_NIM Summary_DEM-WP(C) ENERG10C--ctn Mid-C_042010 2010GRC 2" xfId="24376"/>
    <cellStyle name="_Recon to Darrin's 5.11.05 proforma_4 32 Regulatory Assets and Liabilities  7 06- Exhibit D_NIM+O&amp;M" xfId="5938"/>
    <cellStyle name="_Recon to Darrin's 5.11.05 proforma_4 32 Regulatory Assets and Liabilities  7 06- Exhibit D_NIM+O&amp;M 2" xfId="24377"/>
    <cellStyle name="_Recon to Darrin's 5.11.05 proforma_4 32 Regulatory Assets and Liabilities  7 06- Exhibit D_NIM+O&amp;M 2 2" xfId="24378"/>
    <cellStyle name="_Recon to Darrin's 5.11.05 proforma_4 32 Regulatory Assets and Liabilities  7 06- Exhibit D_NIM+O&amp;M 2 2 2" xfId="24379"/>
    <cellStyle name="_Recon to Darrin's 5.11.05 proforma_4 32 Regulatory Assets and Liabilities  7 06- Exhibit D_NIM+O&amp;M 3" xfId="24380"/>
    <cellStyle name="_Recon to Darrin's 5.11.05 proforma_4 32 Regulatory Assets and Liabilities  7 06- Exhibit D_NIM+O&amp;M 3 2" xfId="24381"/>
    <cellStyle name="_Recon to Darrin's 5.11.05 proforma_4 32 Regulatory Assets and Liabilities  7 06- Exhibit D_NIM+O&amp;M 3 2 2" xfId="24382"/>
    <cellStyle name="_Recon to Darrin's 5.11.05 proforma_4 32 Regulatory Assets and Liabilities  7 06- Exhibit D_NIM+O&amp;M 3 3" xfId="24383"/>
    <cellStyle name="_Recon to Darrin's 5.11.05 proforma_4 32 Regulatory Assets and Liabilities  7 06- Exhibit D_NIM+O&amp;M 4" xfId="24384"/>
    <cellStyle name="_Recon to Darrin's 5.11.05 proforma_4 32 Regulatory Assets and Liabilities  7 06- Exhibit D_NIM+O&amp;M 4 2" xfId="24385"/>
    <cellStyle name="_Recon to Darrin's 5.11.05 proforma_4 32 Regulatory Assets and Liabilities  7 06- Exhibit D_NIM+O&amp;M 5" xfId="24386"/>
    <cellStyle name="_Recon to Darrin's 5.11.05 proforma_4 32 Regulatory Assets and Liabilities  7 06- Exhibit D_NIM+O&amp;M 5 2" xfId="24387"/>
    <cellStyle name="_Recon to Darrin's 5.11.05 proforma_4 32 Regulatory Assets and Liabilities  7 06- Exhibit D_NIM+O&amp;M Monthly" xfId="5939"/>
    <cellStyle name="_Recon to Darrin's 5.11.05 proforma_4 32 Regulatory Assets and Liabilities  7 06- Exhibit D_NIM+O&amp;M Monthly 2" xfId="24388"/>
    <cellStyle name="_Recon to Darrin's 5.11.05 proforma_4 32 Regulatory Assets and Liabilities  7 06- Exhibit D_NIM+O&amp;M Monthly 2 2" xfId="24389"/>
    <cellStyle name="_Recon to Darrin's 5.11.05 proforma_4 32 Regulatory Assets and Liabilities  7 06- Exhibit D_NIM+O&amp;M Monthly 2 2 2" xfId="24390"/>
    <cellStyle name="_Recon to Darrin's 5.11.05 proforma_4 32 Regulatory Assets and Liabilities  7 06- Exhibit D_NIM+O&amp;M Monthly 3" xfId="24391"/>
    <cellStyle name="_Recon to Darrin's 5.11.05 proforma_4 32 Regulatory Assets and Liabilities  7 06- Exhibit D_NIM+O&amp;M Monthly 3 2" xfId="24392"/>
    <cellStyle name="_Recon to Darrin's 5.11.05 proforma_4 32 Regulatory Assets and Liabilities  7 06- Exhibit D_NIM+O&amp;M Monthly 3 2 2" xfId="24393"/>
    <cellStyle name="_Recon to Darrin's 5.11.05 proforma_4 32 Regulatory Assets and Liabilities  7 06- Exhibit D_NIM+O&amp;M Monthly 3 3" xfId="24394"/>
    <cellStyle name="_Recon to Darrin's 5.11.05 proforma_4 32 Regulatory Assets and Liabilities  7 06- Exhibit D_NIM+O&amp;M Monthly 4" xfId="24395"/>
    <cellStyle name="_Recon to Darrin's 5.11.05 proforma_4 32 Regulatory Assets and Liabilities  7 06- Exhibit D_NIM+O&amp;M Monthly 4 2" xfId="24396"/>
    <cellStyle name="_Recon to Darrin's 5.11.05 proforma_4 32 Regulatory Assets and Liabilities  7 06- Exhibit D_NIM+O&amp;M Monthly 5" xfId="24397"/>
    <cellStyle name="_Recon to Darrin's 5.11.05 proforma_4 32 Regulatory Assets and Liabilities  7 06- Exhibit D_NIM+O&amp;M Monthly 5 2" xfId="24398"/>
    <cellStyle name="_Recon to Darrin's 5.11.05 proforma_ACCOUNTS" xfId="5940"/>
    <cellStyle name="_Recon to Darrin's 5.11.05 proforma_Att B to RECs proceeds proposal" xfId="24399"/>
    <cellStyle name="_Recon to Darrin's 5.11.05 proforma_AURORA Total New" xfId="5941"/>
    <cellStyle name="_Recon to Darrin's 5.11.05 proforma_AURORA Total New 2" xfId="5942"/>
    <cellStyle name="_Recon to Darrin's 5.11.05 proforma_AURORA Total New 2 2" xfId="24400"/>
    <cellStyle name="_Recon to Darrin's 5.11.05 proforma_AURORA Total New 2 2 2" xfId="24401"/>
    <cellStyle name="_Recon to Darrin's 5.11.05 proforma_AURORA Total New 2 2 2 2" xfId="24402"/>
    <cellStyle name="_Recon to Darrin's 5.11.05 proforma_AURORA Total New 2 3" xfId="24403"/>
    <cellStyle name="_Recon to Darrin's 5.11.05 proforma_AURORA Total New 2 3 2" xfId="24404"/>
    <cellStyle name="_Recon to Darrin's 5.11.05 proforma_AURORA Total New 2 4" xfId="24405"/>
    <cellStyle name="_Recon to Darrin's 5.11.05 proforma_AURORA Total New 2 4 2" xfId="24406"/>
    <cellStyle name="_Recon to Darrin's 5.11.05 proforma_AURORA Total New 3" xfId="24407"/>
    <cellStyle name="_Recon to Darrin's 5.11.05 proforma_AURORA Total New 3 2" xfId="24408"/>
    <cellStyle name="_Recon to Darrin's 5.11.05 proforma_AURORA Total New 3 2 2" xfId="24409"/>
    <cellStyle name="_Recon to Darrin's 5.11.05 proforma_AURORA Total New 4" xfId="24410"/>
    <cellStyle name="_Recon to Darrin's 5.11.05 proforma_AURORA Total New 4 2" xfId="24411"/>
    <cellStyle name="_Recon to Darrin's 5.11.05 proforma_AURORA Total New 5" xfId="24412"/>
    <cellStyle name="_Recon to Darrin's 5.11.05 proforma_AURORA Total New 5 2" xfId="24413"/>
    <cellStyle name="_Recon to Darrin's 5.11.05 proforma_Backup for Attachment B 2010-09-09" xfId="24414"/>
    <cellStyle name="_Recon to Darrin's 5.11.05 proforma_Bench Request - Attachment B" xfId="24415"/>
    <cellStyle name="_Recon to Darrin's 5.11.05 proforma_Book1" xfId="24416"/>
    <cellStyle name="_Recon to Darrin's 5.11.05 proforma_Book2" xfId="5943"/>
    <cellStyle name="_Recon to Darrin's 5.11.05 proforma_Book2 2" xfId="5944"/>
    <cellStyle name="_Recon to Darrin's 5.11.05 proforma_Book2 2 2" xfId="5945"/>
    <cellStyle name="_Recon to Darrin's 5.11.05 proforma_Book2 2 2 2" xfId="24417"/>
    <cellStyle name="_Recon to Darrin's 5.11.05 proforma_Book2 2 2 2 2" xfId="24418"/>
    <cellStyle name="_Recon to Darrin's 5.11.05 proforma_Book2 2 3" xfId="24419"/>
    <cellStyle name="_Recon to Darrin's 5.11.05 proforma_Book2 2 3 2" xfId="24420"/>
    <cellStyle name="_Recon to Darrin's 5.11.05 proforma_Book2 2 4" xfId="24421"/>
    <cellStyle name="_Recon to Darrin's 5.11.05 proforma_Book2 2 4 2" xfId="24422"/>
    <cellStyle name="_Recon to Darrin's 5.11.05 proforma_Book2 3" xfId="5946"/>
    <cellStyle name="_Recon to Darrin's 5.11.05 proforma_Book2 3 2" xfId="24423"/>
    <cellStyle name="_Recon to Darrin's 5.11.05 proforma_Book2 3 2 2" xfId="24424"/>
    <cellStyle name="_Recon to Darrin's 5.11.05 proforma_Book2 3 3" xfId="24425"/>
    <cellStyle name="_Recon to Darrin's 5.11.05 proforma_Book2 4" xfId="5947"/>
    <cellStyle name="_Recon to Darrin's 5.11.05 proforma_Book2 4 2" xfId="24426"/>
    <cellStyle name="_Recon to Darrin's 5.11.05 proforma_Book2 4 2 2" xfId="24427"/>
    <cellStyle name="_Recon to Darrin's 5.11.05 proforma_Book2 4 3" xfId="24428"/>
    <cellStyle name="_Recon to Darrin's 5.11.05 proforma_Book2 5" xfId="24429"/>
    <cellStyle name="_Recon to Darrin's 5.11.05 proforma_Book2 5 2" xfId="24430"/>
    <cellStyle name="_Recon to Darrin's 5.11.05 proforma_Book2 6" xfId="24431"/>
    <cellStyle name="_Recon to Darrin's 5.11.05 proforma_Book2 6 2" xfId="24432"/>
    <cellStyle name="_Recon to Darrin's 5.11.05 proforma_Book2_Adj Bench DR 3 for Initial Briefs (Electric)" xfId="5948"/>
    <cellStyle name="_Recon to Darrin's 5.11.05 proforma_Book2_Adj Bench DR 3 for Initial Briefs (Electric) 2" xfId="5949"/>
    <cellStyle name="_Recon to Darrin's 5.11.05 proforma_Book2_Adj Bench DR 3 for Initial Briefs (Electric) 2 2" xfId="5950"/>
    <cellStyle name="_Recon to Darrin's 5.11.05 proforma_Book2_Adj Bench DR 3 for Initial Briefs (Electric) 2 2 2" xfId="24433"/>
    <cellStyle name="_Recon to Darrin's 5.11.05 proforma_Book2_Adj Bench DR 3 for Initial Briefs (Electric) 2 2 2 2" xfId="24434"/>
    <cellStyle name="_Recon to Darrin's 5.11.05 proforma_Book2_Adj Bench DR 3 for Initial Briefs (Electric) 2 3" xfId="24435"/>
    <cellStyle name="_Recon to Darrin's 5.11.05 proforma_Book2_Adj Bench DR 3 for Initial Briefs (Electric) 2 3 2" xfId="24436"/>
    <cellStyle name="_Recon to Darrin's 5.11.05 proforma_Book2_Adj Bench DR 3 for Initial Briefs (Electric) 2 4" xfId="24437"/>
    <cellStyle name="_Recon to Darrin's 5.11.05 proforma_Book2_Adj Bench DR 3 for Initial Briefs (Electric) 2 4 2" xfId="24438"/>
    <cellStyle name="_Recon to Darrin's 5.11.05 proforma_Book2_Adj Bench DR 3 for Initial Briefs (Electric) 3" xfId="5951"/>
    <cellStyle name="_Recon to Darrin's 5.11.05 proforma_Book2_Adj Bench DR 3 for Initial Briefs (Electric) 3 2" xfId="24439"/>
    <cellStyle name="_Recon to Darrin's 5.11.05 proforma_Book2_Adj Bench DR 3 for Initial Briefs (Electric) 3 2 2" xfId="24440"/>
    <cellStyle name="_Recon to Darrin's 5.11.05 proforma_Book2_Adj Bench DR 3 for Initial Briefs (Electric) 3 3" xfId="24441"/>
    <cellStyle name="_Recon to Darrin's 5.11.05 proforma_Book2_Adj Bench DR 3 for Initial Briefs (Electric) 4" xfId="5952"/>
    <cellStyle name="_Recon to Darrin's 5.11.05 proforma_Book2_Adj Bench DR 3 for Initial Briefs (Electric) 4 2" xfId="24442"/>
    <cellStyle name="_Recon to Darrin's 5.11.05 proforma_Book2_Adj Bench DR 3 for Initial Briefs (Electric) 4 2 2" xfId="24443"/>
    <cellStyle name="_Recon to Darrin's 5.11.05 proforma_Book2_Adj Bench DR 3 for Initial Briefs (Electric) 4 3" xfId="24444"/>
    <cellStyle name="_Recon to Darrin's 5.11.05 proforma_Book2_Adj Bench DR 3 for Initial Briefs (Electric) 5" xfId="24445"/>
    <cellStyle name="_Recon to Darrin's 5.11.05 proforma_Book2_Adj Bench DR 3 for Initial Briefs (Electric) 5 2" xfId="24446"/>
    <cellStyle name="_Recon to Darrin's 5.11.05 proforma_Book2_Adj Bench DR 3 for Initial Briefs (Electric) 6" xfId="24447"/>
    <cellStyle name="_Recon to Darrin's 5.11.05 proforma_Book2_Adj Bench DR 3 for Initial Briefs (Electric) 6 2" xfId="24448"/>
    <cellStyle name="_Recon to Darrin's 5.11.05 proforma_Book2_Adj Bench DR 3 for Initial Briefs (Electric)_DEM-WP(C) ENERG10C--ctn Mid-C_042010 2010GRC" xfId="5953"/>
    <cellStyle name="_Recon to Darrin's 5.11.05 proforma_Book2_Adj Bench DR 3 for Initial Briefs (Electric)_DEM-WP(C) ENERG10C--ctn Mid-C_042010 2010GRC 2" xfId="24449"/>
    <cellStyle name="_Recon to Darrin's 5.11.05 proforma_Book2_DEM-WP(C) ENERG10C--ctn Mid-C_042010 2010GRC" xfId="5954"/>
    <cellStyle name="_Recon to Darrin's 5.11.05 proforma_Book2_DEM-WP(C) ENERG10C--ctn Mid-C_042010 2010GRC 2" xfId="24450"/>
    <cellStyle name="_Recon to Darrin's 5.11.05 proforma_Book2_Electric Rev Req Model (2009 GRC) Rebuttal" xfId="5955"/>
    <cellStyle name="_Recon to Darrin's 5.11.05 proforma_Book2_Electric Rev Req Model (2009 GRC) Rebuttal 2" xfId="5956"/>
    <cellStyle name="_Recon to Darrin's 5.11.05 proforma_Book2_Electric Rev Req Model (2009 GRC) Rebuttal 2 2" xfId="5957"/>
    <cellStyle name="_Recon to Darrin's 5.11.05 proforma_Book2_Electric Rev Req Model (2009 GRC) Rebuttal 2 2 2" xfId="24451"/>
    <cellStyle name="_Recon to Darrin's 5.11.05 proforma_Book2_Electric Rev Req Model (2009 GRC) Rebuttal 2 3" xfId="24452"/>
    <cellStyle name="_Recon to Darrin's 5.11.05 proforma_Book2_Electric Rev Req Model (2009 GRC) Rebuttal 3" xfId="5958"/>
    <cellStyle name="_Recon to Darrin's 5.11.05 proforma_Book2_Electric Rev Req Model (2009 GRC) Rebuttal 3 2" xfId="24453"/>
    <cellStyle name="_Recon to Darrin's 5.11.05 proforma_Book2_Electric Rev Req Model (2009 GRC) Rebuttal 4" xfId="5959"/>
    <cellStyle name="_Recon to Darrin's 5.11.05 proforma_Book2_Electric Rev Req Model (2009 GRC) Rebuttal REmoval of New  WH Solar AdjustMI" xfId="5960"/>
    <cellStyle name="_Recon to Darrin's 5.11.05 proforma_Book2_Electric Rev Req Model (2009 GRC) Rebuttal REmoval of New  WH Solar AdjustMI 2" xfId="5961"/>
    <cellStyle name="_Recon to Darrin's 5.11.05 proforma_Book2_Electric Rev Req Model (2009 GRC) Rebuttal REmoval of New  WH Solar AdjustMI 2 2" xfId="5962"/>
    <cellStyle name="_Recon to Darrin's 5.11.05 proforma_Book2_Electric Rev Req Model (2009 GRC) Rebuttal REmoval of New  WH Solar AdjustMI 2 2 2" xfId="24454"/>
    <cellStyle name="_Recon to Darrin's 5.11.05 proforma_Book2_Electric Rev Req Model (2009 GRC) Rebuttal REmoval of New  WH Solar AdjustMI 2 2 2 2" xfId="24455"/>
    <cellStyle name="_Recon to Darrin's 5.11.05 proforma_Book2_Electric Rev Req Model (2009 GRC) Rebuttal REmoval of New  WH Solar AdjustMI 2 3" xfId="24456"/>
    <cellStyle name="_Recon to Darrin's 5.11.05 proforma_Book2_Electric Rev Req Model (2009 GRC) Rebuttal REmoval of New  WH Solar AdjustMI 2 3 2" xfId="24457"/>
    <cellStyle name="_Recon to Darrin's 5.11.05 proforma_Book2_Electric Rev Req Model (2009 GRC) Rebuttal REmoval of New  WH Solar AdjustMI 2 4" xfId="24458"/>
    <cellStyle name="_Recon to Darrin's 5.11.05 proforma_Book2_Electric Rev Req Model (2009 GRC) Rebuttal REmoval of New  WH Solar AdjustMI 2 4 2" xfId="24459"/>
    <cellStyle name="_Recon to Darrin's 5.11.05 proforma_Book2_Electric Rev Req Model (2009 GRC) Rebuttal REmoval of New  WH Solar AdjustMI 3" xfId="5963"/>
    <cellStyle name="_Recon to Darrin's 5.11.05 proforma_Book2_Electric Rev Req Model (2009 GRC) Rebuttal REmoval of New  WH Solar AdjustMI 3 2" xfId="24460"/>
    <cellStyle name="_Recon to Darrin's 5.11.05 proforma_Book2_Electric Rev Req Model (2009 GRC) Rebuttal REmoval of New  WH Solar AdjustMI 3 2 2" xfId="24461"/>
    <cellStyle name="_Recon to Darrin's 5.11.05 proforma_Book2_Electric Rev Req Model (2009 GRC) Rebuttal REmoval of New  WH Solar AdjustMI 3 3" xfId="24462"/>
    <cellStyle name="_Recon to Darrin's 5.11.05 proforma_Book2_Electric Rev Req Model (2009 GRC) Rebuttal REmoval of New  WH Solar AdjustMI 4" xfId="5964"/>
    <cellStyle name="_Recon to Darrin's 5.11.05 proforma_Book2_Electric Rev Req Model (2009 GRC) Rebuttal REmoval of New  WH Solar AdjustMI 4 2" xfId="24463"/>
    <cellStyle name="_Recon to Darrin's 5.11.05 proforma_Book2_Electric Rev Req Model (2009 GRC) Rebuttal REmoval of New  WH Solar AdjustMI 4 2 2" xfId="24464"/>
    <cellStyle name="_Recon to Darrin's 5.11.05 proforma_Book2_Electric Rev Req Model (2009 GRC) Rebuttal REmoval of New  WH Solar AdjustMI 4 3" xfId="24465"/>
    <cellStyle name="_Recon to Darrin's 5.11.05 proforma_Book2_Electric Rev Req Model (2009 GRC) Rebuttal REmoval of New  WH Solar AdjustMI 5" xfId="24466"/>
    <cellStyle name="_Recon to Darrin's 5.11.05 proforma_Book2_Electric Rev Req Model (2009 GRC) Rebuttal REmoval of New  WH Solar AdjustMI 5 2" xfId="24467"/>
    <cellStyle name="_Recon to Darrin's 5.11.05 proforma_Book2_Electric Rev Req Model (2009 GRC) Rebuttal REmoval of New  WH Solar AdjustMI 6" xfId="24468"/>
    <cellStyle name="_Recon to Darrin's 5.11.05 proforma_Book2_Electric Rev Req Model (2009 GRC) Rebuttal REmoval of New  WH Solar AdjustMI 6 2" xfId="24469"/>
    <cellStyle name="_Recon to Darrin's 5.11.05 proforma_Book2_Electric Rev Req Model (2009 GRC) Rebuttal REmoval of New  WH Solar AdjustMI_DEM-WP(C) ENERG10C--ctn Mid-C_042010 2010GRC" xfId="5965"/>
    <cellStyle name="_Recon to Darrin's 5.11.05 proforma_Book2_Electric Rev Req Model (2009 GRC) Rebuttal REmoval of New  WH Solar AdjustMI_DEM-WP(C) ENERG10C--ctn Mid-C_042010 2010GRC 2" xfId="24470"/>
    <cellStyle name="_Recon to Darrin's 5.11.05 proforma_Book2_Electric Rev Req Model (2009 GRC) Revised 01-18-2010" xfId="5966"/>
    <cellStyle name="_Recon to Darrin's 5.11.05 proforma_Book2_Electric Rev Req Model (2009 GRC) Revised 01-18-2010 2" xfId="5967"/>
    <cellStyle name="_Recon to Darrin's 5.11.05 proforma_Book2_Electric Rev Req Model (2009 GRC) Revised 01-18-2010 2 2" xfId="5968"/>
    <cellStyle name="_Recon to Darrin's 5.11.05 proforma_Book2_Electric Rev Req Model (2009 GRC) Revised 01-18-2010 2 2 2" xfId="24471"/>
    <cellStyle name="_Recon to Darrin's 5.11.05 proforma_Book2_Electric Rev Req Model (2009 GRC) Revised 01-18-2010 2 2 2 2" xfId="24472"/>
    <cellStyle name="_Recon to Darrin's 5.11.05 proforma_Book2_Electric Rev Req Model (2009 GRC) Revised 01-18-2010 2 3" xfId="24473"/>
    <cellStyle name="_Recon to Darrin's 5.11.05 proforma_Book2_Electric Rev Req Model (2009 GRC) Revised 01-18-2010 2 3 2" xfId="24474"/>
    <cellStyle name="_Recon to Darrin's 5.11.05 proforma_Book2_Electric Rev Req Model (2009 GRC) Revised 01-18-2010 2 4" xfId="24475"/>
    <cellStyle name="_Recon to Darrin's 5.11.05 proforma_Book2_Electric Rev Req Model (2009 GRC) Revised 01-18-2010 2 4 2" xfId="24476"/>
    <cellStyle name="_Recon to Darrin's 5.11.05 proforma_Book2_Electric Rev Req Model (2009 GRC) Revised 01-18-2010 3" xfId="5969"/>
    <cellStyle name="_Recon to Darrin's 5.11.05 proforma_Book2_Electric Rev Req Model (2009 GRC) Revised 01-18-2010 3 2" xfId="24477"/>
    <cellStyle name="_Recon to Darrin's 5.11.05 proforma_Book2_Electric Rev Req Model (2009 GRC) Revised 01-18-2010 3 2 2" xfId="24478"/>
    <cellStyle name="_Recon to Darrin's 5.11.05 proforma_Book2_Electric Rev Req Model (2009 GRC) Revised 01-18-2010 3 3" xfId="24479"/>
    <cellStyle name="_Recon to Darrin's 5.11.05 proforma_Book2_Electric Rev Req Model (2009 GRC) Revised 01-18-2010 4" xfId="5970"/>
    <cellStyle name="_Recon to Darrin's 5.11.05 proforma_Book2_Electric Rev Req Model (2009 GRC) Revised 01-18-2010 4 2" xfId="24480"/>
    <cellStyle name="_Recon to Darrin's 5.11.05 proforma_Book2_Electric Rev Req Model (2009 GRC) Revised 01-18-2010 4 2 2" xfId="24481"/>
    <cellStyle name="_Recon to Darrin's 5.11.05 proforma_Book2_Electric Rev Req Model (2009 GRC) Revised 01-18-2010 4 3" xfId="24482"/>
    <cellStyle name="_Recon to Darrin's 5.11.05 proforma_Book2_Electric Rev Req Model (2009 GRC) Revised 01-18-2010 5" xfId="24483"/>
    <cellStyle name="_Recon to Darrin's 5.11.05 proforma_Book2_Electric Rev Req Model (2009 GRC) Revised 01-18-2010 5 2" xfId="24484"/>
    <cellStyle name="_Recon to Darrin's 5.11.05 proforma_Book2_Electric Rev Req Model (2009 GRC) Revised 01-18-2010 6" xfId="24485"/>
    <cellStyle name="_Recon to Darrin's 5.11.05 proforma_Book2_Electric Rev Req Model (2009 GRC) Revised 01-18-2010 6 2" xfId="24486"/>
    <cellStyle name="_Recon to Darrin's 5.11.05 proforma_Book2_Electric Rev Req Model (2009 GRC) Revised 01-18-2010_DEM-WP(C) ENERG10C--ctn Mid-C_042010 2010GRC" xfId="5971"/>
    <cellStyle name="_Recon to Darrin's 5.11.05 proforma_Book2_Electric Rev Req Model (2009 GRC) Revised 01-18-2010_DEM-WP(C) ENERG10C--ctn Mid-C_042010 2010GRC 2" xfId="24487"/>
    <cellStyle name="_Recon to Darrin's 5.11.05 proforma_Book2_Final Order Electric EXHIBIT A-1" xfId="5972"/>
    <cellStyle name="_Recon to Darrin's 5.11.05 proforma_Book2_Final Order Electric EXHIBIT A-1 2" xfId="5973"/>
    <cellStyle name="_Recon to Darrin's 5.11.05 proforma_Book2_Final Order Electric EXHIBIT A-1 2 2" xfId="5974"/>
    <cellStyle name="_Recon to Darrin's 5.11.05 proforma_Book2_Final Order Electric EXHIBIT A-1 2 2 2" xfId="24488"/>
    <cellStyle name="_Recon to Darrin's 5.11.05 proforma_Book2_Final Order Electric EXHIBIT A-1 2 3" xfId="24489"/>
    <cellStyle name="_Recon to Darrin's 5.11.05 proforma_Book2_Final Order Electric EXHIBIT A-1 3" xfId="5975"/>
    <cellStyle name="_Recon to Darrin's 5.11.05 proforma_Book2_Final Order Electric EXHIBIT A-1 3 2" xfId="24490"/>
    <cellStyle name="_Recon to Darrin's 5.11.05 proforma_Book2_Final Order Electric EXHIBIT A-1 3 2 2" xfId="24491"/>
    <cellStyle name="_Recon to Darrin's 5.11.05 proforma_Book2_Final Order Electric EXHIBIT A-1 3 3" xfId="24492"/>
    <cellStyle name="_Recon to Darrin's 5.11.05 proforma_Book2_Final Order Electric EXHIBIT A-1 4" xfId="5976"/>
    <cellStyle name="_Recon to Darrin's 5.11.05 proforma_Book2_Final Order Electric EXHIBIT A-1 4 2" xfId="24493"/>
    <cellStyle name="_Recon to Darrin's 5.11.05 proforma_Book2_Final Order Electric EXHIBIT A-1 5" xfId="24494"/>
    <cellStyle name="_Recon to Darrin's 5.11.05 proforma_Book2_Final Order Electric EXHIBIT A-1 6" xfId="24495"/>
    <cellStyle name="_Recon to Darrin's 5.11.05 proforma_Book4" xfId="5977"/>
    <cellStyle name="_Recon to Darrin's 5.11.05 proforma_Book4 2" xfId="5978"/>
    <cellStyle name="_Recon to Darrin's 5.11.05 proforma_Book4 2 2" xfId="5979"/>
    <cellStyle name="_Recon to Darrin's 5.11.05 proforma_Book4 2 2 2" xfId="24496"/>
    <cellStyle name="_Recon to Darrin's 5.11.05 proforma_Book4 2 2 2 2" xfId="24497"/>
    <cellStyle name="_Recon to Darrin's 5.11.05 proforma_Book4 2 3" xfId="24498"/>
    <cellStyle name="_Recon to Darrin's 5.11.05 proforma_Book4 2 3 2" xfId="24499"/>
    <cellStyle name="_Recon to Darrin's 5.11.05 proforma_Book4 2 4" xfId="24500"/>
    <cellStyle name="_Recon to Darrin's 5.11.05 proforma_Book4 2 4 2" xfId="24501"/>
    <cellStyle name="_Recon to Darrin's 5.11.05 proforma_Book4 3" xfId="5980"/>
    <cellStyle name="_Recon to Darrin's 5.11.05 proforma_Book4 3 2" xfId="24502"/>
    <cellStyle name="_Recon to Darrin's 5.11.05 proforma_Book4 3 2 2" xfId="24503"/>
    <cellStyle name="_Recon to Darrin's 5.11.05 proforma_Book4 3 3" xfId="24504"/>
    <cellStyle name="_Recon to Darrin's 5.11.05 proforma_Book4 4" xfId="5981"/>
    <cellStyle name="_Recon to Darrin's 5.11.05 proforma_Book4 4 2" xfId="24505"/>
    <cellStyle name="_Recon to Darrin's 5.11.05 proforma_Book4 4 2 2" xfId="24506"/>
    <cellStyle name="_Recon to Darrin's 5.11.05 proforma_Book4 4 3" xfId="24507"/>
    <cellStyle name="_Recon to Darrin's 5.11.05 proforma_Book4 5" xfId="24508"/>
    <cellStyle name="_Recon to Darrin's 5.11.05 proforma_Book4 5 2" xfId="24509"/>
    <cellStyle name="_Recon to Darrin's 5.11.05 proforma_Book4 6" xfId="24510"/>
    <cellStyle name="_Recon to Darrin's 5.11.05 proforma_Book4 6 2" xfId="24511"/>
    <cellStyle name="_Recon to Darrin's 5.11.05 proforma_Book4_DEM-WP(C) ENERG10C--ctn Mid-C_042010 2010GRC" xfId="5982"/>
    <cellStyle name="_Recon to Darrin's 5.11.05 proforma_Book4_DEM-WP(C) ENERG10C--ctn Mid-C_042010 2010GRC 2" xfId="24512"/>
    <cellStyle name="_Recon to Darrin's 5.11.05 proforma_Book9" xfId="5983"/>
    <cellStyle name="_Recon to Darrin's 5.11.05 proforma_Book9 2" xfId="5984"/>
    <cellStyle name="_Recon to Darrin's 5.11.05 proforma_Book9 2 2" xfId="5985"/>
    <cellStyle name="_Recon to Darrin's 5.11.05 proforma_Book9 2 2 2" xfId="24513"/>
    <cellStyle name="_Recon to Darrin's 5.11.05 proforma_Book9 2 2 2 2" xfId="24514"/>
    <cellStyle name="_Recon to Darrin's 5.11.05 proforma_Book9 2 3" xfId="24515"/>
    <cellStyle name="_Recon to Darrin's 5.11.05 proforma_Book9 2 3 2" xfId="24516"/>
    <cellStyle name="_Recon to Darrin's 5.11.05 proforma_Book9 2 4" xfId="24517"/>
    <cellStyle name="_Recon to Darrin's 5.11.05 proforma_Book9 2 4 2" xfId="24518"/>
    <cellStyle name="_Recon to Darrin's 5.11.05 proforma_Book9 3" xfId="5986"/>
    <cellStyle name="_Recon to Darrin's 5.11.05 proforma_Book9 3 2" xfId="24519"/>
    <cellStyle name="_Recon to Darrin's 5.11.05 proforma_Book9 3 2 2" xfId="24520"/>
    <cellStyle name="_Recon to Darrin's 5.11.05 proforma_Book9 3 3" xfId="24521"/>
    <cellStyle name="_Recon to Darrin's 5.11.05 proforma_Book9 4" xfId="5987"/>
    <cellStyle name="_Recon to Darrin's 5.11.05 proforma_Book9 4 2" xfId="24522"/>
    <cellStyle name="_Recon to Darrin's 5.11.05 proforma_Book9 4 2 2" xfId="24523"/>
    <cellStyle name="_Recon to Darrin's 5.11.05 proforma_Book9 4 3" xfId="24524"/>
    <cellStyle name="_Recon to Darrin's 5.11.05 proforma_Book9 5" xfId="24525"/>
    <cellStyle name="_Recon to Darrin's 5.11.05 proforma_Book9 5 2" xfId="24526"/>
    <cellStyle name="_Recon to Darrin's 5.11.05 proforma_Book9 6" xfId="24527"/>
    <cellStyle name="_Recon to Darrin's 5.11.05 proforma_Book9 6 2" xfId="24528"/>
    <cellStyle name="_Recon to Darrin's 5.11.05 proforma_Book9_DEM-WP(C) ENERG10C--ctn Mid-C_042010 2010GRC" xfId="5988"/>
    <cellStyle name="_Recon to Darrin's 5.11.05 proforma_Book9_DEM-WP(C) ENERG10C--ctn Mid-C_042010 2010GRC 2" xfId="24529"/>
    <cellStyle name="_Recon to Darrin's 5.11.05 proforma_Check the Interest Calculation" xfId="5989"/>
    <cellStyle name="_Recon to Darrin's 5.11.05 proforma_Check the Interest Calculation 2" xfId="24530"/>
    <cellStyle name="_Recon to Darrin's 5.11.05 proforma_Check the Interest Calculation_Scenario 1 REC vs PTC Offset" xfId="5990"/>
    <cellStyle name="_Recon to Darrin's 5.11.05 proforma_Check the Interest Calculation_Scenario 1 REC vs PTC Offset 2" xfId="24531"/>
    <cellStyle name="_Recon to Darrin's 5.11.05 proforma_Check the Interest Calculation_Scenario 3" xfId="5991"/>
    <cellStyle name="_Recon to Darrin's 5.11.05 proforma_Check the Interest Calculation_Scenario 3 2" xfId="24532"/>
    <cellStyle name="_Recon to Darrin's 5.11.05 proforma_Chelan PUD Power Costs (8-10)" xfId="5992"/>
    <cellStyle name="_Recon to Darrin's 5.11.05 proforma_Chelan PUD Power Costs (8-10) 2" xfId="24533"/>
    <cellStyle name="_Recon to Darrin's 5.11.05 proforma_DEM-WP(C) Chelan Power Costs" xfId="5993"/>
    <cellStyle name="_Recon to Darrin's 5.11.05 proforma_DEM-WP(C) Chelan Power Costs 2" xfId="24534"/>
    <cellStyle name="_Recon to Darrin's 5.11.05 proforma_DEM-WP(C) Chelan Power Costs 2 2" xfId="24535"/>
    <cellStyle name="_Recon to Darrin's 5.11.05 proforma_DEM-WP(C) Chelan Power Costs 2 2 2" xfId="24536"/>
    <cellStyle name="_Recon to Darrin's 5.11.05 proforma_DEM-WP(C) Chelan Power Costs 2 3" xfId="24537"/>
    <cellStyle name="_Recon to Darrin's 5.11.05 proforma_DEM-WP(C) Chelan Power Costs 3" xfId="24538"/>
    <cellStyle name="_Recon to Darrin's 5.11.05 proforma_DEM-WP(C) Chelan Power Costs 3 2" xfId="24539"/>
    <cellStyle name="_Recon to Darrin's 5.11.05 proforma_DEM-WP(C) Chelan Power Costs 3 2 2" xfId="24540"/>
    <cellStyle name="_Recon to Darrin's 5.11.05 proforma_DEM-WP(C) Chelan Power Costs 3 3" xfId="24541"/>
    <cellStyle name="_Recon to Darrin's 5.11.05 proforma_DEM-WP(C) Chelan Power Costs 4" xfId="24542"/>
    <cellStyle name="_Recon to Darrin's 5.11.05 proforma_DEM-WP(C) Chelan Power Costs 4 2" xfId="24543"/>
    <cellStyle name="_Recon to Darrin's 5.11.05 proforma_DEM-WP(C) Chelan Power Costs 5" xfId="24544"/>
    <cellStyle name="_Recon to Darrin's 5.11.05 proforma_DEM-WP(C) Chelan Power Costs 5 2" xfId="24545"/>
    <cellStyle name="_Recon to Darrin's 5.11.05 proforma_DEM-WP(C) ENERG10C--ctn Mid-C_042010 2010GRC" xfId="5994"/>
    <cellStyle name="_Recon to Darrin's 5.11.05 proforma_DEM-WP(C) ENERG10C--ctn Mid-C_042010 2010GRC 2" xfId="24546"/>
    <cellStyle name="_Recon to Darrin's 5.11.05 proforma_DEM-WP(C) Gas Transport 2010GRC" xfId="5995"/>
    <cellStyle name="_Recon to Darrin's 5.11.05 proforma_DEM-WP(C) Gas Transport 2010GRC 2" xfId="24547"/>
    <cellStyle name="_Recon to Darrin's 5.11.05 proforma_DEM-WP(C) Gas Transport 2010GRC 2 2" xfId="24548"/>
    <cellStyle name="_Recon to Darrin's 5.11.05 proforma_DEM-WP(C) Gas Transport 2010GRC 2 2 2" xfId="24549"/>
    <cellStyle name="_Recon to Darrin's 5.11.05 proforma_DEM-WP(C) Gas Transport 2010GRC 2 3" xfId="24550"/>
    <cellStyle name="_Recon to Darrin's 5.11.05 proforma_DEM-WP(C) Gas Transport 2010GRC 3" xfId="24551"/>
    <cellStyle name="_Recon to Darrin's 5.11.05 proforma_DEM-WP(C) Gas Transport 2010GRC 3 2" xfId="24552"/>
    <cellStyle name="_Recon to Darrin's 5.11.05 proforma_DEM-WP(C) Gas Transport 2010GRC 3 2 2" xfId="24553"/>
    <cellStyle name="_Recon to Darrin's 5.11.05 proforma_DEM-WP(C) Gas Transport 2010GRC 3 3" xfId="24554"/>
    <cellStyle name="_Recon to Darrin's 5.11.05 proforma_DEM-WP(C) Gas Transport 2010GRC 4" xfId="24555"/>
    <cellStyle name="_Recon to Darrin's 5.11.05 proforma_DEM-WP(C) Gas Transport 2010GRC 4 2" xfId="24556"/>
    <cellStyle name="_Recon to Darrin's 5.11.05 proforma_DEM-WP(C) Gas Transport 2010GRC 5" xfId="24557"/>
    <cellStyle name="_Recon to Darrin's 5.11.05 proforma_DEM-WP(C) Gas Transport 2010GRC 5 2" xfId="24558"/>
    <cellStyle name="_Recon to Darrin's 5.11.05 proforma_DWH-08 (Rate Spread &amp; Design Workpapers)" xfId="5996"/>
    <cellStyle name="_Recon to Darrin's 5.11.05 proforma_Exh A-1 resulting from UE-112050 effective Jan 1 2012" xfId="24559"/>
    <cellStyle name="_Recon to Darrin's 5.11.05 proforma_Exh A-1 resulting from UE-112050 effective Jan 1 2012 2" xfId="24560"/>
    <cellStyle name="_Recon to Darrin's 5.11.05 proforma_Exhibit A-1 effective 4-1-11 fr S Free 12-11" xfId="24561"/>
    <cellStyle name="_Recon to Darrin's 5.11.05 proforma_Exhibit A-1 effective 4-1-11 fr S Free 12-11 2" xfId="24562"/>
    <cellStyle name="_Recon to Darrin's 5.11.05 proforma_Exhibit D fr R Gho 12-31-08" xfId="5997"/>
    <cellStyle name="_Recon to Darrin's 5.11.05 proforma_Exhibit D fr R Gho 12-31-08 2" xfId="5998"/>
    <cellStyle name="_Recon to Darrin's 5.11.05 proforma_Exhibit D fr R Gho 12-31-08 2 2" xfId="24563"/>
    <cellStyle name="_Recon to Darrin's 5.11.05 proforma_Exhibit D fr R Gho 12-31-08 2 2 2" xfId="24564"/>
    <cellStyle name="_Recon to Darrin's 5.11.05 proforma_Exhibit D fr R Gho 12-31-08 2 2 2 2" xfId="24565"/>
    <cellStyle name="_Recon to Darrin's 5.11.05 proforma_Exhibit D fr R Gho 12-31-08 2 3" xfId="24566"/>
    <cellStyle name="_Recon to Darrin's 5.11.05 proforma_Exhibit D fr R Gho 12-31-08 2 3 2" xfId="24567"/>
    <cellStyle name="_Recon to Darrin's 5.11.05 proforma_Exhibit D fr R Gho 12-31-08 2 4" xfId="24568"/>
    <cellStyle name="_Recon to Darrin's 5.11.05 proforma_Exhibit D fr R Gho 12-31-08 2 4 2" xfId="24569"/>
    <cellStyle name="_Recon to Darrin's 5.11.05 proforma_Exhibit D fr R Gho 12-31-08 3" xfId="5999"/>
    <cellStyle name="_Recon to Darrin's 5.11.05 proforma_Exhibit D fr R Gho 12-31-08 3 2" xfId="24570"/>
    <cellStyle name="_Recon to Darrin's 5.11.05 proforma_Exhibit D fr R Gho 12-31-08 3 2 2" xfId="24571"/>
    <cellStyle name="_Recon to Darrin's 5.11.05 proforma_Exhibit D fr R Gho 12-31-08 3 3" xfId="24572"/>
    <cellStyle name="_Recon to Darrin's 5.11.05 proforma_Exhibit D fr R Gho 12-31-08 4" xfId="24573"/>
    <cellStyle name="_Recon to Darrin's 5.11.05 proforma_Exhibit D fr R Gho 12-31-08 4 2" xfId="24574"/>
    <cellStyle name="_Recon to Darrin's 5.11.05 proforma_Exhibit D fr R Gho 12-31-08 4 2 2" xfId="24575"/>
    <cellStyle name="_Recon to Darrin's 5.11.05 proforma_Exhibit D fr R Gho 12-31-08 4 3" xfId="24576"/>
    <cellStyle name="_Recon to Darrin's 5.11.05 proforma_Exhibit D fr R Gho 12-31-08 5" xfId="24577"/>
    <cellStyle name="_Recon to Darrin's 5.11.05 proforma_Exhibit D fr R Gho 12-31-08 5 2" xfId="24578"/>
    <cellStyle name="_Recon to Darrin's 5.11.05 proforma_Exhibit D fr R Gho 12-31-08 6" xfId="24579"/>
    <cellStyle name="_Recon to Darrin's 5.11.05 proforma_Exhibit D fr R Gho 12-31-08 6 2" xfId="24580"/>
    <cellStyle name="_Recon to Darrin's 5.11.05 proforma_Exhibit D fr R Gho 12-31-08 v2" xfId="6000"/>
    <cellStyle name="_Recon to Darrin's 5.11.05 proforma_Exhibit D fr R Gho 12-31-08 v2 2" xfId="6001"/>
    <cellStyle name="_Recon to Darrin's 5.11.05 proforma_Exhibit D fr R Gho 12-31-08 v2 2 2" xfId="24581"/>
    <cellStyle name="_Recon to Darrin's 5.11.05 proforma_Exhibit D fr R Gho 12-31-08 v2 2 2 2" xfId="24582"/>
    <cellStyle name="_Recon to Darrin's 5.11.05 proforma_Exhibit D fr R Gho 12-31-08 v2 2 2 2 2" xfId="24583"/>
    <cellStyle name="_Recon to Darrin's 5.11.05 proforma_Exhibit D fr R Gho 12-31-08 v2 2 3" xfId="24584"/>
    <cellStyle name="_Recon to Darrin's 5.11.05 proforma_Exhibit D fr R Gho 12-31-08 v2 2 3 2" xfId="24585"/>
    <cellStyle name="_Recon to Darrin's 5.11.05 proforma_Exhibit D fr R Gho 12-31-08 v2 2 4" xfId="24586"/>
    <cellStyle name="_Recon to Darrin's 5.11.05 proforma_Exhibit D fr R Gho 12-31-08 v2 2 4 2" xfId="24587"/>
    <cellStyle name="_Recon to Darrin's 5.11.05 proforma_Exhibit D fr R Gho 12-31-08 v2 3" xfId="6002"/>
    <cellStyle name="_Recon to Darrin's 5.11.05 proforma_Exhibit D fr R Gho 12-31-08 v2 3 2" xfId="24588"/>
    <cellStyle name="_Recon to Darrin's 5.11.05 proforma_Exhibit D fr R Gho 12-31-08 v2 3 2 2" xfId="24589"/>
    <cellStyle name="_Recon to Darrin's 5.11.05 proforma_Exhibit D fr R Gho 12-31-08 v2 3 3" xfId="24590"/>
    <cellStyle name="_Recon to Darrin's 5.11.05 proforma_Exhibit D fr R Gho 12-31-08 v2 4" xfId="24591"/>
    <cellStyle name="_Recon to Darrin's 5.11.05 proforma_Exhibit D fr R Gho 12-31-08 v2 4 2" xfId="24592"/>
    <cellStyle name="_Recon to Darrin's 5.11.05 proforma_Exhibit D fr R Gho 12-31-08 v2 4 2 2" xfId="24593"/>
    <cellStyle name="_Recon to Darrin's 5.11.05 proforma_Exhibit D fr R Gho 12-31-08 v2 4 3" xfId="24594"/>
    <cellStyle name="_Recon to Darrin's 5.11.05 proforma_Exhibit D fr R Gho 12-31-08 v2 5" xfId="24595"/>
    <cellStyle name="_Recon to Darrin's 5.11.05 proforma_Exhibit D fr R Gho 12-31-08 v2 5 2" xfId="24596"/>
    <cellStyle name="_Recon to Darrin's 5.11.05 proforma_Exhibit D fr R Gho 12-31-08 v2 6" xfId="24597"/>
    <cellStyle name="_Recon to Darrin's 5.11.05 proforma_Exhibit D fr R Gho 12-31-08 v2 6 2" xfId="24598"/>
    <cellStyle name="_Recon to Darrin's 5.11.05 proforma_Exhibit D fr R Gho 12-31-08 v2_DEM-WP(C) ENERG10C--ctn Mid-C_042010 2010GRC" xfId="6003"/>
    <cellStyle name="_Recon to Darrin's 5.11.05 proforma_Exhibit D fr R Gho 12-31-08 v2_DEM-WP(C) ENERG10C--ctn Mid-C_042010 2010GRC 2" xfId="24599"/>
    <cellStyle name="_Recon to Darrin's 5.11.05 proforma_Exhibit D fr R Gho 12-31-08 v2_NIM Summary" xfId="6004"/>
    <cellStyle name="_Recon to Darrin's 5.11.05 proforma_Exhibit D fr R Gho 12-31-08 v2_NIM Summary 2" xfId="6005"/>
    <cellStyle name="_Recon to Darrin's 5.11.05 proforma_Exhibit D fr R Gho 12-31-08 v2_NIM Summary 2 2" xfId="24600"/>
    <cellStyle name="_Recon to Darrin's 5.11.05 proforma_Exhibit D fr R Gho 12-31-08 v2_NIM Summary 2 2 2" xfId="24601"/>
    <cellStyle name="_Recon to Darrin's 5.11.05 proforma_Exhibit D fr R Gho 12-31-08 v2_NIM Summary 2 2 2 2" xfId="24602"/>
    <cellStyle name="_Recon to Darrin's 5.11.05 proforma_Exhibit D fr R Gho 12-31-08 v2_NIM Summary 2 3" xfId="24603"/>
    <cellStyle name="_Recon to Darrin's 5.11.05 proforma_Exhibit D fr R Gho 12-31-08 v2_NIM Summary 2 3 2" xfId="24604"/>
    <cellStyle name="_Recon to Darrin's 5.11.05 proforma_Exhibit D fr R Gho 12-31-08 v2_NIM Summary 2 4" xfId="24605"/>
    <cellStyle name="_Recon to Darrin's 5.11.05 proforma_Exhibit D fr R Gho 12-31-08 v2_NIM Summary 2 4 2" xfId="24606"/>
    <cellStyle name="_Recon to Darrin's 5.11.05 proforma_Exhibit D fr R Gho 12-31-08 v2_NIM Summary 3" xfId="24607"/>
    <cellStyle name="_Recon to Darrin's 5.11.05 proforma_Exhibit D fr R Gho 12-31-08 v2_NIM Summary 3 2" xfId="24608"/>
    <cellStyle name="_Recon to Darrin's 5.11.05 proforma_Exhibit D fr R Gho 12-31-08 v2_NIM Summary 3 2 2" xfId="24609"/>
    <cellStyle name="_Recon to Darrin's 5.11.05 proforma_Exhibit D fr R Gho 12-31-08 v2_NIM Summary 3 3" xfId="24610"/>
    <cellStyle name="_Recon to Darrin's 5.11.05 proforma_Exhibit D fr R Gho 12-31-08 v2_NIM Summary 4" xfId="24611"/>
    <cellStyle name="_Recon to Darrin's 5.11.05 proforma_Exhibit D fr R Gho 12-31-08 v2_NIM Summary 4 2" xfId="24612"/>
    <cellStyle name="_Recon to Darrin's 5.11.05 proforma_Exhibit D fr R Gho 12-31-08 v2_NIM Summary 4 2 2" xfId="24613"/>
    <cellStyle name="_Recon to Darrin's 5.11.05 proforma_Exhibit D fr R Gho 12-31-08 v2_NIM Summary 4 3" xfId="24614"/>
    <cellStyle name="_Recon to Darrin's 5.11.05 proforma_Exhibit D fr R Gho 12-31-08 v2_NIM Summary 5" xfId="24615"/>
    <cellStyle name="_Recon to Darrin's 5.11.05 proforma_Exhibit D fr R Gho 12-31-08 v2_NIM Summary 5 2" xfId="24616"/>
    <cellStyle name="_Recon to Darrin's 5.11.05 proforma_Exhibit D fr R Gho 12-31-08 v2_NIM Summary 6" xfId="24617"/>
    <cellStyle name="_Recon to Darrin's 5.11.05 proforma_Exhibit D fr R Gho 12-31-08 v2_NIM Summary 6 2" xfId="24618"/>
    <cellStyle name="_Recon to Darrin's 5.11.05 proforma_Exhibit D fr R Gho 12-31-08 v2_NIM Summary_DEM-WP(C) ENERG10C--ctn Mid-C_042010 2010GRC" xfId="6006"/>
    <cellStyle name="_Recon to Darrin's 5.11.05 proforma_Exhibit D fr R Gho 12-31-08 v2_NIM Summary_DEM-WP(C) ENERG10C--ctn Mid-C_042010 2010GRC 2" xfId="24619"/>
    <cellStyle name="_Recon to Darrin's 5.11.05 proforma_Exhibit D fr R Gho 12-31-08_DEM-WP(C) ENERG10C--ctn Mid-C_042010 2010GRC" xfId="6007"/>
    <cellStyle name="_Recon to Darrin's 5.11.05 proforma_Exhibit D fr R Gho 12-31-08_DEM-WP(C) ENERG10C--ctn Mid-C_042010 2010GRC 2" xfId="24620"/>
    <cellStyle name="_Recon to Darrin's 5.11.05 proforma_Exhibit D fr R Gho 12-31-08_NIM Summary" xfId="6008"/>
    <cellStyle name="_Recon to Darrin's 5.11.05 proforma_Exhibit D fr R Gho 12-31-08_NIM Summary 2" xfId="6009"/>
    <cellStyle name="_Recon to Darrin's 5.11.05 proforma_Exhibit D fr R Gho 12-31-08_NIM Summary 2 2" xfId="24621"/>
    <cellStyle name="_Recon to Darrin's 5.11.05 proforma_Exhibit D fr R Gho 12-31-08_NIM Summary 2 2 2" xfId="24622"/>
    <cellStyle name="_Recon to Darrin's 5.11.05 proforma_Exhibit D fr R Gho 12-31-08_NIM Summary 2 2 2 2" xfId="24623"/>
    <cellStyle name="_Recon to Darrin's 5.11.05 proforma_Exhibit D fr R Gho 12-31-08_NIM Summary 2 3" xfId="24624"/>
    <cellStyle name="_Recon to Darrin's 5.11.05 proforma_Exhibit D fr R Gho 12-31-08_NIM Summary 2 3 2" xfId="24625"/>
    <cellStyle name="_Recon to Darrin's 5.11.05 proforma_Exhibit D fr R Gho 12-31-08_NIM Summary 2 4" xfId="24626"/>
    <cellStyle name="_Recon to Darrin's 5.11.05 proforma_Exhibit D fr R Gho 12-31-08_NIM Summary 2 4 2" xfId="24627"/>
    <cellStyle name="_Recon to Darrin's 5.11.05 proforma_Exhibit D fr R Gho 12-31-08_NIM Summary 3" xfId="24628"/>
    <cellStyle name="_Recon to Darrin's 5.11.05 proforma_Exhibit D fr R Gho 12-31-08_NIM Summary 3 2" xfId="24629"/>
    <cellStyle name="_Recon to Darrin's 5.11.05 proforma_Exhibit D fr R Gho 12-31-08_NIM Summary 3 2 2" xfId="24630"/>
    <cellStyle name="_Recon to Darrin's 5.11.05 proforma_Exhibit D fr R Gho 12-31-08_NIM Summary 3 3" xfId="24631"/>
    <cellStyle name="_Recon to Darrin's 5.11.05 proforma_Exhibit D fr R Gho 12-31-08_NIM Summary 4" xfId="24632"/>
    <cellStyle name="_Recon to Darrin's 5.11.05 proforma_Exhibit D fr R Gho 12-31-08_NIM Summary 4 2" xfId="24633"/>
    <cellStyle name="_Recon to Darrin's 5.11.05 proforma_Exhibit D fr R Gho 12-31-08_NIM Summary 4 2 2" xfId="24634"/>
    <cellStyle name="_Recon to Darrin's 5.11.05 proforma_Exhibit D fr R Gho 12-31-08_NIM Summary 4 3" xfId="24635"/>
    <cellStyle name="_Recon to Darrin's 5.11.05 proforma_Exhibit D fr R Gho 12-31-08_NIM Summary 5" xfId="24636"/>
    <cellStyle name="_Recon to Darrin's 5.11.05 proforma_Exhibit D fr R Gho 12-31-08_NIM Summary 5 2" xfId="24637"/>
    <cellStyle name="_Recon to Darrin's 5.11.05 proforma_Exhibit D fr R Gho 12-31-08_NIM Summary 6" xfId="24638"/>
    <cellStyle name="_Recon to Darrin's 5.11.05 proforma_Exhibit D fr R Gho 12-31-08_NIM Summary 6 2" xfId="24639"/>
    <cellStyle name="_Recon to Darrin's 5.11.05 proforma_Exhibit D fr R Gho 12-31-08_NIM Summary_DEM-WP(C) ENERG10C--ctn Mid-C_042010 2010GRC" xfId="6010"/>
    <cellStyle name="_Recon to Darrin's 5.11.05 proforma_Exhibit D fr R Gho 12-31-08_NIM Summary_DEM-WP(C) ENERG10C--ctn Mid-C_042010 2010GRC 2" xfId="24640"/>
    <cellStyle name="_Recon to Darrin's 5.11.05 proforma_Final 2008 PTC Rate Design Workpapers 10.27.08" xfId="6011"/>
    <cellStyle name="_Recon to Darrin's 5.11.05 proforma_Final 2009 Electric Low Income Workpapers" xfId="6012"/>
    <cellStyle name="_Recon to Darrin's 5.11.05 proforma_Gas Rev Req Model (2010 GRC)" xfId="6013"/>
    <cellStyle name="_Recon to Darrin's 5.11.05 proforma_Hopkins Ridge Prepaid Tran - Interest Earned RY 12ME Feb  '11" xfId="6014"/>
    <cellStyle name="_Recon to Darrin's 5.11.05 proforma_Hopkins Ridge Prepaid Tran - Interest Earned RY 12ME Feb  '11 2" xfId="6015"/>
    <cellStyle name="_Recon to Darrin's 5.11.05 proforma_Hopkins Ridge Prepaid Tran - Interest Earned RY 12ME Feb  '11 2 2" xfId="24641"/>
    <cellStyle name="_Recon to Darrin's 5.11.05 proforma_Hopkins Ridge Prepaid Tran - Interest Earned RY 12ME Feb  '11 2 2 2" xfId="24642"/>
    <cellStyle name="_Recon to Darrin's 5.11.05 proforma_Hopkins Ridge Prepaid Tran - Interest Earned RY 12ME Feb  '11 2 2 2 2" xfId="24643"/>
    <cellStyle name="_Recon to Darrin's 5.11.05 proforma_Hopkins Ridge Prepaid Tran - Interest Earned RY 12ME Feb  '11 2 3" xfId="24644"/>
    <cellStyle name="_Recon to Darrin's 5.11.05 proforma_Hopkins Ridge Prepaid Tran - Interest Earned RY 12ME Feb  '11 2 3 2" xfId="24645"/>
    <cellStyle name="_Recon to Darrin's 5.11.05 proforma_Hopkins Ridge Prepaid Tran - Interest Earned RY 12ME Feb  '11 2 4" xfId="24646"/>
    <cellStyle name="_Recon to Darrin's 5.11.05 proforma_Hopkins Ridge Prepaid Tran - Interest Earned RY 12ME Feb  '11 2 4 2" xfId="24647"/>
    <cellStyle name="_Recon to Darrin's 5.11.05 proforma_Hopkins Ridge Prepaid Tran - Interest Earned RY 12ME Feb  '11 3" xfId="24648"/>
    <cellStyle name="_Recon to Darrin's 5.11.05 proforma_Hopkins Ridge Prepaid Tran - Interest Earned RY 12ME Feb  '11 3 2" xfId="24649"/>
    <cellStyle name="_Recon to Darrin's 5.11.05 proforma_Hopkins Ridge Prepaid Tran - Interest Earned RY 12ME Feb  '11 3 2 2" xfId="24650"/>
    <cellStyle name="_Recon to Darrin's 5.11.05 proforma_Hopkins Ridge Prepaid Tran - Interest Earned RY 12ME Feb  '11 3 3" xfId="24651"/>
    <cellStyle name="_Recon to Darrin's 5.11.05 proforma_Hopkins Ridge Prepaid Tran - Interest Earned RY 12ME Feb  '11 4" xfId="24652"/>
    <cellStyle name="_Recon to Darrin's 5.11.05 proforma_Hopkins Ridge Prepaid Tran - Interest Earned RY 12ME Feb  '11 4 2" xfId="24653"/>
    <cellStyle name="_Recon to Darrin's 5.11.05 proforma_Hopkins Ridge Prepaid Tran - Interest Earned RY 12ME Feb  '11 4 2 2" xfId="24654"/>
    <cellStyle name="_Recon to Darrin's 5.11.05 proforma_Hopkins Ridge Prepaid Tran - Interest Earned RY 12ME Feb  '11 4 3" xfId="24655"/>
    <cellStyle name="_Recon to Darrin's 5.11.05 proforma_Hopkins Ridge Prepaid Tran - Interest Earned RY 12ME Feb  '11 5" xfId="24656"/>
    <cellStyle name="_Recon to Darrin's 5.11.05 proforma_Hopkins Ridge Prepaid Tran - Interest Earned RY 12ME Feb  '11 5 2" xfId="24657"/>
    <cellStyle name="_Recon to Darrin's 5.11.05 proforma_Hopkins Ridge Prepaid Tran - Interest Earned RY 12ME Feb  '11 6" xfId="24658"/>
    <cellStyle name="_Recon to Darrin's 5.11.05 proforma_Hopkins Ridge Prepaid Tran - Interest Earned RY 12ME Feb  '11 6 2" xfId="24659"/>
    <cellStyle name="_Recon to Darrin's 5.11.05 proforma_Hopkins Ridge Prepaid Tran - Interest Earned RY 12ME Feb  '11_DEM-WP(C) ENERG10C--ctn Mid-C_042010 2010GRC" xfId="6016"/>
    <cellStyle name="_Recon to Darrin's 5.11.05 proforma_Hopkins Ridge Prepaid Tran - Interest Earned RY 12ME Feb  '11_DEM-WP(C) ENERG10C--ctn Mid-C_042010 2010GRC 2" xfId="24660"/>
    <cellStyle name="_Recon to Darrin's 5.11.05 proforma_Hopkins Ridge Prepaid Tran - Interest Earned RY 12ME Feb  '11_NIM Summary" xfId="6017"/>
    <cellStyle name="_Recon to Darrin's 5.11.05 proforma_Hopkins Ridge Prepaid Tran - Interest Earned RY 12ME Feb  '11_NIM Summary 2" xfId="6018"/>
    <cellStyle name="_Recon to Darrin's 5.11.05 proforma_Hopkins Ridge Prepaid Tran - Interest Earned RY 12ME Feb  '11_NIM Summary 2 2" xfId="24661"/>
    <cellStyle name="_Recon to Darrin's 5.11.05 proforma_Hopkins Ridge Prepaid Tran - Interest Earned RY 12ME Feb  '11_NIM Summary 2 2 2" xfId="24662"/>
    <cellStyle name="_Recon to Darrin's 5.11.05 proforma_Hopkins Ridge Prepaid Tran - Interest Earned RY 12ME Feb  '11_NIM Summary 2 2 2 2" xfId="24663"/>
    <cellStyle name="_Recon to Darrin's 5.11.05 proforma_Hopkins Ridge Prepaid Tran - Interest Earned RY 12ME Feb  '11_NIM Summary 2 3" xfId="24664"/>
    <cellStyle name="_Recon to Darrin's 5.11.05 proforma_Hopkins Ridge Prepaid Tran - Interest Earned RY 12ME Feb  '11_NIM Summary 2 3 2" xfId="24665"/>
    <cellStyle name="_Recon to Darrin's 5.11.05 proforma_Hopkins Ridge Prepaid Tran - Interest Earned RY 12ME Feb  '11_NIM Summary 2 4" xfId="24666"/>
    <cellStyle name="_Recon to Darrin's 5.11.05 proforma_Hopkins Ridge Prepaid Tran - Interest Earned RY 12ME Feb  '11_NIM Summary 2 4 2" xfId="24667"/>
    <cellStyle name="_Recon to Darrin's 5.11.05 proforma_Hopkins Ridge Prepaid Tran - Interest Earned RY 12ME Feb  '11_NIM Summary 3" xfId="24668"/>
    <cellStyle name="_Recon to Darrin's 5.11.05 proforma_Hopkins Ridge Prepaid Tran - Interest Earned RY 12ME Feb  '11_NIM Summary 3 2" xfId="24669"/>
    <cellStyle name="_Recon to Darrin's 5.11.05 proforma_Hopkins Ridge Prepaid Tran - Interest Earned RY 12ME Feb  '11_NIM Summary 3 2 2" xfId="24670"/>
    <cellStyle name="_Recon to Darrin's 5.11.05 proforma_Hopkins Ridge Prepaid Tran - Interest Earned RY 12ME Feb  '11_NIM Summary 3 3" xfId="24671"/>
    <cellStyle name="_Recon to Darrin's 5.11.05 proforma_Hopkins Ridge Prepaid Tran - Interest Earned RY 12ME Feb  '11_NIM Summary 4" xfId="24672"/>
    <cellStyle name="_Recon to Darrin's 5.11.05 proforma_Hopkins Ridge Prepaid Tran - Interest Earned RY 12ME Feb  '11_NIM Summary 4 2" xfId="24673"/>
    <cellStyle name="_Recon to Darrin's 5.11.05 proforma_Hopkins Ridge Prepaid Tran - Interest Earned RY 12ME Feb  '11_NIM Summary 4 2 2" xfId="24674"/>
    <cellStyle name="_Recon to Darrin's 5.11.05 proforma_Hopkins Ridge Prepaid Tran - Interest Earned RY 12ME Feb  '11_NIM Summary 4 3" xfId="24675"/>
    <cellStyle name="_Recon to Darrin's 5.11.05 proforma_Hopkins Ridge Prepaid Tran - Interest Earned RY 12ME Feb  '11_NIM Summary 5" xfId="24676"/>
    <cellStyle name="_Recon to Darrin's 5.11.05 proforma_Hopkins Ridge Prepaid Tran - Interest Earned RY 12ME Feb  '11_NIM Summary 5 2" xfId="24677"/>
    <cellStyle name="_Recon to Darrin's 5.11.05 proforma_Hopkins Ridge Prepaid Tran - Interest Earned RY 12ME Feb  '11_NIM Summary 6" xfId="24678"/>
    <cellStyle name="_Recon to Darrin's 5.11.05 proforma_Hopkins Ridge Prepaid Tran - Interest Earned RY 12ME Feb  '11_NIM Summary 6 2" xfId="24679"/>
    <cellStyle name="_Recon to Darrin's 5.11.05 proforma_Hopkins Ridge Prepaid Tran - Interest Earned RY 12ME Feb  '11_NIM Summary_DEM-WP(C) ENERG10C--ctn Mid-C_042010 2010GRC" xfId="6019"/>
    <cellStyle name="_Recon to Darrin's 5.11.05 proforma_Hopkins Ridge Prepaid Tran - Interest Earned RY 12ME Feb  '11_NIM Summary_DEM-WP(C) ENERG10C--ctn Mid-C_042010 2010GRC 2" xfId="24680"/>
    <cellStyle name="_Recon to Darrin's 5.11.05 proforma_Hopkins Ridge Prepaid Tran - Interest Earned RY 12ME Feb  '11_Transmission Workbook for May BOD" xfId="6020"/>
    <cellStyle name="_Recon to Darrin's 5.11.05 proforma_Hopkins Ridge Prepaid Tran - Interest Earned RY 12ME Feb  '11_Transmission Workbook for May BOD 2" xfId="6021"/>
    <cellStyle name="_Recon to Darrin's 5.11.05 proforma_Hopkins Ridge Prepaid Tran - Interest Earned RY 12ME Feb  '11_Transmission Workbook for May BOD 2 2" xfId="24681"/>
    <cellStyle name="_Recon to Darrin's 5.11.05 proforma_Hopkins Ridge Prepaid Tran - Interest Earned RY 12ME Feb  '11_Transmission Workbook for May BOD 2 2 2" xfId="24682"/>
    <cellStyle name="_Recon to Darrin's 5.11.05 proforma_Hopkins Ridge Prepaid Tran - Interest Earned RY 12ME Feb  '11_Transmission Workbook for May BOD 2 2 2 2" xfId="24683"/>
    <cellStyle name="_Recon to Darrin's 5.11.05 proforma_Hopkins Ridge Prepaid Tran - Interest Earned RY 12ME Feb  '11_Transmission Workbook for May BOD 2 3" xfId="24684"/>
    <cellStyle name="_Recon to Darrin's 5.11.05 proforma_Hopkins Ridge Prepaid Tran - Interest Earned RY 12ME Feb  '11_Transmission Workbook for May BOD 2 3 2" xfId="24685"/>
    <cellStyle name="_Recon to Darrin's 5.11.05 proforma_Hopkins Ridge Prepaid Tran - Interest Earned RY 12ME Feb  '11_Transmission Workbook for May BOD 2 4" xfId="24686"/>
    <cellStyle name="_Recon to Darrin's 5.11.05 proforma_Hopkins Ridge Prepaid Tran - Interest Earned RY 12ME Feb  '11_Transmission Workbook for May BOD 2 4 2" xfId="24687"/>
    <cellStyle name="_Recon to Darrin's 5.11.05 proforma_Hopkins Ridge Prepaid Tran - Interest Earned RY 12ME Feb  '11_Transmission Workbook for May BOD 3" xfId="24688"/>
    <cellStyle name="_Recon to Darrin's 5.11.05 proforma_Hopkins Ridge Prepaid Tran - Interest Earned RY 12ME Feb  '11_Transmission Workbook for May BOD 3 2" xfId="24689"/>
    <cellStyle name="_Recon to Darrin's 5.11.05 proforma_Hopkins Ridge Prepaid Tran - Interest Earned RY 12ME Feb  '11_Transmission Workbook for May BOD 3 2 2" xfId="24690"/>
    <cellStyle name="_Recon to Darrin's 5.11.05 proforma_Hopkins Ridge Prepaid Tran - Interest Earned RY 12ME Feb  '11_Transmission Workbook for May BOD 3 3" xfId="24691"/>
    <cellStyle name="_Recon to Darrin's 5.11.05 proforma_Hopkins Ridge Prepaid Tran - Interest Earned RY 12ME Feb  '11_Transmission Workbook for May BOD 4" xfId="24692"/>
    <cellStyle name="_Recon to Darrin's 5.11.05 proforma_Hopkins Ridge Prepaid Tran - Interest Earned RY 12ME Feb  '11_Transmission Workbook for May BOD 4 2" xfId="24693"/>
    <cellStyle name="_Recon to Darrin's 5.11.05 proforma_Hopkins Ridge Prepaid Tran - Interest Earned RY 12ME Feb  '11_Transmission Workbook for May BOD 4 2 2" xfId="24694"/>
    <cellStyle name="_Recon to Darrin's 5.11.05 proforma_Hopkins Ridge Prepaid Tran - Interest Earned RY 12ME Feb  '11_Transmission Workbook for May BOD 4 3" xfId="24695"/>
    <cellStyle name="_Recon to Darrin's 5.11.05 proforma_Hopkins Ridge Prepaid Tran - Interest Earned RY 12ME Feb  '11_Transmission Workbook for May BOD 5" xfId="24696"/>
    <cellStyle name="_Recon to Darrin's 5.11.05 proforma_Hopkins Ridge Prepaid Tran - Interest Earned RY 12ME Feb  '11_Transmission Workbook for May BOD 5 2" xfId="24697"/>
    <cellStyle name="_Recon to Darrin's 5.11.05 proforma_Hopkins Ridge Prepaid Tran - Interest Earned RY 12ME Feb  '11_Transmission Workbook for May BOD 6" xfId="24698"/>
    <cellStyle name="_Recon to Darrin's 5.11.05 proforma_Hopkins Ridge Prepaid Tran - Interest Earned RY 12ME Feb  '11_Transmission Workbook for May BOD 6 2" xfId="24699"/>
    <cellStyle name="_Recon to Darrin's 5.11.05 proforma_Hopkins Ridge Prepaid Tran - Interest Earned RY 12ME Feb  '11_Transmission Workbook for May BOD_DEM-WP(C) ENERG10C--ctn Mid-C_042010 2010GRC" xfId="6022"/>
    <cellStyle name="_Recon to Darrin's 5.11.05 proforma_Hopkins Ridge Prepaid Tran - Interest Earned RY 12ME Feb  '11_Transmission Workbook for May BOD_DEM-WP(C) ENERG10C--ctn Mid-C_042010 2010GRC 2" xfId="24700"/>
    <cellStyle name="_Recon to Darrin's 5.11.05 proforma_INPUTS" xfId="6023"/>
    <cellStyle name="_Recon to Darrin's 5.11.05 proforma_INPUTS 2" xfId="6024"/>
    <cellStyle name="_Recon to Darrin's 5.11.05 proforma_INPUTS 2 2" xfId="6025"/>
    <cellStyle name="_Recon to Darrin's 5.11.05 proforma_INPUTS 2 2 2" xfId="24701"/>
    <cellStyle name="_Recon to Darrin's 5.11.05 proforma_INPUTS 2 3" xfId="24702"/>
    <cellStyle name="_Recon to Darrin's 5.11.05 proforma_INPUTS 3" xfId="6026"/>
    <cellStyle name="_Recon to Darrin's 5.11.05 proforma_INPUTS 3 2" xfId="24703"/>
    <cellStyle name="_Recon to Darrin's 5.11.05 proforma_INPUTS 4" xfId="24704"/>
    <cellStyle name="_Recon to Darrin's 5.11.05 proforma_LSRWEP LGIA like Acctg Petition Aug 2010" xfId="6027"/>
    <cellStyle name="_Recon to Darrin's 5.11.05 proforma_LSRWEP LGIA like Acctg Petition Aug 2010 2" xfId="24705"/>
    <cellStyle name="_Recon to Darrin's 5.11.05 proforma_LSRWEP LGIA like Acctg Petition Aug 2010 2 2" xfId="24706"/>
    <cellStyle name="_Recon to Darrin's 5.11.05 proforma_LSRWEP LGIA like Acctg Petition Aug 2010 2 2 2" xfId="24707"/>
    <cellStyle name="_Recon to Darrin's 5.11.05 proforma_LSRWEP LGIA like Acctg Petition Aug 2010 3" xfId="24708"/>
    <cellStyle name="_Recon to Darrin's 5.11.05 proforma_LSRWEP LGIA like Acctg Petition Aug 2010 3 2" xfId="24709"/>
    <cellStyle name="_Recon to Darrin's 5.11.05 proforma_LSRWEP LGIA like Acctg Petition Aug 2010 3 2 2" xfId="24710"/>
    <cellStyle name="_Recon to Darrin's 5.11.05 proforma_LSRWEP LGIA like Acctg Petition Aug 2010 3 3" xfId="24711"/>
    <cellStyle name="_Recon to Darrin's 5.11.05 proforma_LSRWEP LGIA like Acctg Petition Aug 2010 4" xfId="24712"/>
    <cellStyle name="_Recon to Darrin's 5.11.05 proforma_LSRWEP LGIA like Acctg Petition Aug 2010 4 2" xfId="24713"/>
    <cellStyle name="_Recon to Darrin's 5.11.05 proforma_LSRWEP LGIA like Acctg Petition Aug 2010 5" xfId="24714"/>
    <cellStyle name="_Recon to Darrin's 5.11.05 proforma_LSRWEP LGIA like Acctg Petition Aug 2010 5 2" xfId="24715"/>
    <cellStyle name="_Recon to Darrin's 5.11.05 proforma_Mint Farm Generation BPA" xfId="24716"/>
    <cellStyle name="_Recon to Darrin's 5.11.05 proforma_NIM Summary" xfId="6028"/>
    <cellStyle name="_Recon to Darrin's 5.11.05 proforma_NIM Summary 09GRC" xfId="6029"/>
    <cellStyle name="_Recon to Darrin's 5.11.05 proforma_NIM Summary 09GRC 2" xfId="6030"/>
    <cellStyle name="_Recon to Darrin's 5.11.05 proforma_NIM Summary 09GRC 2 2" xfId="24717"/>
    <cellStyle name="_Recon to Darrin's 5.11.05 proforma_NIM Summary 09GRC 2 2 2" xfId="24718"/>
    <cellStyle name="_Recon to Darrin's 5.11.05 proforma_NIM Summary 09GRC 2 2 2 2" xfId="24719"/>
    <cellStyle name="_Recon to Darrin's 5.11.05 proforma_NIM Summary 09GRC 2 3" xfId="24720"/>
    <cellStyle name="_Recon to Darrin's 5.11.05 proforma_NIM Summary 09GRC 2 3 2" xfId="24721"/>
    <cellStyle name="_Recon to Darrin's 5.11.05 proforma_NIM Summary 09GRC 2 4" xfId="24722"/>
    <cellStyle name="_Recon to Darrin's 5.11.05 proforma_NIM Summary 09GRC 2 4 2" xfId="24723"/>
    <cellStyle name="_Recon to Darrin's 5.11.05 proforma_NIM Summary 09GRC 3" xfId="24724"/>
    <cellStyle name="_Recon to Darrin's 5.11.05 proforma_NIM Summary 09GRC 3 2" xfId="24725"/>
    <cellStyle name="_Recon to Darrin's 5.11.05 proforma_NIM Summary 09GRC 3 2 2" xfId="24726"/>
    <cellStyle name="_Recon to Darrin's 5.11.05 proforma_NIM Summary 09GRC 3 3" xfId="24727"/>
    <cellStyle name="_Recon to Darrin's 5.11.05 proforma_NIM Summary 09GRC 4" xfId="24728"/>
    <cellStyle name="_Recon to Darrin's 5.11.05 proforma_NIM Summary 09GRC 4 2" xfId="24729"/>
    <cellStyle name="_Recon to Darrin's 5.11.05 proforma_NIM Summary 09GRC 4 2 2" xfId="24730"/>
    <cellStyle name="_Recon to Darrin's 5.11.05 proforma_NIM Summary 09GRC 4 3" xfId="24731"/>
    <cellStyle name="_Recon to Darrin's 5.11.05 proforma_NIM Summary 09GRC 5" xfId="24732"/>
    <cellStyle name="_Recon to Darrin's 5.11.05 proforma_NIM Summary 09GRC 5 2" xfId="24733"/>
    <cellStyle name="_Recon to Darrin's 5.11.05 proforma_NIM Summary 09GRC 6" xfId="24734"/>
    <cellStyle name="_Recon to Darrin's 5.11.05 proforma_NIM Summary 09GRC 6 2" xfId="24735"/>
    <cellStyle name="_Recon to Darrin's 5.11.05 proforma_NIM Summary 09GRC_DEM-WP(C) ENERG10C--ctn Mid-C_042010 2010GRC" xfId="6031"/>
    <cellStyle name="_Recon to Darrin's 5.11.05 proforma_NIM Summary 09GRC_DEM-WP(C) ENERG10C--ctn Mid-C_042010 2010GRC 2" xfId="24736"/>
    <cellStyle name="_Recon to Darrin's 5.11.05 proforma_NIM Summary 10" xfId="24737"/>
    <cellStyle name="_Recon to Darrin's 5.11.05 proforma_NIM Summary 10 2" xfId="24738"/>
    <cellStyle name="_Recon to Darrin's 5.11.05 proforma_NIM Summary 10 2 2" xfId="24739"/>
    <cellStyle name="_Recon to Darrin's 5.11.05 proforma_NIM Summary 10 3" xfId="24740"/>
    <cellStyle name="_Recon to Darrin's 5.11.05 proforma_NIM Summary 10 4" xfId="24741"/>
    <cellStyle name="_Recon to Darrin's 5.11.05 proforma_NIM Summary 11" xfId="24742"/>
    <cellStyle name="_Recon to Darrin's 5.11.05 proforma_NIM Summary 11 2" xfId="24743"/>
    <cellStyle name="_Recon to Darrin's 5.11.05 proforma_NIM Summary 11 2 2" xfId="24744"/>
    <cellStyle name="_Recon to Darrin's 5.11.05 proforma_NIM Summary 11 3" xfId="24745"/>
    <cellStyle name="_Recon to Darrin's 5.11.05 proforma_NIM Summary 11 4" xfId="24746"/>
    <cellStyle name="_Recon to Darrin's 5.11.05 proforma_NIM Summary 12" xfId="24747"/>
    <cellStyle name="_Recon to Darrin's 5.11.05 proforma_NIM Summary 12 2" xfId="24748"/>
    <cellStyle name="_Recon to Darrin's 5.11.05 proforma_NIM Summary 12 2 2" xfId="24749"/>
    <cellStyle name="_Recon to Darrin's 5.11.05 proforma_NIM Summary 12 3" xfId="24750"/>
    <cellStyle name="_Recon to Darrin's 5.11.05 proforma_NIM Summary 12 4" xfId="24751"/>
    <cellStyle name="_Recon to Darrin's 5.11.05 proforma_NIM Summary 13" xfId="24752"/>
    <cellStyle name="_Recon to Darrin's 5.11.05 proforma_NIM Summary 13 2" xfId="24753"/>
    <cellStyle name="_Recon to Darrin's 5.11.05 proforma_NIM Summary 13 2 2" xfId="24754"/>
    <cellStyle name="_Recon to Darrin's 5.11.05 proforma_NIM Summary 13 3" xfId="24755"/>
    <cellStyle name="_Recon to Darrin's 5.11.05 proforma_NIM Summary 13 4" xfId="24756"/>
    <cellStyle name="_Recon to Darrin's 5.11.05 proforma_NIM Summary 14" xfId="24757"/>
    <cellStyle name="_Recon to Darrin's 5.11.05 proforma_NIM Summary 14 2" xfId="24758"/>
    <cellStyle name="_Recon to Darrin's 5.11.05 proforma_NIM Summary 14 2 2" xfId="24759"/>
    <cellStyle name="_Recon to Darrin's 5.11.05 proforma_NIM Summary 14 3" xfId="24760"/>
    <cellStyle name="_Recon to Darrin's 5.11.05 proforma_NIM Summary 14 4" xfId="24761"/>
    <cellStyle name="_Recon to Darrin's 5.11.05 proforma_NIM Summary 15" xfId="24762"/>
    <cellStyle name="_Recon to Darrin's 5.11.05 proforma_NIM Summary 15 2" xfId="24763"/>
    <cellStyle name="_Recon to Darrin's 5.11.05 proforma_NIM Summary 15 2 2" xfId="24764"/>
    <cellStyle name="_Recon to Darrin's 5.11.05 proforma_NIM Summary 15 3" xfId="24765"/>
    <cellStyle name="_Recon to Darrin's 5.11.05 proforma_NIM Summary 15 4" xfId="24766"/>
    <cellStyle name="_Recon to Darrin's 5.11.05 proforma_NIM Summary 16" xfId="24767"/>
    <cellStyle name="_Recon to Darrin's 5.11.05 proforma_NIM Summary 16 2" xfId="24768"/>
    <cellStyle name="_Recon to Darrin's 5.11.05 proforma_NIM Summary 16 2 2" xfId="24769"/>
    <cellStyle name="_Recon to Darrin's 5.11.05 proforma_NIM Summary 16 3" xfId="24770"/>
    <cellStyle name="_Recon to Darrin's 5.11.05 proforma_NIM Summary 16 4" xfId="24771"/>
    <cellStyle name="_Recon to Darrin's 5.11.05 proforma_NIM Summary 17" xfId="24772"/>
    <cellStyle name="_Recon to Darrin's 5.11.05 proforma_NIM Summary 17 2" xfId="24773"/>
    <cellStyle name="_Recon to Darrin's 5.11.05 proforma_NIM Summary 17 2 2" xfId="24774"/>
    <cellStyle name="_Recon to Darrin's 5.11.05 proforma_NIM Summary 17 3" xfId="24775"/>
    <cellStyle name="_Recon to Darrin's 5.11.05 proforma_NIM Summary 17 4" xfId="24776"/>
    <cellStyle name="_Recon to Darrin's 5.11.05 proforma_NIM Summary 18" xfId="24777"/>
    <cellStyle name="_Recon to Darrin's 5.11.05 proforma_NIM Summary 18 2" xfId="24778"/>
    <cellStyle name="_Recon to Darrin's 5.11.05 proforma_NIM Summary 18 3" xfId="24779"/>
    <cellStyle name="_Recon to Darrin's 5.11.05 proforma_NIM Summary 19" xfId="24780"/>
    <cellStyle name="_Recon to Darrin's 5.11.05 proforma_NIM Summary 19 2" xfId="24781"/>
    <cellStyle name="_Recon to Darrin's 5.11.05 proforma_NIM Summary 19 3" xfId="24782"/>
    <cellStyle name="_Recon to Darrin's 5.11.05 proforma_NIM Summary 2" xfId="6032"/>
    <cellStyle name="_Recon to Darrin's 5.11.05 proforma_NIM Summary 2 2" xfId="24783"/>
    <cellStyle name="_Recon to Darrin's 5.11.05 proforma_NIM Summary 2 2 2" xfId="24784"/>
    <cellStyle name="_Recon to Darrin's 5.11.05 proforma_NIM Summary 2 2 2 2" xfId="24785"/>
    <cellStyle name="_Recon to Darrin's 5.11.05 proforma_NIM Summary 2 3" xfId="24786"/>
    <cellStyle name="_Recon to Darrin's 5.11.05 proforma_NIM Summary 2 3 2" xfId="24787"/>
    <cellStyle name="_Recon to Darrin's 5.11.05 proforma_NIM Summary 2 4" xfId="24788"/>
    <cellStyle name="_Recon to Darrin's 5.11.05 proforma_NIM Summary 2 4 2" xfId="24789"/>
    <cellStyle name="_Recon to Darrin's 5.11.05 proforma_NIM Summary 20" xfId="24790"/>
    <cellStyle name="_Recon to Darrin's 5.11.05 proforma_NIM Summary 20 2" xfId="24791"/>
    <cellStyle name="_Recon to Darrin's 5.11.05 proforma_NIM Summary 20 3" xfId="24792"/>
    <cellStyle name="_Recon to Darrin's 5.11.05 proforma_NIM Summary 21" xfId="24793"/>
    <cellStyle name="_Recon to Darrin's 5.11.05 proforma_NIM Summary 21 2" xfId="24794"/>
    <cellStyle name="_Recon to Darrin's 5.11.05 proforma_NIM Summary 21 3" xfId="24795"/>
    <cellStyle name="_Recon to Darrin's 5.11.05 proforma_NIM Summary 22" xfId="24796"/>
    <cellStyle name="_Recon to Darrin's 5.11.05 proforma_NIM Summary 22 2" xfId="24797"/>
    <cellStyle name="_Recon to Darrin's 5.11.05 proforma_NIM Summary 22 3" xfId="24798"/>
    <cellStyle name="_Recon to Darrin's 5.11.05 proforma_NIM Summary 23" xfId="24799"/>
    <cellStyle name="_Recon to Darrin's 5.11.05 proforma_NIM Summary 23 2" xfId="24800"/>
    <cellStyle name="_Recon to Darrin's 5.11.05 proforma_NIM Summary 23 3" xfId="24801"/>
    <cellStyle name="_Recon to Darrin's 5.11.05 proforma_NIM Summary 24" xfId="24802"/>
    <cellStyle name="_Recon to Darrin's 5.11.05 proforma_NIM Summary 24 2" xfId="24803"/>
    <cellStyle name="_Recon to Darrin's 5.11.05 proforma_NIM Summary 24 3" xfId="24804"/>
    <cellStyle name="_Recon to Darrin's 5.11.05 proforma_NIM Summary 25" xfId="24805"/>
    <cellStyle name="_Recon to Darrin's 5.11.05 proforma_NIM Summary 25 2" xfId="24806"/>
    <cellStyle name="_Recon to Darrin's 5.11.05 proforma_NIM Summary 25 3" xfId="24807"/>
    <cellStyle name="_Recon to Darrin's 5.11.05 proforma_NIM Summary 26" xfId="24808"/>
    <cellStyle name="_Recon to Darrin's 5.11.05 proforma_NIM Summary 26 2" xfId="24809"/>
    <cellStyle name="_Recon to Darrin's 5.11.05 proforma_NIM Summary 26 3" xfId="24810"/>
    <cellStyle name="_Recon to Darrin's 5.11.05 proforma_NIM Summary 27" xfId="24811"/>
    <cellStyle name="_Recon to Darrin's 5.11.05 proforma_NIM Summary 27 2" xfId="24812"/>
    <cellStyle name="_Recon to Darrin's 5.11.05 proforma_NIM Summary 27 3" xfId="24813"/>
    <cellStyle name="_Recon to Darrin's 5.11.05 proforma_NIM Summary 28" xfId="24814"/>
    <cellStyle name="_Recon to Darrin's 5.11.05 proforma_NIM Summary 28 2" xfId="24815"/>
    <cellStyle name="_Recon to Darrin's 5.11.05 proforma_NIM Summary 28 3" xfId="24816"/>
    <cellStyle name="_Recon to Darrin's 5.11.05 proforma_NIM Summary 29" xfId="24817"/>
    <cellStyle name="_Recon to Darrin's 5.11.05 proforma_NIM Summary 29 2" xfId="24818"/>
    <cellStyle name="_Recon to Darrin's 5.11.05 proforma_NIM Summary 29 3" xfId="24819"/>
    <cellStyle name="_Recon to Darrin's 5.11.05 proforma_NIM Summary 3" xfId="6033"/>
    <cellStyle name="_Recon to Darrin's 5.11.05 proforma_NIM Summary 3 2" xfId="24820"/>
    <cellStyle name="_Recon to Darrin's 5.11.05 proforma_NIM Summary 3 2 2" xfId="24821"/>
    <cellStyle name="_Recon to Darrin's 5.11.05 proforma_NIM Summary 3 3" xfId="24822"/>
    <cellStyle name="_Recon to Darrin's 5.11.05 proforma_NIM Summary 30" xfId="24823"/>
    <cellStyle name="_Recon to Darrin's 5.11.05 proforma_NIM Summary 30 2" xfId="24824"/>
    <cellStyle name="_Recon to Darrin's 5.11.05 proforma_NIM Summary 30 3" xfId="24825"/>
    <cellStyle name="_Recon to Darrin's 5.11.05 proforma_NIM Summary 31" xfId="24826"/>
    <cellStyle name="_Recon to Darrin's 5.11.05 proforma_NIM Summary 31 2" xfId="24827"/>
    <cellStyle name="_Recon to Darrin's 5.11.05 proforma_NIM Summary 31 3" xfId="24828"/>
    <cellStyle name="_Recon to Darrin's 5.11.05 proforma_NIM Summary 32" xfId="24829"/>
    <cellStyle name="_Recon to Darrin's 5.11.05 proforma_NIM Summary 32 2" xfId="24830"/>
    <cellStyle name="_Recon to Darrin's 5.11.05 proforma_NIM Summary 33" xfId="24831"/>
    <cellStyle name="_Recon to Darrin's 5.11.05 proforma_NIM Summary 33 2" xfId="24832"/>
    <cellStyle name="_Recon to Darrin's 5.11.05 proforma_NIM Summary 34" xfId="24833"/>
    <cellStyle name="_Recon to Darrin's 5.11.05 proforma_NIM Summary 34 2" xfId="24834"/>
    <cellStyle name="_Recon to Darrin's 5.11.05 proforma_NIM Summary 35" xfId="24835"/>
    <cellStyle name="_Recon to Darrin's 5.11.05 proforma_NIM Summary 35 2" xfId="24836"/>
    <cellStyle name="_Recon to Darrin's 5.11.05 proforma_NIM Summary 36" xfId="24837"/>
    <cellStyle name="_Recon to Darrin's 5.11.05 proforma_NIM Summary 36 2" xfId="24838"/>
    <cellStyle name="_Recon to Darrin's 5.11.05 proforma_NIM Summary 37" xfId="24839"/>
    <cellStyle name="_Recon to Darrin's 5.11.05 proforma_NIM Summary 37 2" xfId="24840"/>
    <cellStyle name="_Recon to Darrin's 5.11.05 proforma_NIM Summary 38" xfId="24841"/>
    <cellStyle name="_Recon to Darrin's 5.11.05 proforma_NIM Summary 38 2" xfId="24842"/>
    <cellStyle name="_Recon to Darrin's 5.11.05 proforma_NIM Summary 39" xfId="24843"/>
    <cellStyle name="_Recon to Darrin's 5.11.05 proforma_NIM Summary 39 2" xfId="24844"/>
    <cellStyle name="_Recon to Darrin's 5.11.05 proforma_NIM Summary 4" xfId="6034"/>
    <cellStyle name="_Recon to Darrin's 5.11.05 proforma_NIM Summary 4 2" xfId="24845"/>
    <cellStyle name="_Recon to Darrin's 5.11.05 proforma_NIM Summary 4 2 2" xfId="24846"/>
    <cellStyle name="_Recon to Darrin's 5.11.05 proforma_NIM Summary 4 3" xfId="24847"/>
    <cellStyle name="_Recon to Darrin's 5.11.05 proforma_NIM Summary 40" xfId="24848"/>
    <cellStyle name="_Recon to Darrin's 5.11.05 proforma_NIM Summary 40 2" xfId="24849"/>
    <cellStyle name="_Recon to Darrin's 5.11.05 proforma_NIM Summary 41" xfId="24850"/>
    <cellStyle name="_Recon to Darrin's 5.11.05 proforma_NIM Summary 41 2" xfId="24851"/>
    <cellStyle name="_Recon to Darrin's 5.11.05 proforma_NIM Summary 42" xfId="24852"/>
    <cellStyle name="_Recon to Darrin's 5.11.05 proforma_NIM Summary 42 2" xfId="24853"/>
    <cellStyle name="_Recon to Darrin's 5.11.05 proforma_NIM Summary 43" xfId="24854"/>
    <cellStyle name="_Recon to Darrin's 5.11.05 proforma_NIM Summary 43 2" xfId="24855"/>
    <cellStyle name="_Recon to Darrin's 5.11.05 proforma_NIM Summary 44" xfId="24856"/>
    <cellStyle name="_Recon to Darrin's 5.11.05 proforma_NIM Summary 44 2" xfId="24857"/>
    <cellStyle name="_Recon to Darrin's 5.11.05 proforma_NIM Summary 45" xfId="24858"/>
    <cellStyle name="_Recon to Darrin's 5.11.05 proforma_NIM Summary 45 2" xfId="24859"/>
    <cellStyle name="_Recon to Darrin's 5.11.05 proforma_NIM Summary 46" xfId="24860"/>
    <cellStyle name="_Recon to Darrin's 5.11.05 proforma_NIM Summary 46 2" xfId="24861"/>
    <cellStyle name="_Recon to Darrin's 5.11.05 proforma_NIM Summary 47" xfId="24862"/>
    <cellStyle name="_Recon to Darrin's 5.11.05 proforma_NIM Summary 47 2" xfId="24863"/>
    <cellStyle name="_Recon to Darrin's 5.11.05 proforma_NIM Summary 48" xfId="24864"/>
    <cellStyle name="_Recon to Darrin's 5.11.05 proforma_NIM Summary 49" xfId="24865"/>
    <cellStyle name="_Recon to Darrin's 5.11.05 proforma_NIM Summary 5" xfId="6035"/>
    <cellStyle name="_Recon to Darrin's 5.11.05 proforma_NIM Summary 5 2" xfId="24866"/>
    <cellStyle name="_Recon to Darrin's 5.11.05 proforma_NIM Summary 5 2 2" xfId="24867"/>
    <cellStyle name="_Recon to Darrin's 5.11.05 proforma_NIM Summary 5 3" xfId="24868"/>
    <cellStyle name="_Recon to Darrin's 5.11.05 proforma_NIM Summary 50" xfId="24869"/>
    <cellStyle name="_Recon to Darrin's 5.11.05 proforma_NIM Summary 51" xfId="24870"/>
    <cellStyle name="_Recon to Darrin's 5.11.05 proforma_NIM Summary 6" xfId="6036"/>
    <cellStyle name="_Recon to Darrin's 5.11.05 proforma_NIM Summary 6 2" xfId="24871"/>
    <cellStyle name="_Recon to Darrin's 5.11.05 proforma_NIM Summary 6 2 2" xfId="24872"/>
    <cellStyle name="_Recon to Darrin's 5.11.05 proforma_NIM Summary 6 3" xfId="24873"/>
    <cellStyle name="_Recon to Darrin's 5.11.05 proforma_NIM Summary 7" xfId="6037"/>
    <cellStyle name="_Recon to Darrin's 5.11.05 proforma_NIM Summary 7 2" xfId="24874"/>
    <cellStyle name="_Recon to Darrin's 5.11.05 proforma_NIM Summary 7 2 2" xfId="24875"/>
    <cellStyle name="_Recon to Darrin's 5.11.05 proforma_NIM Summary 7 3" xfId="24876"/>
    <cellStyle name="_Recon to Darrin's 5.11.05 proforma_NIM Summary 7 4" xfId="24877"/>
    <cellStyle name="_Recon to Darrin's 5.11.05 proforma_NIM Summary 8" xfId="6038"/>
    <cellStyle name="_Recon to Darrin's 5.11.05 proforma_NIM Summary 8 2" xfId="24878"/>
    <cellStyle name="_Recon to Darrin's 5.11.05 proforma_NIM Summary 8 2 2" xfId="24879"/>
    <cellStyle name="_Recon to Darrin's 5.11.05 proforma_NIM Summary 8 3" xfId="24880"/>
    <cellStyle name="_Recon to Darrin's 5.11.05 proforma_NIM Summary 8 4" xfId="24881"/>
    <cellStyle name="_Recon to Darrin's 5.11.05 proforma_NIM Summary 9" xfId="6039"/>
    <cellStyle name="_Recon to Darrin's 5.11.05 proforma_NIM Summary 9 2" xfId="24882"/>
    <cellStyle name="_Recon to Darrin's 5.11.05 proforma_NIM Summary 9 2 2" xfId="24883"/>
    <cellStyle name="_Recon to Darrin's 5.11.05 proforma_NIM Summary 9 3" xfId="24884"/>
    <cellStyle name="_Recon to Darrin's 5.11.05 proforma_NIM Summary 9 4" xfId="24885"/>
    <cellStyle name="_Recon to Darrin's 5.11.05 proforma_NIM Summary_DEM-WP(C) ENERG10C--ctn Mid-C_042010 2010GRC" xfId="6040"/>
    <cellStyle name="_Recon to Darrin's 5.11.05 proforma_NIM Summary_DEM-WP(C) ENERG10C--ctn Mid-C_042010 2010GRC 2" xfId="24886"/>
    <cellStyle name="_Recon to Darrin's 5.11.05 proforma_NIM+O&amp;M" xfId="6041"/>
    <cellStyle name="_Recon to Darrin's 5.11.05 proforma_NIM+O&amp;M 2" xfId="6042"/>
    <cellStyle name="_Recon to Darrin's 5.11.05 proforma_NIM+O&amp;M 2 2" xfId="24887"/>
    <cellStyle name="_Recon to Darrin's 5.11.05 proforma_NIM+O&amp;M 2 2 2" xfId="24888"/>
    <cellStyle name="_Recon to Darrin's 5.11.05 proforma_NIM+O&amp;M 2 2 2 2" xfId="24889"/>
    <cellStyle name="_Recon to Darrin's 5.11.05 proforma_NIM+O&amp;M 2 3" xfId="24890"/>
    <cellStyle name="_Recon to Darrin's 5.11.05 proforma_NIM+O&amp;M 2 3 2" xfId="24891"/>
    <cellStyle name="_Recon to Darrin's 5.11.05 proforma_NIM+O&amp;M 2 4" xfId="24892"/>
    <cellStyle name="_Recon to Darrin's 5.11.05 proforma_NIM+O&amp;M 2 4 2" xfId="24893"/>
    <cellStyle name="_Recon to Darrin's 5.11.05 proforma_NIM+O&amp;M 3" xfId="24894"/>
    <cellStyle name="_Recon to Darrin's 5.11.05 proforma_NIM+O&amp;M 3 2" xfId="24895"/>
    <cellStyle name="_Recon to Darrin's 5.11.05 proforma_NIM+O&amp;M 3 2 2" xfId="24896"/>
    <cellStyle name="_Recon to Darrin's 5.11.05 proforma_NIM+O&amp;M 4" xfId="24897"/>
    <cellStyle name="_Recon to Darrin's 5.11.05 proforma_NIM+O&amp;M 4 2" xfId="24898"/>
    <cellStyle name="_Recon to Darrin's 5.11.05 proforma_NIM+O&amp;M 4 2 2" xfId="24899"/>
    <cellStyle name="_Recon to Darrin's 5.11.05 proforma_NIM+O&amp;M 4 3" xfId="24900"/>
    <cellStyle name="_Recon to Darrin's 5.11.05 proforma_NIM+O&amp;M 5" xfId="24901"/>
    <cellStyle name="_Recon to Darrin's 5.11.05 proforma_NIM+O&amp;M 5 2" xfId="24902"/>
    <cellStyle name="_Recon to Darrin's 5.11.05 proforma_NIM+O&amp;M 6" xfId="24903"/>
    <cellStyle name="_Recon to Darrin's 5.11.05 proforma_NIM+O&amp;M 6 2" xfId="24904"/>
    <cellStyle name="_Recon to Darrin's 5.11.05 proforma_NIM+O&amp;M Monthly" xfId="6043"/>
    <cellStyle name="_Recon to Darrin's 5.11.05 proforma_NIM+O&amp;M Monthly 2" xfId="6044"/>
    <cellStyle name="_Recon to Darrin's 5.11.05 proforma_NIM+O&amp;M Monthly 2 2" xfId="24905"/>
    <cellStyle name="_Recon to Darrin's 5.11.05 proforma_NIM+O&amp;M Monthly 2 2 2" xfId="24906"/>
    <cellStyle name="_Recon to Darrin's 5.11.05 proforma_NIM+O&amp;M Monthly 2 2 2 2" xfId="24907"/>
    <cellStyle name="_Recon to Darrin's 5.11.05 proforma_NIM+O&amp;M Monthly 2 3" xfId="24908"/>
    <cellStyle name="_Recon to Darrin's 5.11.05 proforma_NIM+O&amp;M Monthly 2 3 2" xfId="24909"/>
    <cellStyle name="_Recon to Darrin's 5.11.05 proforma_NIM+O&amp;M Monthly 2 4" xfId="24910"/>
    <cellStyle name="_Recon to Darrin's 5.11.05 proforma_NIM+O&amp;M Monthly 2 4 2" xfId="24911"/>
    <cellStyle name="_Recon to Darrin's 5.11.05 proforma_NIM+O&amp;M Monthly 3" xfId="24912"/>
    <cellStyle name="_Recon to Darrin's 5.11.05 proforma_NIM+O&amp;M Monthly 3 2" xfId="24913"/>
    <cellStyle name="_Recon to Darrin's 5.11.05 proforma_NIM+O&amp;M Monthly 3 2 2" xfId="24914"/>
    <cellStyle name="_Recon to Darrin's 5.11.05 proforma_NIM+O&amp;M Monthly 4" xfId="24915"/>
    <cellStyle name="_Recon to Darrin's 5.11.05 proforma_NIM+O&amp;M Monthly 4 2" xfId="24916"/>
    <cellStyle name="_Recon to Darrin's 5.11.05 proforma_NIM+O&amp;M Monthly 4 2 2" xfId="24917"/>
    <cellStyle name="_Recon to Darrin's 5.11.05 proforma_NIM+O&amp;M Monthly 4 3" xfId="24918"/>
    <cellStyle name="_Recon to Darrin's 5.11.05 proforma_NIM+O&amp;M Monthly 5" xfId="24919"/>
    <cellStyle name="_Recon to Darrin's 5.11.05 proforma_NIM+O&amp;M Monthly 5 2" xfId="24920"/>
    <cellStyle name="_Recon to Darrin's 5.11.05 proforma_NIM+O&amp;M Monthly 6" xfId="24921"/>
    <cellStyle name="_Recon to Darrin's 5.11.05 proforma_NIM+O&amp;M Monthly 6 2" xfId="24922"/>
    <cellStyle name="_Recon to Darrin's 5.11.05 proforma_PCA 10 -  Exhibit D Dec 2011" xfId="24923"/>
    <cellStyle name="_Recon to Darrin's 5.11.05 proforma_PCA 10 -  Exhibit D Dec 2011 2" xfId="24924"/>
    <cellStyle name="_Recon to Darrin's 5.11.05 proforma_PCA 10 -  Exhibit D from A Kellogg Jan 2011" xfId="6045"/>
    <cellStyle name="_Recon to Darrin's 5.11.05 proforma_PCA 10 -  Exhibit D from A Kellogg Jan 2011 2" xfId="24925"/>
    <cellStyle name="_Recon to Darrin's 5.11.05 proforma_PCA 10 -  Exhibit D from A Kellogg July 2011" xfId="6046"/>
    <cellStyle name="_Recon to Darrin's 5.11.05 proforma_PCA 10 -  Exhibit D from A Kellogg July 2011 2" xfId="24926"/>
    <cellStyle name="_Recon to Darrin's 5.11.05 proforma_PCA 10 -  Exhibit D from S Free Rcv'd 12-11" xfId="6047"/>
    <cellStyle name="_Recon to Darrin's 5.11.05 proforma_PCA 10 -  Exhibit D from S Free Rcv'd 12-11 2" xfId="24927"/>
    <cellStyle name="_Recon to Darrin's 5.11.05 proforma_PCA 11 -  Exhibit D Jan 2012 fr A Kellogg" xfId="24928"/>
    <cellStyle name="_Recon to Darrin's 5.11.05 proforma_PCA 11 -  Exhibit D Jan 2012 fr A Kellogg 2" xfId="24929"/>
    <cellStyle name="_Recon to Darrin's 5.11.05 proforma_PCA 11 -  Exhibit D Jan 2012 WF" xfId="24930"/>
    <cellStyle name="_Recon to Darrin's 5.11.05 proforma_PCA 11 -  Exhibit D Jan 2012 WF 2" xfId="24931"/>
    <cellStyle name="_Recon to Darrin's 5.11.05 proforma_PCA 7 - Exhibit D update 11_30_08 (2)" xfId="6048"/>
    <cellStyle name="_Recon to Darrin's 5.11.05 proforma_PCA 7 - Exhibit D update 11_30_08 (2) 2" xfId="6049"/>
    <cellStyle name="_Recon to Darrin's 5.11.05 proforma_PCA 7 - Exhibit D update 11_30_08 (2) 2 2" xfId="6050"/>
    <cellStyle name="_Recon to Darrin's 5.11.05 proforma_PCA 7 - Exhibit D update 11_30_08 (2) 2 2 2" xfId="24932"/>
    <cellStyle name="_Recon to Darrin's 5.11.05 proforma_PCA 7 - Exhibit D update 11_30_08 (2) 2 2 2 2" xfId="24933"/>
    <cellStyle name="_Recon to Darrin's 5.11.05 proforma_PCA 7 - Exhibit D update 11_30_08 (2) 2 2 2 2 2" xfId="24934"/>
    <cellStyle name="_Recon to Darrin's 5.11.05 proforma_PCA 7 - Exhibit D update 11_30_08 (2) 2 2 3" xfId="24935"/>
    <cellStyle name="_Recon to Darrin's 5.11.05 proforma_PCA 7 - Exhibit D update 11_30_08 (2) 2 2 3 2" xfId="24936"/>
    <cellStyle name="_Recon to Darrin's 5.11.05 proforma_PCA 7 - Exhibit D update 11_30_08 (2) 2 2 4" xfId="24937"/>
    <cellStyle name="_Recon to Darrin's 5.11.05 proforma_PCA 7 - Exhibit D update 11_30_08 (2) 2 2 4 2" xfId="24938"/>
    <cellStyle name="_Recon to Darrin's 5.11.05 proforma_PCA 7 - Exhibit D update 11_30_08 (2) 2 3" xfId="24939"/>
    <cellStyle name="_Recon to Darrin's 5.11.05 proforma_PCA 7 - Exhibit D update 11_30_08 (2) 2 3 2" xfId="24940"/>
    <cellStyle name="_Recon to Darrin's 5.11.05 proforma_PCA 7 - Exhibit D update 11_30_08 (2) 2 3 2 2" xfId="24941"/>
    <cellStyle name="_Recon to Darrin's 5.11.05 proforma_PCA 7 - Exhibit D update 11_30_08 (2) 2 4" xfId="24942"/>
    <cellStyle name="_Recon to Darrin's 5.11.05 proforma_PCA 7 - Exhibit D update 11_30_08 (2) 2 4 2" xfId="24943"/>
    <cellStyle name="_Recon to Darrin's 5.11.05 proforma_PCA 7 - Exhibit D update 11_30_08 (2) 2 4 2 2" xfId="24944"/>
    <cellStyle name="_Recon to Darrin's 5.11.05 proforma_PCA 7 - Exhibit D update 11_30_08 (2) 2 4 3" xfId="24945"/>
    <cellStyle name="_Recon to Darrin's 5.11.05 proforma_PCA 7 - Exhibit D update 11_30_08 (2) 2 5" xfId="24946"/>
    <cellStyle name="_Recon to Darrin's 5.11.05 proforma_PCA 7 - Exhibit D update 11_30_08 (2) 2 5 2" xfId="24947"/>
    <cellStyle name="_Recon to Darrin's 5.11.05 proforma_PCA 7 - Exhibit D update 11_30_08 (2) 2 6" xfId="24948"/>
    <cellStyle name="_Recon to Darrin's 5.11.05 proforma_PCA 7 - Exhibit D update 11_30_08 (2) 2 6 2" xfId="24949"/>
    <cellStyle name="_Recon to Darrin's 5.11.05 proforma_PCA 7 - Exhibit D update 11_30_08 (2) 3" xfId="6051"/>
    <cellStyle name="_Recon to Darrin's 5.11.05 proforma_PCA 7 - Exhibit D update 11_30_08 (2) 3 2" xfId="24950"/>
    <cellStyle name="_Recon to Darrin's 5.11.05 proforma_PCA 7 - Exhibit D update 11_30_08 (2) 3 2 2" xfId="24951"/>
    <cellStyle name="_Recon to Darrin's 5.11.05 proforma_PCA 7 - Exhibit D update 11_30_08 (2) 3 2 2 2" xfId="24952"/>
    <cellStyle name="_Recon to Darrin's 5.11.05 proforma_PCA 7 - Exhibit D update 11_30_08 (2) 3 3" xfId="24953"/>
    <cellStyle name="_Recon to Darrin's 5.11.05 proforma_PCA 7 - Exhibit D update 11_30_08 (2) 3 3 2" xfId="24954"/>
    <cellStyle name="_Recon to Darrin's 5.11.05 proforma_PCA 7 - Exhibit D update 11_30_08 (2) 3 4" xfId="24955"/>
    <cellStyle name="_Recon to Darrin's 5.11.05 proforma_PCA 7 - Exhibit D update 11_30_08 (2) 3 4 2" xfId="24956"/>
    <cellStyle name="_Recon to Darrin's 5.11.05 proforma_PCA 7 - Exhibit D update 11_30_08 (2) 4" xfId="6052"/>
    <cellStyle name="_Recon to Darrin's 5.11.05 proforma_PCA 7 - Exhibit D update 11_30_08 (2) 4 2" xfId="24957"/>
    <cellStyle name="_Recon to Darrin's 5.11.05 proforma_PCA 7 - Exhibit D update 11_30_08 (2) 4 2 2" xfId="24958"/>
    <cellStyle name="_Recon to Darrin's 5.11.05 proforma_PCA 7 - Exhibit D update 11_30_08 (2) 4 3" xfId="24959"/>
    <cellStyle name="_Recon to Darrin's 5.11.05 proforma_PCA 7 - Exhibit D update 11_30_08 (2) 5" xfId="24960"/>
    <cellStyle name="_Recon to Darrin's 5.11.05 proforma_PCA 7 - Exhibit D update 11_30_08 (2) 5 2" xfId="24961"/>
    <cellStyle name="_Recon to Darrin's 5.11.05 proforma_PCA 7 - Exhibit D update 11_30_08 (2) 5 2 2" xfId="24962"/>
    <cellStyle name="_Recon to Darrin's 5.11.05 proforma_PCA 7 - Exhibit D update 11_30_08 (2) 5 3" xfId="24963"/>
    <cellStyle name="_Recon to Darrin's 5.11.05 proforma_PCA 7 - Exhibit D update 11_30_08 (2) 6" xfId="24964"/>
    <cellStyle name="_Recon to Darrin's 5.11.05 proforma_PCA 7 - Exhibit D update 11_30_08 (2) 6 2" xfId="24965"/>
    <cellStyle name="_Recon to Darrin's 5.11.05 proforma_PCA 7 - Exhibit D update 11_30_08 (2) 7" xfId="24966"/>
    <cellStyle name="_Recon to Darrin's 5.11.05 proforma_PCA 7 - Exhibit D update 11_30_08 (2) 7 2" xfId="24967"/>
    <cellStyle name="_Recon to Darrin's 5.11.05 proforma_PCA 7 - Exhibit D update 11_30_08 (2)_DEM-WP(C) ENERG10C--ctn Mid-C_042010 2010GRC" xfId="6053"/>
    <cellStyle name="_Recon to Darrin's 5.11.05 proforma_PCA 7 - Exhibit D update 11_30_08 (2)_DEM-WP(C) ENERG10C--ctn Mid-C_042010 2010GRC 2" xfId="24968"/>
    <cellStyle name="_Recon to Darrin's 5.11.05 proforma_PCA 7 - Exhibit D update 11_30_08 (2)_NIM Summary" xfId="6054"/>
    <cellStyle name="_Recon to Darrin's 5.11.05 proforma_PCA 7 - Exhibit D update 11_30_08 (2)_NIM Summary 2" xfId="6055"/>
    <cellStyle name="_Recon to Darrin's 5.11.05 proforma_PCA 7 - Exhibit D update 11_30_08 (2)_NIM Summary 2 2" xfId="24969"/>
    <cellStyle name="_Recon to Darrin's 5.11.05 proforma_PCA 7 - Exhibit D update 11_30_08 (2)_NIM Summary 2 2 2" xfId="24970"/>
    <cellStyle name="_Recon to Darrin's 5.11.05 proforma_PCA 7 - Exhibit D update 11_30_08 (2)_NIM Summary 2 2 2 2" xfId="24971"/>
    <cellStyle name="_Recon to Darrin's 5.11.05 proforma_PCA 7 - Exhibit D update 11_30_08 (2)_NIM Summary 2 3" xfId="24972"/>
    <cellStyle name="_Recon to Darrin's 5.11.05 proforma_PCA 7 - Exhibit D update 11_30_08 (2)_NIM Summary 2 3 2" xfId="24973"/>
    <cellStyle name="_Recon to Darrin's 5.11.05 proforma_PCA 7 - Exhibit D update 11_30_08 (2)_NIM Summary 2 4" xfId="24974"/>
    <cellStyle name="_Recon to Darrin's 5.11.05 proforma_PCA 7 - Exhibit D update 11_30_08 (2)_NIM Summary 2 4 2" xfId="24975"/>
    <cellStyle name="_Recon to Darrin's 5.11.05 proforma_PCA 7 - Exhibit D update 11_30_08 (2)_NIM Summary 3" xfId="24976"/>
    <cellStyle name="_Recon to Darrin's 5.11.05 proforma_PCA 7 - Exhibit D update 11_30_08 (2)_NIM Summary 3 2" xfId="24977"/>
    <cellStyle name="_Recon to Darrin's 5.11.05 proforma_PCA 7 - Exhibit D update 11_30_08 (2)_NIM Summary 3 2 2" xfId="24978"/>
    <cellStyle name="_Recon to Darrin's 5.11.05 proforma_PCA 7 - Exhibit D update 11_30_08 (2)_NIM Summary 3 3" xfId="24979"/>
    <cellStyle name="_Recon to Darrin's 5.11.05 proforma_PCA 7 - Exhibit D update 11_30_08 (2)_NIM Summary 4" xfId="24980"/>
    <cellStyle name="_Recon to Darrin's 5.11.05 proforma_PCA 7 - Exhibit D update 11_30_08 (2)_NIM Summary 4 2" xfId="24981"/>
    <cellStyle name="_Recon to Darrin's 5.11.05 proforma_PCA 7 - Exhibit D update 11_30_08 (2)_NIM Summary 4 2 2" xfId="24982"/>
    <cellStyle name="_Recon to Darrin's 5.11.05 proforma_PCA 7 - Exhibit D update 11_30_08 (2)_NIM Summary 4 3" xfId="24983"/>
    <cellStyle name="_Recon to Darrin's 5.11.05 proforma_PCA 7 - Exhibit D update 11_30_08 (2)_NIM Summary 5" xfId="24984"/>
    <cellStyle name="_Recon to Darrin's 5.11.05 proforma_PCA 7 - Exhibit D update 11_30_08 (2)_NIM Summary 5 2" xfId="24985"/>
    <cellStyle name="_Recon to Darrin's 5.11.05 proforma_PCA 7 - Exhibit D update 11_30_08 (2)_NIM Summary 6" xfId="24986"/>
    <cellStyle name="_Recon to Darrin's 5.11.05 proforma_PCA 7 - Exhibit D update 11_30_08 (2)_NIM Summary 6 2" xfId="24987"/>
    <cellStyle name="_Recon to Darrin's 5.11.05 proforma_PCA 7 - Exhibit D update 11_30_08 (2)_NIM Summary_DEM-WP(C) ENERG10C--ctn Mid-C_042010 2010GRC" xfId="6056"/>
    <cellStyle name="_Recon to Darrin's 5.11.05 proforma_PCA 7 - Exhibit D update 11_30_08 (2)_NIM Summary_DEM-WP(C) ENERG10C--ctn Mid-C_042010 2010GRC 2" xfId="24988"/>
    <cellStyle name="_Recon to Darrin's 5.11.05 proforma_PCA 8 - Exhibit D update 12_31_09" xfId="6057"/>
    <cellStyle name="_Recon to Darrin's 5.11.05 proforma_PCA 8 - Exhibit D update 12_31_09 2" xfId="6058"/>
    <cellStyle name="_Recon to Darrin's 5.11.05 proforma_PCA 8 - Exhibit D update 12_31_09 2 2" xfId="24989"/>
    <cellStyle name="_Recon to Darrin's 5.11.05 proforma_PCA 8 - Exhibit D update 12_31_09 3" xfId="24990"/>
    <cellStyle name="_Recon to Darrin's 5.11.05 proforma_PCA 9 -  Exhibit D April 2010" xfId="6059"/>
    <cellStyle name="_Recon to Darrin's 5.11.05 proforma_PCA 9 -  Exhibit D April 2010 (3)" xfId="6060"/>
    <cellStyle name="_Recon to Darrin's 5.11.05 proforma_PCA 9 -  Exhibit D April 2010 (3) 2" xfId="6061"/>
    <cellStyle name="_Recon to Darrin's 5.11.05 proforma_PCA 9 -  Exhibit D April 2010 (3) 2 2" xfId="24991"/>
    <cellStyle name="_Recon to Darrin's 5.11.05 proforma_PCA 9 -  Exhibit D April 2010 (3) 2 2 2" xfId="24992"/>
    <cellStyle name="_Recon to Darrin's 5.11.05 proforma_PCA 9 -  Exhibit D April 2010 (3) 2 2 2 2" xfId="24993"/>
    <cellStyle name="_Recon to Darrin's 5.11.05 proforma_PCA 9 -  Exhibit D April 2010 (3) 2 3" xfId="24994"/>
    <cellStyle name="_Recon to Darrin's 5.11.05 proforma_PCA 9 -  Exhibit D April 2010 (3) 2 3 2" xfId="24995"/>
    <cellStyle name="_Recon to Darrin's 5.11.05 proforma_PCA 9 -  Exhibit D April 2010 (3) 2 4" xfId="24996"/>
    <cellStyle name="_Recon to Darrin's 5.11.05 proforma_PCA 9 -  Exhibit D April 2010 (3) 2 4 2" xfId="24997"/>
    <cellStyle name="_Recon to Darrin's 5.11.05 proforma_PCA 9 -  Exhibit D April 2010 (3) 3" xfId="24998"/>
    <cellStyle name="_Recon to Darrin's 5.11.05 proforma_PCA 9 -  Exhibit D April 2010 (3) 3 2" xfId="24999"/>
    <cellStyle name="_Recon to Darrin's 5.11.05 proforma_PCA 9 -  Exhibit D April 2010 (3) 3 2 2" xfId="25000"/>
    <cellStyle name="_Recon to Darrin's 5.11.05 proforma_PCA 9 -  Exhibit D April 2010 (3) 3 3" xfId="25001"/>
    <cellStyle name="_Recon to Darrin's 5.11.05 proforma_PCA 9 -  Exhibit D April 2010 (3) 4" xfId="25002"/>
    <cellStyle name="_Recon to Darrin's 5.11.05 proforma_PCA 9 -  Exhibit D April 2010 (3) 4 2" xfId="25003"/>
    <cellStyle name="_Recon to Darrin's 5.11.05 proforma_PCA 9 -  Exhibit D April 2010 (3) 4 2 2" xfId="25004"/>
    <cellStyle name="_Recon to Darrin's 5.11.05 proforma_PCA 9 -  Exhibit D April 2010 (3) 4 3" xfId="25005"/>
    <cellStyle name="_Recon to Darrin's 5.11.05 proforma_PCA 9 -  Exhibit D April 2010 (3) 5" xfId="25006"/>
    <cellStyle name="_Recon to Darrin's 5.11.05 proforma_PCA 9 -  Exhibit D April 2010 (3) 5 2" xfId="25007"/>
    <cellStyle name="_Recon to Darrin's 5.11.05 proforma_PCA 9 -  Exhibit D April 2010 (3) 6" xfId="25008"/>
    <cellStyle name="_Recon to Darrin's 5.11.05 proforma_PCA 9 -  Exhibit D April 2010 (3) 6 2" xfId="25009"/>
    <cellStyle name="_Recon to Darrin's 5.11.05 proforma_PCA 9 -  Exhibit D April 2010 (3)_DEM-WP(C) ENERG10C--ctn Mid-C_042010 2010GRC" xfId="6062"/>
    <cellStyle name="_Recon to Darrin's 5.11.05 proforma_PCA 9 -  Exhibit D April 2010 (3)_DEM-WP(C) ENERG10C--ctn Mid-C_042010 2010GRC 2" xfId="25010"/>
    <cellStyle name="_Recon to Darrin's 5.11.05 proforma_PCA 9 -  Exhibit D April 2010 2" xfId="6063"/>
    <cellStyle name="_Recon to Darrin's 5.11.05 proforma_PCA 9 -  Exhibit D April 2010 2 2" xfId="25011"/>
    <cellStyle name="_Recon to Darrin's 5.11.05 proforma_PCA 9 -  Exhibit D April 2010 3" xfId="6064"/>
    <cellStyle name="_Recon to Darrin's 5.11.05 proforma_PCA 9 -  Exhibit D April 2010 3 2" xfId="25012"/>
    <cellStyle name="_Recon to Darrin's 5.11.05 proforma_PCA 9 -  Exhibit D April 2010 4" xfId="25013"/>
    <cellStyle name="_Recon to Darrin's 5.11.05 proforma_PCA 9 -  Exhibit D April 2010 4 2" xfId="25014"/>
    <cellStyle name="_Recon to Darrin's 5.11.05 proforma_PCA 9 -  Exhibit D April 2010 5" xfId="25015"/>
    <cellStyle name="_Recon to Darrin's 5.11.05 proforma_PCA 9 -  Exhibit D April 2010 5 2" xfId="25016"/>
    <cellStyle name="_Recon to Darrin's 5.11.05 proforma_PCA 9 -  Exhibit D April 2010 6" xfId="25017"/>
    <cellStyle name="_Recon to Darrin's 5.11.05 proforma_PCA 9 -  Exhibit D April 2010 6 2" xfId="25018"/>
    <cellStyle name="_Recon to Darrin's 5.11.05 proforma_PCA 9 -  Exhibit D April 2010 7" xfId="25019"/>
    <cellStyle name="_Recon to Darrin's 5.11.05 proforma_PCA 9 -  Exhibit D Feb 2010" xfId="6065"/>
    <cellStyle name="_Recon to Darrin's 5.11.05 proforma_PCA 9 -  Exhibit D Feb 2010 2" xfId="6066"/>
    <cellStyle name="_Recon to Darrin's 5.11.05 proforma_PCA 9 -  Exhibit D Feb 2010 2 2" xfId="25020"/>
    <cellStyle name="_Recon to Darrin's 5.11.05 proforma_PCA 9 -  Exhibit D Feb 2010 3" xfId="25021"/>
    <cellStyle name="_Recon to Darrin's 5.11.05 proforma_PCA 9 -  Exhibit D Feb 2010 v2" xfId="6067"/>
    <cellStyle name="_Recon to Darrin's 5.11.05 proforma_PCA 9 -  Exhibit D Feb 2010 v2 2" xfId="6068"/>
    <cellStyle name="_Recon to Darrin's 5.11.05 proforma_PCA 9 -  Exhibit D Feb 2010 v2 2 2" xfId="25022"/>
    <cellStyle name="_Recon to Darrin's 5.11.05 proforma_PCA 9 -  Exhibit D Feb 2010 v2 3" xfId="25023"/>
    <cellStyle name="_Recon to Darrin's 5.11.05 proforma_PCA 9 -  Exhibit D Feb 2010 WF" xfId="6069"/>
    <cellStyle name="_Recon to Darrin's 5.11.05 proforma_PCA 9 -  Exhibit D Feb 2010 WF 2" xfId="6070"/>
    <cellStyle name="_Recon to Darrin's 5.11.05 proforma_PCA 9 -  Exhibit D Feb 2010 WF 2 2" xfId="25024"/>
    <cellStyle name="_Recon to Darrin's 5.11.05 proforma_PCA 9 -  Exhibit D Feb 2010 WF 3" xfId="25025"/>
    <cellStyle name="_Recon to Darrin's 5.11.05 proforma_PCA 9 -  Exhibit D Jan 2010" xfId="6071"/>
    <cellStyle name="_Recon to Darrin's 5.11.05 proforma_PCA 9 -  Exhibit D Jan 2010 2" xfId="6072"/>
    <cellStyle name="_Recon to Darrin's 5.11.05 proforma_PCA 9 -  Exhibit D Jan 2010 2 2" xfId="25026"/>
    <cellStyle name="_Recon to Darrin's 5.11.05 proforma_PCA 9 -  Exhibit D Jan 2010 3" xfId="25027"/>
    <cellStyle name="_Recon to Darrin's 5.11.05 proforma_PCA 9 -  Exhibit D March 2010 (2)" xfId="6073"/>
    <cellStyle name="_Recon to Darrin's 5.11.05 proforma_PCA 9 -  Exhibit D March 2010 (2) 2" xfId="6074"/>
    <cellStyle name="_Recon to Darrin's 5.11.05 proforma_PCA 9 -  Exhibit D March 2010 (2) 2 2" xfId="25028"/>
    <cellStyle name="_Recon to Darrin's 5.11.05 proforma_PCA 9 -  Exhibit D March 2010 (2) 3" xfId="25029"/>
    <cellStyle name="_Recon to Darrin's 5.11.05 proforma_PCA 9 -  Exhibit D Nov 2010" xfId="6075"/>
    <cellStyle name="_Recon to Darrin's 5.11.05 proforma_PCA 9 -  Exhibit D Nov 2010 2" xfId="6076"/>
    <cellStyle name="_Recon to Darrin's 5.11.05 proforma_PCA 9 -  Exhibit D Nov 2010 2 2" xfId="25030"/>
    <cellStyle name="_Recon to Darrin's 5.11.05 proforma_PCA 9 -  Exhibit D Nov 2010 3" xfId="25031"/>
    <cellStyle name="_Recon to Darrin's 5.11.05 proforma_PCA 9 - Exhibit D at August 2010" xfId="6077"/>
    <cellStyle name="_Recon to Darrin's 5.11.05 proforma_PCA 9 - Exhibit D at August 2010 2" xfId="6078"/>
    <cellStyle name="_Recon to Darrin's 5.11.05 proforma_PCA 9 - Exhibit D at August 2010 2 2" xfId="25032"/>
    <cellStyle name="_Recon to Darrin's 5.11.05 proforma_PCA 9 - Exhibit D at August 2010 3" xfId="25033"/>
    <cellStyle name="_Recon to Darrin's 5.11.05 proforma_PCA 9 - Exhibit D June 2010 GRC" xfId="6079"/>
    <cellStyle name="_Recon to Darrin's 5.11.05 proforma_PCA 9 - Exhibit D June 2010 GRC 2" xfId="6080"/>
    <cellStyle name="_Recon to Darrin's 5.11.05 proforma_PCA 9 - Exhibit D June 2010 GRC 2 2" xfId="25034"/>
    <cellStyle name="_Recon to Darrin's 5.11.05 proforma_PCA 9 - Exhibit D June 2010 GRC 3" xfId="25035"/>
    <cellStyle name="_Recon to Darrin's 5.11.05 proforma_Power Costs - Comparison bx Rbtl-Staff-Jt-PC" xfId="6081"/>
    <cellStyle name="_Recon to Darrin's 5.11.05 proforma_Power Costs - Comparison bx Rbtl-Staff-Jt-PC 2" xfId="6082"/>
    <cellStyle name="_Recon to Darrin's 5.11.05 proforma_Power Costs - Comparison bx Rbtl-Staff-Jt-PC 2 2" xfId="6083"/>
    <cellStyle name="_Recon to Darrin's 5.11.05 proforma_Power Costs - Comparison bx Rbtl-Staff-Jt-PC 2 2 2" xfId="25036"/>
    <cellStyle name="_Recon to Darrin's 5.11.05 proforma_Power Costs - Comparison bx Rbtl-Staff-Jt-PC 2 2 2 2" xfId="25037"/>
    <cellStyle name="_Recon to Darrin's 5.11.05 proforma_Power Costs - Comparison bx Rbtl-Staff-Jt-PC 2 3" xfId="25038"/>
    <cellStyle name="_Recon to Darrin's 5.11.05 proforma_Power Costs - Comparison bx Rbtl-Staff-Jt-PC 2 3 2" xfId="25039"/>
    <cellStyle name="_Recon to Darrin's 5.11.05 proforma_Power Costs - Comparison bx Rbtl-Staff-Jt-PC 2 4" xfId="25040"/>
    <cellStyle name="_Recon to Darrin's 5.11.05 proforma_Power Costs - Comparison bx Rbtl-Staff-Jt-PC 2 4 2" xfId="25041"/>
    <cellStyle name="_Recon to Darrin's 5.11.05 proforma_Power Costs - Comparison bx Rbtl-Staff-Jt-PC 3" xfId="6084"/>
    <cellStyle name="_Recon to Darrin's 5.11.05 proforma_Power Costs - Comparison bx Rbtl-Staff-Jt-PC 3 2" xfId="25042"/>
    <cellStyle name="_Recon to Darrin's 5.11.05 proforma_Power Costs - Comparison bx Rbtl-Staff-Jt-PC 3 2 2" xfId="25043"/>
    <cellStyle name="_Recon to Darrin's 5.11.05 proforma_Power Costs - Comparison bx Rbtl-Staff-Jt-PC 3 3" xfId="25044"/>
    <cellStyle name="_Recon to Darrin's 5.11.05 proforma_Power Costs - Comparison bx Rbtl-Staff-Jt-PC 4" xfId="6085"/>
    <cellStyle name="_Recon to Darrin's 5.11.05 proforma_Power Costs - Comparison bx Rbtl-Staff-Jt-PC 4 2" xfId="25045"/>
    <cellStyle name="_Recon to Darrin's 5.11.05 proforma_Power Costs - Comparison bx Rbtl-Staff-Jt-PC 4 2 2" xfId="25046"/>
    <cellStyle name="_Recon to Darrin's 5.11.05 proforma_Power Costs - Comparison bx Rbtl-Staff-Jt-PC 4 3" xfId="25047"/>
    <cellStyle name="_Recon to Darrin's 5.11.05 proforma_Power Costs - Comparison bx Rbtl-Staff-Jt-PC 5" xfId="25048"/>
    <cellStyle name="_Recon to Darrin's 5.11.05 proforma_Power Costs - Comparison bx Rbtl-Staff-Jt-PC 5 2" xfId="25049"/>
    <cellStyle name="_Recon to Darrin's 5.11.05 proforma_Power Costs - Comparison bx Rbtl-Staff-Jt-PC 6" xfId="25050"/>
    <cellStyle name="_Recon to Darrin's 5.11.05 proforma_Power Costs - Comparison bx Rbtl-Staff-Jt-PC 6 2" xfId="25051"/>
    <cellStyle name="_Recon to Darrin's 5.11.05 proforma_Power Costs - Comparison bx Rbtl-Staff-Jt-PC_Adj Bench DR 3 for Initial Briefs (Electric)" xfId="6086"/>
    <cellStyle name="_Recon to Darrin's 5.11.05 proforma_Power Costs - Comparison bx Rbtl-Staff-Jt-PC_Adj Bench DR 3 for Initial Briefs (Electric) 2" xfId="6087"/>
    <cellStyle name="_Recon to Darrin's 5.11.05 proforma_Power Costs - Comparison bx Rbtl-Staff-Jt-PC_Adj Bench DR 3 for Initial Briefs (Electric) 2 2" xfId="6088"/>
    <cellStyle name="_Recon to Darrin's 5.11.05 proforma_Power Costs - Comparison bx Rbtl-Staff-Jt-PC_Adj Bench DR 3 for Initial Briefs (Electric) 2 2 2" xfId="25052"/>
    <cellStyle name="_Recon to Darrin's 5.11.05 proforma_Power Costs - Comparison bx Rbtl-Staff-Jt-PC_Adj Bench DR 3 for Initial Briefs (Electric) 2 2 2 2" xfId="25053"/>
    <cellStyle name="_Recon to Darrin's 5.11.05 proforma_Power Costs - Comparison bx Rbtl-Staff-Jt-PC_Adj Bench DR 3 for Initial Briefs (Electric) 2 3" xfId="25054"/>
    <cellStyle name="_Recon to Darrin's 5.11.05 proforma_Power Costs - Comparison bx Rbtl-Staff-Jt-PC_Adj Bench DR 3 for Initial Briefs (Electric) 2 3 2" xfId="25055"/>
    <cellStyle name="_Recon to Darrin's 5.11.05 proforma_Power Costs - Comparison bx Rbtl-Staff-Jt-PC_Adj Bench DR 3 for Initial Briefs (Electric) 2 4" xfId="25056"/>
    <cellStyle name="_Recon to Darrin's 5.11.05 proforma_Power Costs - Comparison bx Rbtl-Staff-Jt-PC_Adj Bench DR 3 for Initial Briefs (Electric) 2 4 2" xfId="25057"/>
    <cellStyle name="_Recon to Darrin's 5.11.05 proforma_Power Costs - Comparison bx Rbtl-Staff-Jt-PC_Adj Bench DR 3 for Initial Briefs (Electric) 3" xfId="6089"/>
    <cellStyle name="_Recon to Darrin's 5.11.05 proforma_Power Costs - Comparison bx Rbtl-Staff-Jt-PC_Adj Bench DR 3 for Initial Briefs (Electric) 3 2" xfId="25058"/>
    <cellStyle name="_Recon to Darrin's 5.11.05 proforma_Power Costs - Comparison bx Rbtl-Staff-Jt-PC_Adj Bench DR 3 for Initial Briefs (Electric) 3 2 2" xfId="25059"/>
    <cellStyle name="_Recon to Darrin's 5.11.05 proforma_Power Costs - Comparison bx Rbtl-Staff-Jt-PC_Adj Bench DR 3 for Initial Briefs (Electric) 3 3" xfId="25060"/>
    <cellStyle name="_Recon to Darrin's 5.11.05 proforma_Power Costs - Comparison bx Rbtl-Staff-Jt-PC_Adj Bench DR 3 for Initial Briefs (Electric) 4" xfId="6090"/>
    <cellStyle name="_Recon to Darrin's 5.11.05 proforma_Power Costs - Comparison bx Rbtl-Staff-Jt-PC_Adj Bench DR 3 for Initial Briefs (Electric) 4 2" xfId="25061"/>
    <cellStyle name="_Recon to Darrin's 5.11.05 proforma_Power Costs - Comparison bx Rbtl-Staff-Jt-PC_Adj Bench DR 3 for Initial Briefs (Electric) 4 2 2" xfId="25062"/>
    <cellStyle name="_Recon to Darrin's 5.11.05 proforma_Power Costs - Comparison bx Rbtl-Staff-Jt-PC_Adj Bench DR 3 for Initial Briefs (Electric) 4 3" xfId="25063"/>
    <cellStyle name="_Recon to Darrin's 5.11.05 proforma_Power Costs - Comparison bx Rbtl-Staff-Jt-PC_Adj Bench DR 3 for Initial Briefs (Electric) 5" xfId="25064"/>
    <cellStyle name="_Recon to Darrin's 5.11.05 proforma_Power Costs - Comparison bx Rbtl-Staff-Jt-PC_Adj Bench DR 3 for Initial Briefs (Electric) 5 2" xfId="25065"/>
    <cellStyle name="_Recon to Darrin's 5.11.05 proforma_Power Costs - Comparison bx Rbtl-Staff-Jt-PC_Adj Bench DR 3 for Initial Briefs (Electric) 6" xfId="25066"/>
    <cellStyle name="_Recon to Darrin's 5.11.05 proforma_Power Costs - Comparison bx Rbtl-Staff-Jt-PC_Adj Bench DR 3 for Initial Briefs (Electric) 6 2" xfId="25067"/>
    <cellStyle name="_Recon to Darrin's 5.11.05 proforma_Power Costs - Comparison bx Rbtl-Staff-Jt-PC_Adj Bench DR 3 for Initial Briefs (Electric)_DEM-WP(C) ENERG10C--ctn Mid-C_042010 2010GRC" xfId="6091"/>
    <cellStyle name="_Recon to Darrin's 5.11.05 proforma_Power Costs - Comparison bx Rbtl-Staff-Jt-PC_Adj Bench DR 3 for Initial Briefs (Electric)_DEM-WP(C) ENERG10C--ctn Mid-C_042010 2010GRC 2" xfId="25068"/>
    <cellStyle name="_Recon to Darrin's 5.11.05 proforma_Power Costs - Comparison bx Rbtl-Staff-Jt-PC_DEM-WP(C) ENERG10C--ctn Mid-C_042010 2010GRC" xfId="6092"/>
    <cellStyle name="_Recon to Darrin's 5.11.05 proforma_Power Costs - Comparison bx Rbtl-Staff-Jt-PC_DEM-WP(C) ENERG10C--ctn Mid-C_042010 2010GRC 2" xfId="25069"/>
    <cellStyle name="_Recon to Darrin's 5.11.05 proforma_Power Costs - Comparison bx Rbtl-Staff-Jt-PC_Electric Rev Req Model (2009 GRC) Rebuttal" xfId="6093"/>
    <cellStyle name="_Recon to Darrin's 5.11.05 proforma_Power Costs - Comparison bx Rbtl-Staff-Jt-PC_Electric Rev Req Model (2009 GRC) Rebuttal 2" xfId="6094"/>
    <cellStyle name="_Recon to Darrin's 5.11.05 proforma_Power Costs - Comparison bx Rbtl-Staff-Jt-PC_Electric Rev Req Model (2009 GRC) Rebuttal 2 2" xfId="6095"/>
    <cellStyle name="_Recon to Darrin's 5.11.05 proforma_Power Costs - Comparison bx Rbtl-Staff-Jt-PC_Electric Rev Req Model (2009 GRC) Rebuttal 2 2 2" xfId="25070"/>
    <cellStyle name="_Recon to Darrin's 5.11.05 proforma_Power Costs - Comparison bx Rbtl-Staff-Jt-PC_Electric Rev Req Model (2009 GRC) Rebuttal 2 3" xfId="25071"/>
    <cellStyle name="_Recon to Darrin's 5.11.05 proforma_Power Costs - Comparison bx Rbtl-Staff-Jt-PC_Electric Rev Req Model (2009 GRC) Rebuttal 3" xfId="6096"/>
    <cellStyle name="_Recon to Darrin's 5.11.05 proforma_Power Costs - Comparison bx Rbtl-Staff-Jt-PC_Electric Rev Req Model (2009 GRC) Rebuttal 3 2" xfId="25072"/>
    <cellStyle name="_Recon to Darrin's 5.11.05 proforma_Power Costs - Comparison bx Rbtl-Staff-Jt-PC_Electric Rev Req Model (2009 GRC) Rebuttal 4" xfId="6097"/>
    <cellStyle name="_Recon to Darrin's 5.11.05 proforma_Power Costs - Comparison bx Rbtl-Staff-Jt-PC_Electric Rev Req Model (2009 GRC) Rebuttal REmoval of New  WH Solar AdjustMI" xfId="6098"/>
    <cellStyle name="_Recon to Darrin's 5.11.05 proforma_Power Costs - Comparison bx Rbtl-Staff-Jt-PC_Electric Rev Req Model (2009 GRC) Rebuttal REmoval of New  WH Solar AdjustMI 2" xfId="6099"/>
    <cellStyle name="_Recon to Darrin's 5.11.05 proforma_Power Costs - Comparison bx Rbtl-Staff-Jt-PC_Electric Rev Req Model (2009 GRC) Rebuttal REmoval of New  WH Solar AdjustMI 2 2" xfId="6100"/>
    <cellStyle name="_Recon to Darrin's 5.11.05 proforma_Power Costs - Comparison bx Rbtl-Staff-Jt-PC_Electric Rev Req Model (2009 GRC) Rebuttal REmoval of New  WH Solar AdjustMI 2 2 2" xfId="25073"/>
    <cellStyle name="_Recon to Darrin's 5.11.05 proforma_Power Costs - Comparison bx Rbtl-Staff-Jt-PC_Electric Rev Req Model (2009 GRC) Rebuttal REmoval of New  WH Solar AdjustMI 2 2 2 2" xfId="25074"/>
    <cellStyle name="_Recon to Darrin's 5.11.05 proforma_Power Costs - Comparison bx Rbtl-Staff-Jt-PC_Electric Rev Req Model (2009 GRC) Rebuttal REmoval of New  WH Solar AdjustMI 2 3" xfId="25075"/>
    <cellStyle name="_Recon to Darrin's 5.11.05 proforma_Power Costs - Comparison bx Rbtl-Staff-Jt-PC_Electric Rev Req Model (2009 GRC) Rebuttal REmoval of New  WH Solar AdjustMI 2 3 2" xfId="25076"/>
    <cellStyle name="_Recon to Darrin's 5.11.05 proforma_Power Costs - Comparison bx Rbtl-Staff-Jt-PC_Electric Rev Req Model (2009 GRC) Rebuttal REmoval of New  WH Solar AdjustMI 2 4" xfId="25077"/>
    <cellStyle name="_Recon to Darrin's 5.11.05 proforma_Power Costs - Comparison bx Rbtl-Staff-Jt-PC_Electric Rev Req Model (2009 GRC) Rebuttal REmoval of New  WH Solar AdjustMI 2 4 2" xfId="25078"/>
    <cellStyle name="_Recon to Darrin's 5.11.05 proforma_Power Costs - Comparison bx Rbtl-Staff-Jt-PC_Electric Rev Req Model (2009 GRC) Rebuttal REmoval of New  WH Solar AdjustMI 3" xfId="6101"/>
    <cellStyle name="_Recon to Darrin's 5.11.05 proforma_Power Costs - Comparison bx Rbtl-Staff-Jt-PC_Electric Rev Req Model (2009 GRC) Rebuttal REmoval of New  WH Solar AdjustMI 3 2" xfId="25079"/>
    <cellStyle name="_Recon to Darrin's 5.11.05 proforma_Power Costs - Comparison bx Rbtl-Staff-Jt-PC_Electric Rev Req Model (2009 GRC) Rebuttal REmoval of New  WH Solar AdjustMI 3 2 2" xfId="25080"/>
    <cellStyle name="_Recon to Darrin's 5.11.05 proforma_Power Costs - Comparison bx Rbtl-Staff-Jt-PC_Electric Rev Req Model (2009 GRC) Rebuttal REmoval of New  WH Solar AdjustMI 3 3" xfId="25081"/>
    <cellStyle name="_Recon to Darrin's 5.11.05 proforma_Power Costs - Comparison bx Rbtl-Staff-Jt-PC_Electric Rev Req Model (2009 GRC) Rebuttal REmoval of New  WH Solar AdjustMI 4" xfId="6102"/>
    <cellStyle name="_Recon to Darrin's 5.11.05 proforma_Power Costs - Comparison bx Rbtl-Staff-Jt-PC_Electric Rev Req Model (2009 GRC) Rebuttal REmoval of New  WH Solar AdjustMI 4 2" xfId="25082"/>
    <cellStyle name="_Recon to Darrin's 5.11.05 proforma_Power Costs - Comparison bx Rbtl-Staff-Jt-PC_Electric Rev Req Model (2009 GRC) Rebuttal REmoval of New  WH Solar AdjustMI 4 2 2" xfId="25083"/>
    <cellStyle name="_Recon to Darrin's 5.11.05 proforma_Power Costs - Comparison bx Rbtl-Staff-Jt-PC_Electric Rev Req Model (2009 GRC) Rebuttal REmoval of New  WH Solar AdjustMI 4 3" xfId="25084"/>
    <cellStyle name="_Recon to Darrin's 5.11.05 proforma_Power Costs - Comparison bx Rbtl-Staff-Jt-PC_Electric Rev Req Model (2009 GRC) Rebuttal REmoval of New  WH Solar AdjustMI 5" xfId="25085"/>
    <cellStyle name="_Recon to Darrin's 5.11.05 proforma_Power Costs - Comparison bx Rbtl-Staff-Jt-PC_Electric Rev Req Model (2009 GRC) Rebuttal REmoval of New  WH Solar AdjustMI 5 2" xfId="25086"/>
    <cellStyle name="_Recon to Darrin's 5.11.05 proforma_Power Costs - Comparison bx Rbtl-Staff-Jt-PC_Electric Rev Req Model (2009 GRC) Rebuttal REmoval of New  WH Solar AdjustMI 6" xfId="25087"/>
    <cellStyle name="_Recon to Darrin's 5.11.05 proforma_Power Costs - Comparison bx Rbtl-Staff-Jt-PC_Electric Rev Req Model (2009 GRC) Rebuttal REmoval of New  WH Solar AdjustMI 6 2" xfId="25088"/>
    <cellStyle name="_Recon to Darrin's 5.11.05 proforma_Power Costs - Comparison bx Rbtl-Staff-Jt-PC_Electric Rev Req Model (2009 GRC) Rebuttal REmoval of New  WH Solar AdjustMI_DEM-WP(C) ENERG10C--ctn Mid-C_042010 2010GRC" xfId="6103"/>
    <cellStyle name="_Recon to Darrin's 5.11.05 proforma_Power Costs - Comparison bx Rbtl-Staff-Jt-PC_Electric Rev Req Model (2009 GRC) Rebuttal REmoval of New  WH Solar AdjustMI_DEM-WP(C) ENERG10C--ctn Mid-C_042010 2010GRC 2" xfId="25089"/>
    <cellStyle name="_Recon to Darrin's 5.11.05 proforma_Power Costs - Comparison bx Rbtl-Staff-Jt-PC_Electric Rev Req Model (2009 GRC) Revised 01-18-2010" xfId="6104"/>
    <cellStyle name="_Recon to Darrin's 5.11.05 proforma_Power Costs - Comparison bx Rbtl-Staff-Jt-PC_Electric Rev Req Model (2009 GRC) Revised 01-18-2010 2" xfId="6105"/>
    <cellStyle name="_Recon to Darrin's 5.11.05 proforma_Power Costs - Comparison bx Rbtl-Staff-Jt-PC_Electric Rev Req Model (2009 GRC) Revised 01-18-2010 2 2" xfId="6106"/>
    <cellStyle name="_Recon to Darrin's 5.11.05 proforma_Power Costs - Comparison bx Rbtl-Staff-Jt-PC_Electric Rev Req Model (2009 GRC) Revised 01-18-2010 2 2 2" xfId="25090"/>
    <cellStyle name="_Recon to Darrin's 5.11.05 proforma_Power Costs - Comparison bx Rbtl-Staff-Jt-PC_Electric Rev Req Model (2009 GRC) Revised 01-18-2010 2 2 2 2" xfId="25091"/>
    <cellStyle name="_Recon to Darrin's 5.11.05 proforma_Power Costs - Comparison bx Rbtl-Staff-Jt-PC_Electric Rev Req Model (2009 GRC) Revised 01-18-2010 2 3" xfId="25092"/>
    <cellStyle name="_Recon to Darrin's 5.11.05 proforma_Power Costs - Comparison bx Rbtl-Staff-Jt-PC_Electric Rev Req Model (2009 GRC) Revised 01-18-2010 2 3 2" xfId="25093"/>
    <cellStyle name="_Recon to Darrin's 5.11.05 proforma_Power Costs - Comparison bx Rbtl-Staff-Jt-PC_Electric Rev Req Model (2009 GRC) Revised 01-18-2010 2 4" xfId="25094"/>
    <cellStyle name="_Recon to Darrin's 5.11.05 proforma_Power Costs - Comparison bx Rbtl-Staff-Jt-PC_Electric Rev Req Model (2009 GRC) Revised 01-18-2010 2 4 2" xfId="25095"/>
    <cellStyle name="_Recon to Darrin's 5.11.05 proforma_Power Costs - Comparison bx Rbtl-Staff-Jt-PC_Electric Rev Req Model (2009 GRC) Revised 01-18-2010 3" xfId="6107"/>
    <cellStyle name="_Recon to Darrin's 5.11.05 proforma_Power Costs - Comparison bx Rbtl-Staff-Jt-PC_Electric Rev Req Model (2009 GRC) Revised 01-18-2010 3 2" xfId="25096"/>
    <cellStyle name="_Recon to Darrin's 5.11.05 proforma_Power Costs - Comparison bx Rbtl-Staff-Jt-PC_Electric Rev Req Model (2009 GRC) Revised 01-18-2010 3 2 2" xfId="25097"/>
    <cellStyle name="_Recon to Darrin's 5.11.05 proforma_Power Costs - Comparison bx Rbtl-Staff-Jt-PC_Electric Rev Req Model (2009 GRC) Revised 01-18-2010 3 3" xfId="25098"/>
    <cellStyle name="_Recon to Darrin's 5.11.05 proforma_Power Costs - Comparison bx Rbtl-Staff-Jt-PC_Electric Rev Req Model (2009 GRC) Revised 01-18-2010 4" xfId="6108"/>
    <cellStyle name="_Recon to Darrin's 5.11.05 proforma_Power Costs - Comparison bx Rbtl-Staff-Jt-PC_Electric Rev Req Model (2009 GRC) Revised 01-18-2010 4 2" xfId="25099"/>
    <cellStyle name="_Recon to Darrin's 5.11.05 proforma_Power Costs - Comparison bx Rbtl-Staff-Jt-PC_Electric Rev Req Model (2009 GRC) Revised 01-18-2010 4 2 2" xfId="25100"/>
    <cellStyle name="_Recon to Darrin's 5.11.05 proforma_Power Costs - Comparison bx Rbtl-Staff-Jt-PC_Electric Rev Req Model (2009 GRC) Revised 01-18-2010 4 3" xfId="25101"/>
    <cellStyle name="_Recon to Darrin's 5.11.05 proforma_Power Costs - Comparison bx Rbtl-Staff-Jt-PC_Electric Rev Req Model (2009 GRC) Revised 01-18-2010 5" xfId="25102"/>
    <cellStyle name="_Recon to Darrin's 5.11.05 proforma_Power Costs - Comparison bx Rbtl-Staff-Jt-PC_Electric Rev Req Model (2009 GRC) Revised 01-18-2010 5 2" xfId="25103"/>
    <cellStyle name="_Recon to Darrin's 5.11.05 proforma_Power Costs - Comparison bx Rbtl-Staff-Jt-PC_Electric Rev Req Model (2009 GRC) Revised 01-18-2010 6" xfId="25104"/>
    <cellStyle name="_Recon to Darrin's 5.11.05 proforma_Power Costs - Comparison bx Rbtl-Staff-Jt-PC_Electric Rev Req Model (2009 GRC) Revised 01-18-2010 6 2" xfId="25105"/>
    <cellStyle name="_Recon to Darrin's 5.11.05 proforma_Power Costs - Comparison bx Rbtl-Staff-Jt-PC_Electric Rev Req Model (2009 GRC) Revised 01-18-2010_DEM-WP(C) ENERG10C--ctn Mid-C_042010 2010GRC" xfId="6109"/>
    <cellStyle name="_Recon to Darrin's 5.11.05 proforma_Power Costs - Comparison bx Rbtl-Staff-Jt-PC_Electric Rev Req Model (2009 GRC) Revised 01-18-2010_DEM-WP(C) ENERG10C--ctn Mid-C_042010 2010GRC 2" xfId="25106"/>
    <cellStyle name="_Recon to Darrin's 5.11.05 proforma_Power Costs - Comparison bx Rbtl-Staff-Jt-PC_Final Order Electric EXHIBIT A-1" xfId="6110"/>
    <cellStyle name="_Recon to Darrin's 5.11.05 proforma_Power Costs - Comparison bx Rbtl-Staff-Jt-PC_Final Order Electric EXHIBIT A-1 2" xfId="6111"/>
    <cellStyle name="_Recon to Darrin's 5.11.05 proforma_Power Costs - Comparison bx Rbtl-Staff-Jt-PC_Final Order Electric EXHIBIT A-1 2 2" xfId="6112"/>
    <cellStyle name="_Recon to Darrin's 5.11.05 proforma_Power Costs - Comparison bx Rbtl-Staff-Jt-PC_Final Order Electric EXHIBIT A-1 2 2 2" xfId="25107"/>
    <cellStyle name="_Recon to Darrin's 5.11.05 proforma_Power Costs - Comparison bx Rbtl-Staff-Jt-PC_Final Order Electric EXHIBIT A-1 2 3" xfId="25108"/>
    <cellStyle name="_Recon to Darrin's 5.11.05 proforma_Power Costs - Comparison bx Rbtl-Staff-Jt-PC_Final Order Electric EXHIBIT A-1 3" xfId="6113"/>
    <cellStyle name="_Recon to Darrin's 5.11.05 proforma_Power Costs - Comparison bx Rbtl-Staff-Jt-PC_Final Order Electric EXHIBIT A-1 3 2" xfId="25109"/>
    <cellStyle name="_Recon to Darrin's 5.11.05 proforma_Power Costs - Comparison bx Rbtl-Staff-Jt-PC_Final Order Electric EXHIBIT A-1 3 2 2" xfId="25110"/>
    <cellStyle name="_Recon to Darrin's 5.11.05 proforma_Power Costs - Comparison bx Rbtl-Staff-Jt-PC_Final Order Electric EXHIBIT A-1 3 3" xfId="25111"/>
    <cellStyle name="_Recon to Darrin's 5.11.05 proforma_Power Costs - Comparison bx Rbtl-Staff-Jt-PC_Final Order Electric EXHIBIT A-1 4" xfId="6114"/>
    <cellStyle name="_Recon to Darrin's 5.11.05 proforma_Power Costs - Comparison bx Rbtl-Staff-Jt-PC_Final Order Electric EXHIBIT A-1 4 2" xfId="25112"/>
    <cellStyle name="_Recon to Darrin's 5.11.05 proforma_Power Costs - Comparison bx Rbtl-Staff-Jt-PC_Final Order Electric EXHIBIT A-1 5" xfId="25113"/>
    <cellStyle name="_Recon to Darrin's 5.11.05 proforma_Power Costs - Comparison bx Rbtl-Staff-Jt-PC_Final Order Electric EXHIBIT A-1 6" xfId="25114"/>
    <cellStyle name="_Recon to Darrin's 5.11.05 proforma_Production Adj 4.37" xfId="6115"/>
    <cellStyle name="_Recon to Darrin's 5.11.05 proforma_Production Adj 4.37 2" xfId="6116"/>
    <cellStyle name="_Recon to Darrin's 5.11.05 proforma_Production Adj 4.37 2 2" xfId="6117"/>
    <cellStyle name="_Recon to Darrin's 5.11.05 proforma_Production Adj 4.37 2 2 2" xfId="25115"/>
    <cellStyle name="_Recon to Darrin's 5.11.05 proforma_Production Adj 4.37 2 3" xfId="25116"/>
    <cellStyle name="_Recon to Darrin's 5.11.05 proforma_Production Adj 4.37 3" xfId="6118"/>
    <cellStyle name="_Recon to Darrin's 5.11.05 proforma_Production Adj 4.37 3 2" xfId="25117"/>
    <cellStyle name="_Recon to Darrin's 5.11.05 proforma_Production Adj 4.37 4" xfId="25118"/>
    <cellStyle name="_Recon to Darrin's 5.11.05 proforma_Purchased Power Adj 4.03" xfId="6119"/>
    <cellStyle name="_Recon to Darrin's 5.11.05 proforma_Purchased Power Adj 4.03 2" xfId="6120"/>
    <cellStyle name="_Recon to Darrin's 5.11.05 proforma_Purchased Power Adj 4.03 2 2" xfId="6121"/>
    <cellStyle name="_Recon to Darrin's 5.11.05 proforma_Purchased Power Adj 4.03 2 2 2" xfId="25119"/>
    <cellStyle name="_Recon to Darrin's 5.11.05 proforma_Purchased Power Adj 4.03 2 3" xfId="25120"/>
    <cellStyle name="_Recon to Darrin's 5.11.05 proforma_Purchased Power Adj 4.03 3" xfId="6122"/>
    <cellStyle name="_Recon to Darrin's 5.11.05 proforma_Purchased Power Adj 4.03 3 2" xfId="25121"/>
    <cellStyle name="_Recon to Darrin's 5.11.05 proforma_Purchased Power Adj 4.03 4" xfId="25122"/>
    <cellStyle name="_Recon to Darrin's 5.11.05 proforma_Rebuttal Power Costs" xfId="6123"/>
    <cellStyle name="_Recon to Darrin's 5.11.05 proforma_Rebuttal Power Costs 2" xfId="6124"/>
    <cellStyle name="_Recon to Darrin's 5.11.05 proforma_Rebuttal Power Costs 2 2" xfId="6125"/>
    <cellStyle name="_Recon to Darrin's 5.11.05 proforma_Rebuttal Power Costs 2 2 2" xfId="25123"/>
    <cellStyle name="_Recon to Darrin's 5.11.05 proforma_Rebuttal Power Costs 2 2 2 2" xfId="25124"/>
    <cellStyle name="_Recon to Darrin's 5.11.05 proforma_Rebuttal Power Costs 2 3" xfId="25125"/>
    <cellStyle name="_Recon to Darrin's 5.11.05 proforma_Rebuttal Power Costs 2 3 2" xfId="25126"/>
    <cellStyle name="_Recon to Darrin's 5.11.05 proforma_Rebuttal Power Costs 2 4" xfId="25127"/>
    <cellStyle name="_Recon to Darrin's 5.11.05 proforma_Rebuttal Power Costs 2 4 2" xfId="25128"/>
    <cellStyle name="_Recon to Darrin's 5.11.05 proforma_Rebuttal Power Costs 3" xfId="6126"/>
    <cellStyle name="_Recon to Darrin's 5.11.05 proforma_Rebuttal Power Costs 3 2" xfId="25129"/>
    <cellStyle name="_Recon to Darrin's 5.11.05 proforma_Rebuttal Power Costs 3 2 2" xfId="25130"/>
    <cellStyle name="_Recon to Darrin's 5.11.05 proforma_Rebuttal Power Costs 3 3" xfId="25131"/>
    <cellStyle name="_Recon to Darrin's 5.11.05 proforma_Rebuttal Power Costs 4" xfId="6127"/>
    <cellStyle name="_Recon to Darrin's 5.11.05 proforma_Rebuttal Power Costs 4 2" xfId="25132"/>
    <cellStyle name="_Recon to Darrin's 5.11.05 proforma_Rebuttal Power Costs 4 2 2" xfId="25133"/>
    <cellStyle name="_Recon to Darrin's 5.11.05 proforma_Rebuttal Power Costs 4 3" xfId="25134"/>
    <cellStyle name="_Recon to Darrin's 5.11.05 proforma_Rebuttal Power Costs 5" xfId="25135"/>
    <cellStyle name="_Recon to Darrin's 5.11.05 proforma_Rebuttal Power Costs 5 2" xfId="25136"/>
    <cellStyle name="_Recon to Darrin's 5.11.05 proforma_Rebuttal Power Costs 6" xfId="25137"/>
    <cellStyle name="_Recon to Darrin's 5.11.05 proforma_Rebuttal Power Costs 6 2" xfId="25138"/>
    <cellStyle name="_Recon to Darrin's 5.11.05 proforma_Rebuttal Power Costs_Adj Bench DR 3 for Initial Briefs (Electric)" xfId="6128"/>
    <cellStyle name="_Recon to Darrin's 5.11.05 proforma_Rebuttal Power Costs_Adj Bench DR 3 for Initial Briefs (Electric) 2" xfId="6129"/>
    <cellStyle name="_Recon to Darrin's 5.11.05 proforma_Rebuttal Power Costs_Adj Bench DR 3 for Initial Briefs (Electric) 2 2" xfId="6130"/>
    <cellStyle name="_Recon to Darrin's 5.11.05 proforma_Rebuttal Power Costs_Adj Bench DR 3 for Initial Briefs (Electric) 2 2 2" xfId="25139"/>
    <cellStyle name="_Recon to Darrin's 5.11.05 proforma_Rebuttal Power Costs_Adj Bench DR 3 for Initial Briefs (Electric) 2 2 2 2" xfId="25140"/>
    <cellStyle name="_Recon to Darrin's 5.11.05 proforma_Rebuttal Power Costs_Adj Bench DR 3 for Initial Briefs (Electric) 2 3" xfId="25141"/>
    <cellStyle name="_Recon to Darrin's 5.11.05 proforma_Rebuttal Power Costs_Adj Bench DR 3 for Initial Briefs (Electric) 2 3 2" xfId="25142"/>
    <cellStyle name="_Recon to Darrin's 5.11.05 proforma_Rebuttal Power Costs_Adj Bench DR 3 for Initial Briefs (Electric) 2 4" xfId="25143"/>
    <cellStyle name="_Recon to Darrin's 5.11.05 proforma_Rebuttal Power Costs_Adj Bench DR 3 for Initial Briefs (Electric) 2 4 2" xfId="25144"/>
    <cellStyle name="_Recon to Darrin's 5.11.05 proforma_Rebuttal Power Costs_Adj Bench DR 3 for Initial Briefs (Electric) 3" xfId="6131"/>
    <cellStyle name="_Recon to Darrin's 5.11.05 proforma_Rebuttal Power Costs_Adj Bench DR 3 for Initial Briefs (Electric) 3 2" xfId="25145"/>
    <cellStyle name="_Recon to Darrin's 5.11.05 proforma_Rebuttal Power Costs_Adj Bench DR 3 for Initial Briefs (Electric) 3 2 2" xfId="25146"/>
    <cellStyle name="_Recon to Darrin's 5.11.05 proforma_Rebuttal Power Costs_Adj Bench DR 3 for Initial Briefs (Electric) 3 3" xfId="25147"/>
    <cellStyle name="_Recon to Darrin's 5.11.05 proforma_Rebuttal Power Costs_Adj Bench DR 3 for Initial Briefs (Electric) 4" xfId="6132"/>
    <cellStyle name="_Recon to Darrin's 5.11.05 proforma_Rebuttal Power Costs_Adj Bench DR 3 for Initial Briefs (Electric) 4 2" xfId="25148"/>
    <cellStyle name="_Recon to Darrin's 5.11.05 proforma_Rebuttal Power Costs_Adj Bench DR 3 for Initial Briefs (Electric) 4 2 2" xfId="25149"/>
    <cellStyle name="_Recon to Darrin's 5.11.05 proforma_Rebuttal Power Costs_Adj Bench DR 3 for Initial Briefs (Electric) 4 3" xfId="25150"/>
    <cellStyle name="_Recon to Darrin's 5.11.05 proforma_Rebuttal Power Costs_Adj Bench DR 3 for Initial Briefs (Electric) 5" xfId="25151"/>
    <cellStyle name="_Recon to Darrin's 5.11.05 proforma_Rebuttal Power Costs_Adj Bench DR 3 for Initial Briefs (Electric) 5 2" xfId="25152"/>
    <cellStyle name="_Recon to Darrin's 5.11.05 proforma_Rebuttal Power Costs_Adj Bench DR 3 for Initial Briefs (Electric) 6" xfId="25153"/>
    <cellStyle name="_Recon to Darrin's 5.11.05 proforma_Rebuttal Power Costs_Adj Bench DR 3 for Initial Briefs (Electric) 6 2" xfId="25154"/>
    <cellStyle name="_Recon to Darrin's 5.11.05 proforma_Rebuttal Power Costs_Adj Bench DR 3 for Initial Briefs (Electric)_DEM-WP(C) ENERG10C--ctn Mid-C_042010 2010GRC" xfId="6133"/>
    <cellStyle name="_Recon to Darrin's 5.11.05 proforma_Rebuttal Power Costs_Adj Bench DR 3 for Initial Briefs (Electric)_DEM-WP(C) ENERG10C--ctn Mid-C_042010 2010GRC 2" xfId="25155"/>
    <cellStyle name="_Recon to Darrin's 5.11.05 proforma_Rebuttal Power Costs_DEM-WP(C) ENERG10C--ctn Mid-C_042010 2010GRC" xfId="6134"/>
    <cellStyle name="_Recon to Darrin's 5.11.05 proforma_Rebuttal Power Costs_DEM-WP(C) ENERG10C--ctn Mid-C_042010 2010GRC 2" xfId="25156"/>
    <cellStyle name="_Recon to Darrin's 5.11.05 proforma_Rebuttal Power Costs_Electric Rev Req Model (2009 GRC) Rebuttal" xfId="6135"/>
    <cellStyle name="_Recon to Darrin's 5.11.05 proforma_Rebuttal Power Costs_Electric Rev Req Model (2009 GRC) Rebuttal 2" xfId="6136"/>
    <cellStyle name="_Recon to Darrin's 5.11.05 proforma_Rebuttal Power Costs_Electric Rev Req Model (2009 GRC) Rebuttal 2 2" xfId="6137"/>
    <cellStyle name="_Recon to Darrin's 5.11.05 proforma_Rebuttal Power Costs_Electric Rev Req Model (2009 GRC) Rebuttal 2 2 2" xfId="25157"/>
    <cellStyle name="_Recon to Darrin's 5.11.05 proforma_Rebuttal Power Costs_Electric Rev Req Model (2009 GRC) Rebuttal 2 3" xfId="25158"/>
    <cellStyle name="_Recon to Darrin's 5.11.05 proforma_Rebuttal Power Costs_Electric Rev Req Model (2009 GRC) Rebuttal 3" xfId="6138"/>
    <cellStyle name="_Recon to Darrin's 5.11.05 proforma_Rebuttal Power Costs_Electric Rev Req Model (2009 GRC) Rebuttal 3 2" xfId="25159"/>
    <cellStyle name="_Recon to Darrin's 5.11.05 proforma_Rebuttal Power Costs_Electric Rev Req Model (2009 GRC) Rebuttal 4" xfId="6139"/>
    <cellStyle name="_Recon to Darrin's 5.11.05 proforma_Rebuttal Power Costs_Electric Rev Req Model (2009 GRC) Rebuttal REmoval of New  WH Solar AdjustMI" xfId="6140"/>
    <cellStyle name="_Recon to Darrin's 5.11.05 proforma_Rebuttal Power Costs_Electric Rev Req Model (2009 GRC) Rebuttal REmoval of New  WH Solar AdjustMI 2" xfId="6141"/>
    <cellStyle name="_Recon to Darrin's 5.11.05 proforma_Rebuttal Power Costs_Electric Rev Req Model (2009 GRC) Rebuttal REmoval of New  WH Solar AdjustMI 2 2" xfId="6142"/>
    <cellStyle name="_Recon to Darrin's 5.11.05 proforma_Rebuttal Power Costs_Electric Rev Req Model (2009 GRC) Rebuttal REmoval of New  WH Solar AdjustMI 2 2 2" xfId="25160"/>
    <cellStyle name="_Recon to Darrin's 5.11.05 proforma_Rebuttal Power Costs_Electric Rev Req Model (2009 GRC) Rebuttal REmoval of New  WH Solar AdjustMI 2 2 2 2" xfId="25161"/>
    <cellStyle name="_Recon to Darrin's 5.11.05 proforma_Rebuttal Power Costs_Electric Rev Req Model (2009 GRC) Rebuttal REmoval of New  WH Solar AdjustMI 2 3" xfId="25162"/>
    <cellStyle name="_Recon to Darrin's 5.11.05 proforma_Rebuttal Power Costs_Electric Rev Req Model (2009 GRC) Rebuttal REmoval of New  WH Solar AdjustMI 2 3 2" xfId="25163"/>
    <cellStyle name="_Recon to Darrin's 5.11.05 proforma_Rebuttal Power Costs_Electric Rev Req Model (2009 GRC) Rebuttal REmoval of New  WH Solar AdjustMI 2 4" xfId="25164"/>
    <cellStyle name="_Recon to Darrin's 5.11.05 proforma_Rebuttal Power Costs_Electric Rev Req Model (2009 GRC) Rebuttal REmoval of New  WH Solar AdjustMI 2 4 2" xfId="25165"/>
    <cellStyle name="_Recon to Darrin's 5.11.05 proforma_Rebuttal Power Costs_Electric Rev Req Model (2009 GRC) Rebuttal REmoval of New  WH Solar AdjustMI 3" xfId="6143"/>
    <cellStyle name="_Recon to Darrin's 5.11.05 proforma_Rebuttal Power Costs_Electric Rev Req Model (2009 GRC) Rebuttal REmoval of New  WH Solar AdjustMI 3 2" xfId="25166"/>
    <cellStyle name="_Recon to Darrin's 5.11.05 proforma_Rebuttal Power Costs_Electric Rev Req Model (2009 GRC) Rebuttal REmoval of New  WH Solar AdjustMI 3 2 2" xfId="25167"/>
    <cellStyle name="_Recon to Darrin's 5.11.05 proforma_Rebuttal Power Costs_Electric Rev Req Model (2009 GRC) Rebuttal REmoval of New  WH Solar AdjustMI 3 3" xfId="25168"/>
    <cellStyle name="_Recon to Darrin's 5.11.05 proforma_Rebuttal Power Costs_Electric Rev Req Model (2009 GRC) Rebuttal REmoval of New  WH Solar AdjustMI 4" xfId="6144"/>
    <cellStyle name="_Recon to Darrin's 5.11.05 proforma_Rebuttal Power Costs_Electric Rev Req Model (2009 GRC) Rebuttal REmoval of New  WH Solar AdjustMI 4 2" xfId="25169"/>
    <cellStyle name="_Recon to Darrin's 5.11.05 proforma_Rebuttal Power Costs_Electric Rev Req Model (2009 GRC) Rebuttal REmoval of New  WH Solar AdjustMI 4 2 2" xfId="25170"/>
    <cellStyle name="_Recon to Darrin's 5.11.05 proforma_Rebuttal Power Costs_Electric Rev Req Model (2009 GRC) Rebuttal REmoval of New  WH Solar AdjustMI 4 3" xfId="25171"/>
    <cellStyle name="_Recon to Darrin's 5.11.05 proforma_Rebuttal Power Costs_Electric Rev Req Model (2009 GRC) Rebuttal REmoval of New  WH Solar AdjustMI 5" xfId="25172"/>
    <cellStyle name="_Recon to Darrin's 5.11.05 proforma_Rebuttal Power Costs_Electric Rev Req Model (2009 GRC) Rebuttal REmoval of New  WH Solar AdjustMI 5 2" xfId="25173"/>
    <cellStyle name="_Recon to Darrin's 5.11.05 proforma_Rebuttal Power Costs_Electric Rev Req Model (2009 GRC) Rebuttal REmoval of New  WH Solar AdjustMI 6" xfId="25174"/>
    <cellStyle name="_Recon to Darrin's 5.11.05 proforma_Rebuttal Power Costs_Electric Rev Req Model (2009 GRC) Rebuttal REmoval of New  WH Solar AdjustMI 6 2" xfId="25175"/>
    <cellStyle name="_Recon to Darrin's 5.11.05 proforma_Rebuttal Power Costs_Electric Rev Req Model (2009 GRC) Rebuttal REmoval of New  WH Solar AdjustMI_DEM-WP(C) ENERG10C--ctn Mid-C_042010 2010GRC" xfId="6145"/>
    <cellStyle name="_Recon to Darrin's 5.11.05 proforma_Rebuttal Power Costs_Electric Rev Req Model (2009 GRC) Rebuttal REmoval of New  WH Solar AdjustMI_DEM-WP(C) ENERG10C--ctn Mid-C_042010 2010GRC 2" xfId="25176"/>
    <cellStyle name="_Recon to Darrin's 5.11.05 proforma_Rebuttal Power Costs_Electric Rev Req Model (2009 GRC) Revised 01-18-2010" xfId="6146"/>
    <cellStyle name="_Recon to Darrin's 5.11.05 proforma_Rebuttal Power Costs_Electric Rev Req Model (2009 GRC) Revised 01-18-2010 2" xfId="6147"/>
    <cellStyle name="_Recon to Darrin's 5.11.05 proforma_Rebuttal Power Costs_Electric Rev Req Model (2009 GRC) Revised 01-18-2010 2 2" xfId="6148"/>
    <cellStyle name="_Recon to Darrin's 5.11.05 proforma_Rebuttal Power Costs_Electric Rev Req Model (2009 GRC) Revised 01-18-2010 2 2 2" xfId="25177"/>
    <cellStyle name="_Recon to Darrin's 5.11.05 proforma_Rebuttal Power Costs_Electric Rev Req Model (2009 GRC) Revised 01-18-2010 2 2 2 2" xfId="25178"/>
    <cellStyle name="_Recon to Darrin's 5.11.05 proforma_Rebuttal Power Costs_Electric Rev Req Model (2009 GRC) Revised 01-18-2010 2 3" xfId="25179"/>
    <cellStyle name="_Recon to Darrin's 5.11.05 proforma_Rebuttal Power Costs_Electric Rev Req Model (2009 GRC) Revised 01-18-2010 2 3 2" xfId="25180"/>
    <cellStyle name="_Recon to Darrin's 5.11.05 proforma_Rebuttal Power Costs_Electric Rev Req Model (2009 GRC) Revised 01-18-2010 2 4" xfId="25181"/>
    <cellStyle name="_Recon to Darrin's 5.11.05 proforma_Rebuttal Power Costs_Electric Rev Req Model (2009 GRC) Revised 01-18-2010 2 4 2" xfId="25182"/>
    <cellStyle name="_Recon to Darrin's 5.11.05 proforma_Rebuttal Power Costs_Electric Rev Req Model (2009 GRC) Revised 01-18-2010 3" xfId="6149"/>
    <cellStyle name="_Recon to Darrin's 5.11.05 proforma_Rebuttal Power Costs_Electric Rev Req Model (2009 GRC) Revised 01-18-2010 3 2" xfId="25183"/>
    <cellStyle name="_Recon to Darrin's 5.11.05 proforma_Rebuttal Power Costs_Electric Rev Req Model (2009 GRC) Revised 01-18-2010 3 2 2" xfId="25184"/>
    <cellStyle name="_Recon to Darrin's 5.11.05 proforma_Rebuttal Power Costs_Electric Rev Req Model (2009 GRC) Revised 01-18-2010 3 3" xfId="25185"/>
    <cellStyle name="_Recon to Darrin's 5.11.05 proforma_Rebuttal Power Costs_Electric Rev Req Model (2009 GRC) Revised 01-18-2010 4" xfId="6150"/>
    <cellStyle name="_Recon to Darrin's 5.11.05 proforma_Rebuttal Power Costs_Electric Rev Req Model (2009 GRC) Revised 01-18-2010 4 2" xfId="25186"/>
    <cellStyle name="_Recon to Darrin's 5.11.05 proforma_Rebuttal Power Costs_Electric Rev Req Model (2009 GRC) Revised 01-18-2010 4 2 2" xfId="25187"/>
    <cellStyle name="_Recon to Darrin's 5.11.05 proforma_Rebuttal Power Costs_Electric Rev Req Model (2009 GRC) Revised 01-18-2010 4 3" xfId="25188"/>
    <cellStyle name="_Recon to Darrin's 5.11.05 proforma_Rebuttal Power Costs_Electric Rev Req Model (2009 GRC) Revised 01-18-2010 5" xfId="25189"/>
    <cellStyle name="_Recon to Darrin's 5.11.05 proforma_Rebuttal Power Costs_Electric Rev Req Model (2009 GRC) Revised 01-18-2010 5 2" xfId="25190"/>
    <cellStyle name="_Recon to Darrin's 5.11.05 proforma_Rebuttal Power Costs_Electric Rev Req Model (2009 GRC) Revised 01-18-2010 6" xfId="25191"/>
    <cellStyle name="_Recon to Darrin's 5.11.05 proforma_Rebuttal Power Costs_Electric Rev Req Model (2009 GRC) Revised 01-18-2010 6 2" xfId="25192"/>
    <cellStyle name="_Recon to Darrin's 5.11.05 proforma_Rebuttal Power Costs_Electric Rev Req Model (2009 GRC) Revised 01-18-2010_DEM-WP(C) ENERG10C--ctn Mid-C_042010 2010GRC" xfId="6151"/>
    <cellStyle name="_Recon to Darrin's 5.11.05 proforma_Rebuttal Power Costs_Electric Rev Req Model (2009 GRC) Revised 01-18-2010_DEM-WP(C) ENERG10C--ctn Mid-C_042010 2010GRC 2" xfId="25193"/>
    <cellStyle name="_Recon to Darrin's 5.11.05 proforma_Rebuttal Power Costs_Final Order Electric EXHIBIT A-1" xfId="6152"/>
    <cellStyle name="_Recon to Darrin's 5.11.05 proforma_Rebuttal Power Costs_Final Order Electric EXHIBIT A-1 2" xfId="6153"/>
    <cellStyle name="_Recon to Darrin's 5.11.05 proforma_Rebuttal Power Costs_Final Order Electric EXHIBIT A-1 2 2" xfId="6154"/>
    <cellStyle name="_Recon to Darrin's 5.11.05 proforma_Rebuttal Power Costs_Final Order Electric EXHIBIT A-1 2 2 2" xfId="25194"/>
    <cellStyle name="_Recon to Darrin's 5.11.05 proforma_Rebuttal Power Costs_Final Order Electric EXHIBIT A-1 2 3" xfId="25195"/>
    <cellStyle name="_Recon to Darrin's 5.11.05 proforma_Rebuttal Power Costs_Final Order Electric EXHIBIT A-1 3" xfId="6155"/>
    <cellStyle name="_Recon to Darrin's 5.11.05 proforma_Rebuttal Power Costs_Final Order Electric EXHIBIT A-1 3 2" xfId="25196"/>
    <cellStyle name="_Recon to Darrin's 5.11.05 proforma_Rebuttal Power Costs_Final Order Electric EXHIBIT A-1 3 2 2" xfId="25197"/>
    <cellStyle name="_Recon to Darrin's 5.11.05 proforma_Rebuttal Power Costs_Final Order Electric EXHIBIT A-1 3 3" xfId="25198"/>
    <cellStyle name="_Recon to Darrin's 5.11.05 proforma_Rebuttal Power Costs_Final Order Electric EXHIBIT A-1 4" xfId="6156"/>
    <cellStyle name="_Recon to Darrin's 5.11.05 proforma_Rebuttal Power Costs_Final Order Electric EXHIBIT A-1 4 2" xfId="25199"/>
    <cellStyle name="_Recon to Darrin's 5.11.05 proforma_Rebuttal Power Costs_Final Order Electric EXHIBIT A-1 5" xfId="25200"/>
    <cellStyle name="_Recon to Darrin's 5.11.05 proforma_Rebuttal Power Costs_Final Order Electric EXHIBIT A-1 6" xfId="25201"/>
    <cellStyle name="_Recon to Darrin's 5.11.05 proforma_RECS vs PTC's w Interest 6-28-10" xfId="25202"/>
    <cellStyle name="_Recon to Darrin's 5.11.05 proforma_ROR &amp; CONV FACTOR" xfId="6157"/>
    <cellStyle name="_Recon to Darrin's 5.11.05 proforma_ROR &amp; CONV FACTOR 2" xfId="6158"/>
    <cellStyle name="_Recon to Darrin's 5.11.05 proforma_ROR &amp; CONV FACTOR 2 2" xfId="6159"/>
    <cellStyle name="_Recon to Darrin's 5.11.05 proforma_ROR &amp; CONV FACTOR 2 2 2" xfId="25203"/>
    <cellStyle name="_Recon to Darrin's 5.11.05 proforma_ROR &amp; CONV FACTOR 2 3" xfId="25204"/>
    <cellStyle name="_Recon to Darrin's 5.11.05 proforma_ROR &amp; CONV FACTOR 3" xfId="6160"/>
    <cellStyle name="_Recon to Darrin's 5.11.05 proforma_ROR &amp; CONV FACTOR 3 2" xfId="25205"/>
    <cellStyle name="_Recon to Darrin's 5.11.05 proforma_ROR &amp; CONV FACTOR 4" xfId="25206"/>
    <cellStyle name="_Recon to Darrin's 5.11.05 proforma_ROR 5.02" xfId="6161"/>
    <cellStyle name="_Recon to Darrin's 5.11.05 proforma_ROR 5.02 2" xfId="6162"/>
    <cellStyle name="_Recon to Darrin's 5.11.05 proforma_ROR 5.02 2 2" xfId="6163"/>
    <cellStyle name="_Recon to Darrin's 5.11.05 proforma_ROR 5.02 2 2 2" xfId="25207"/>
    <cellStyle name="_Recon to Darrin's 5.11.05 proforma_ROR 5.02 2 3" xfId="25208"/>
    <cellStyle name="_Recon to Darrin's 5.11.05 proforma_ROR 5.02 3" xfId="6164"/>
    <cellStyle name="_Recon to Darrin's 5.11.05 proforma_ROR 5.02 3 2" xfId="25209"/>
    <cellStyle name="_Recon to Darrin's 5.11.05 proforma_ROR 5.02 4" xfId="25210"/>
    <cellStyle name="_Recon to Darrin's 5.11.05 proforma_Transmission Workbook for May BOD" xfId="6165"/>
    <cellStyle name="_Recon to Darrin's 5.11.05 proforma_Transmission Workbook for May BOD 2" xfId="6166"/>
    <cellStyle name="_Recon to Darrin's 5.11.05 proforma_Transmission Workbook for May BOD 2 2" xfId="25211"/>
    <cellStyle name="_Recon to Darrin's 5.11.05 proforma_Transmission Workbook for May BOD 2 2 2" xfId="25212"/>
    <cellStyle name="_Recon to Darrin's 5.11.05 proforma_Transmission Workbook for May BOD 2 2 2 2" xfId="25213"/>
    <cellStyle name="_Recon to Darrin's 5.11.05 proforma_Transmission Workbook for May BOD 2 3" xfId="25214"/>
    <cellStyle name="_Recon to Darrin's 5.11.05 proforma_Transmission Workbook for May BOD 2 3 2" xfId="25215"/>
    <cellStyle name="_Recon to Darrin's 5.11.05 proforma_Transmission Workbook for May BOD 2 4" xfId="25216"/>
    <cellStyle name="_Recon to Darrin's 5.11.05 proforma_Transmission Workbook for May BOD 2 4 2" xfId="25217"/>
    <cellStyle name="_Recon to Darrin's 5.11.05 proforma_Transmission Workbook for May BOD 3" xfId="25218"/>
    <cellStyle name="_Recon to Darrin's 5.11.05 proforma_Transmission Workbook for May BOD 3 2" xfId="25219"/>
    <cellStyle name="_Recon to Darrin's 5.11.05 proforma_Transmission Workbook for May BOD 3 2 2" xfId="25220"/>
    <cellStyle name="_Recon to Darrin's 5.11.05 proforma_Transmission Workbook for May BOD 3 3" xfId="25221"/>
    <cellStyle name="_Recon to Darrin's 5.11.05 proforma_Transmission Workbook for May BOD 4" xfId="25222"/>
    <cellStyle name="_Recon to Darrin's 5.11.05 proforma_Transmission Workbook for May BOD 4 2" xfId="25223"/>
    <cellStyle name="_Recon to Darrin's 5.11.05 proforma_Transmission Workbook for May BOD 4 2 2" xfId="25224"/>
    <cellStyle name="_Recon to Darrin's 5.11.05 proforma_Transmission Workbook for May BOD 4 3" xfId="25225"/>
    <cellStyle name="_Recon to Darrin's 5.11.05 proforma_Transmission Workbook for May BOD 5" xfId="25226"/>
    <cellStyle name="_Recon to Darrin's 5.11.05 proforma_Transmission Workbook for May BOD 5 2" xfId="25227"/>
    <cellStyle name="_Recon to Darrin's 5.11.05 proforma_Transmission Workbook for May BOD 6" xfId="25228"/>
    <cellStyle name="_Recon to Darrin's 5.11.05 proforma_Transmission Workbook for May BOD 6 2" xfId="25229"/>
    <cellStyle name="_Recon to Darrin's 5.11.05 proforma_Transmission Workbook for May BOD_DEM-WP(C) ENERG10C--ctn Mid-C_042010 2010GRC" xfId="6167"/>
    <cellStyle name="_Recon to Darrin's 5.11.05 proforma_Transmission Workbook for May BOD_DEM-WP(C) ENERG10C--ctn Mid-C_042010 2010GRC 2" xfId="25230"/>
    <cellStyle name="_Recon to Darrin's 5.11.05 proforma_Typical Residential Impacts 10.27.08" xfId="6168"/>
    <cellStyle name="_Recon to Darrin's 5.11.05 proforma_Wind Integration 10GRC" xfId="6169"/>
    <cellStyle name="_Recon to Darrin's 5.11.05 proforma_Wind Integration 10GRC 2" xfId="6170"/>
    <cellStyle name="_Recon to Darrin's 5.11.05 proforma_Wind Integration 10GRC 2 2" xfId="25231"/>
    <cellStyle name="_Recon to Darrin's 5.11.05 proforma_Wind Integration 10GRC 2 2 2" xfId="25232"/>
    <cellStyle name="_Recon to Darrin's 5.11.05 proforma_Wind Integration 10GRC 2 2 2 2" xfId="25233"/>
    <cellStyle name="_Recon to Darrin's 5.11.05 proforma_Wind Integration 10GRC 2 3" xfId="25234"/>
    <cellStyle name="_Recon to Darrin's 5.11.05 proforma_Wind Integration 10GRC 2 3 2" xfId="25235"/>
    <cellStyle name="_Recon to Darrin's 5.11.05 proforma_Wind Integration 10GRC 2 4" xfId="25236"/>
    <cellStyle name="_Recon to Darrin's 5.11.05 proforma_Wind Integration 10GRC 2 4 2" xfId="25237"/>
    <cellStyle name="_Recon to Darrin's 5.11.05 proforma_Wind Integration 10GRC 3" xfId="25238"/>
    <cellStyle name="_Recon to Darrin's 5.11.05 proforma_Wind Integration 10GRC 3 2" xfId="25239"/>
    <cellStyle name="_Recon to Darrin's 5.11.05 proforma_Wind Integration 10GRC 3 2 2" xfId="25240"/>
    <cellStyle name="_Recon to Darrin's 5.11.05 proforma_Wind Integration 10GRC 3 3" xfId="25241"/>
    <cellStyle name="_Recon to Darrin's 5.11.05 proforma_Wind Integration 10GRC 4" xfId="25242"/>
    <cellStyle name="_Recon to Darrin's 5.11.05 proforma_Wind Integration 10GRC 4 2" xfId="25243"/>
    <cellStyle name="_Recon to Darrin's 5.11.05 proforma_Wind Integration 10GRC 4 2 2" xfId="25244"/>
    <cellStyle name="_Recon to Darrin's 5.11.05 proforma_Wind Integration 10GRC 4 3" xfId="25245"/>
    <cellStyle name="_Recon to Darrin's 5.11.05 proforma_Wind Integration 10GRC 5" xfId="25246"/>
    <cellStyle name="_Recon to Darrin's 5.11.05 proforma_Wind Integration 10GRC 5 2" xfId="25247"/>
    <cellStyle name="_Recon to Darrin's 5.11.05 proforma_Wind Integration 10GRC 6" xfId="25248"/>
    <cellStyle name="_Recon to Darrin's 5.11.05 proforma_Wind Integration 10GRC 6 2" xfId="25249"/>
    <cellStyle name="_Recon to Darrin's 5.11.05 proforma_Wind Integration 10GRC_DEM-WP(C) ENERG10C--ctn Mid-C_042010 2010GRC" xfId="6171"/>
    <cellStyle name="_Recon to Darrin's 5.11.05 proforma_Wind Integration 10GRC_DEM-WP(C) ENERG10C--ctn Mid-C_042010 2010GRC 2" xfId="25250"/>
    <cellStyle name="_Revenue" xfId="6172"/>
    <cellStyle name="_Revenue 2" xfId="25251"/>
    <cellStyle name="_Revenue_2.01G Temp Normalization(C) NEW WAY DM" xfId="6173"/>
    <cellStyle name="_Revenue_2.02G Revenues and Expenses NEW WAY DM" xfId="6174"/>
    <cellStyle name="_Revenue_4.01G Temp Normalization (C)" xfId="6175"/>
    <cellStyle name="_Revenue_4.01G Temp Normalization(HC)" xfId="6176"/>
    <cellStyle name="_Revenue_4.01G Temp Normalization(HC)new" xfId="6177"/>
    <cellStyle name="_Revenue_4.01G Temp Normalization(not used)" xfId="6178"/>
    <cellStyle name="_Revenue_Book1" xfId="6179"/>
    <cellStyle name="_Revenue_Data" xfId="6180"/>
    <cellStyle name="_Revenue_Data 2" xfId="25252"/>
    <cellStyle name="_Revenue_Data_1" xfId="6181"/>
    <cellStyle name="_Revenue_Data_1 2" xfId="25253"/>
    <cellStyle name="_Revenue_Data_Pro Forma Rev 09 GRC" xfId="6182"/>
    <cellStyle name="_Revenue_Data_Pro Forma Rev 09 GRC 2" xfId="25254"/>
    <cellStyle name="_Revenue_Data_Pro Forma Rev 2010 GRC" xfId="6183"/>
    <cellStyle name="_Revenue_Data_Pro Forma Rev 2010 GRC 2" xfId="25255"/>
    <cellStyle name="_Revenue_Data_Pro Forma Rev 2010 GRC_Preliminary" xfId="6184"/>
    <cellStyle name="_Revenue_Data_Pro Forma Rev 2010 GRC_Preliminary 2" xfId="25256"/>
    <cellStyle name="_Revenue_Data_Revenue (Feb 09 - Jan 10)" xfId="6185"/>
    <cellStyle name="_Revenue_Data_Revenue (Feb 09 - Jan 10) 2" xfId="25257"/>
    <cellStyle name="_Revenue_Data_Revenue (Jan 09 - Dec 09)" xfId="6186"/>
    <cellStyle name="_Revenue_Data_Revenue (Jan 09 - Dec 09) 2" xfId="25258"/>
    <cellStyle name="_Revenue_Data_Revenue (Mar 09 - Feb 10)" xfId="6187"/>
    <cellStyle name="_Revenue_Data_Revenue (Mar 09 - Feb 10) 2" xfId="25259"/>
    <cellStyle name="_Revenue_Data_Volume Exhibit (Jan09 - Dec09)" xfId="6188"/>
    <cellStyle name="_Revenue_Data_Volume Exhibit (Jan09 - Dec09) 2" xfId="25260"/>
    <cellStyle name="_Revenue_Mins" xfId="6189"/>
    <cellStyle name="_Revenue_Mins 2" xfId="25261"/>
    <cellStyle name="_Revenue_Pro Forma Rev 07 GRC" xfId="6190"/>
    <cellStyle name="_Revenue_Pro Forma Rev 07 GRC 2" xfId="25262"/>
    <cellStyle name="_Revenue_Pro Forma Rev 08 GRC" xfId="6191"/>
    <cellStyle name="_Revenue_Pro Forma Rev 08 GRC 2" xfId="25263"/>
    <cellStyle name="_Revenue_Pro Forma Rev 09 GRC" xfId="6192"/>
    <cellStyle name="_Revenue_Pro Forma Rev 09 GRC 2" xfId="25264"/>
    <cellStyle name="_Revenue_Pro Forma Rev 2010 GRC" xfId="6193"/>
    <cellStyle name="_Revenue_Pro Forma Rev 2010 GRC 2" xfId="25265"/>
    <cellStyle name="_Revenue_Pro Forma Rev 2010 GRC_Preliminary" xfId="6194"/>
    <cellStyle name="_Revenue_Pro Forma Rev 2010 GRC_Preliminary 2" xfId="25266"/>
    <cellStyle name="_Revenue_Revenue (Feb 09 - Jan 10)" xfId="6195"/>
    <cellStyle name="_Revenue_Revenue (Feb 09 - Jan 10) 2" xfId="25267"/>
    <cellStyle name="_Revenue_Revenue (Jan 09 - Dec 09)" xfId="6196"/>
    <cellStyle name="_Revenue_Revenue (Jan 09 - Dec 09) 2" xfId="25268"/>
    <cellStyle name="_Revenue_Revenue (Mar 09 - Feb 10)" xfId="6197"/>
    <cellStyle name="_Revenue_Revenue (Mar 09 - Feb 10) 2" xfId="25269"/>
    <cellStyle name="_Revenue_Revenue Proforma_Restating Gas 11-16-07" xfId="6198"/>
    <cellStyle name="_Revenue_Sheet2" xfId="6199"/>
    <cellStyle name="_Revenue_Sheet2 2" xfId="25270"/>
    <cellStyle name="_Revenue_Therms Data" xfId="6200"/>
    <cellStyle name="_Revenue_Therms Data 2" xfId="25271"/>
    <cellStyle name="_Revenue_Therms Data Rerun" xfId="6201"/>
    <cellStyle name="_Revenue_Therms Data Rerun 2" xfId="25272"/>
    <cellStyle name="_Revenue_Volume Exhibit (Jan09 - Dec09)" xfId="6202"/>
    <cellStyle name="_Revenue_Volume Exhibit (Jan09 - Dec09) 2" xfId="25273"/>
    <cellStyle name="_x0013__Scenario 1 REC vs PTC Offset" xfId="6203"/>
    <cellStyle name="_x0013__Scenario 1 REC vs PTC Offset 2" xfId="25274"/>
    <cellStyle name="_x0013__Scenario 3" xfId="6204"/>
    <cellStyle name="_x0013__Scenario 3 2" xfId="25275"/>
    <cellStyle name="_Sumas Proforma - 11-09-07" xfId="6205"/>
    <cellStyle name="_Sumas Proforma - 11-09-07 2" xfId="6206"/>
    <cellStyle name="_Sumas Proforma - 11-09-07 2 2" xfId="25276"/>
    <cellStyle name="_Sumas Proforma - 11-09-07 2 2 2" xfId="25277"/>
    <cellStyle name="_Sumas Proforma - 11-09-07 2 3" xfId="25278"/>
    <cellStyle name="_Sumas Proforma - 11-09-07 3" xfId="25279"/>
    <cellStyle name="_Sumas Proforma - 11-09-07 3 2" xfId="25280"/>
    <cellStyle name="_Sumas Proforma - 11-09-07 4" xfId="25281"/>
    <cellStyle name="_Sumas Proforma - 11-09-07 4 2" xfId="25282"/>
    <cellStyle name="_Sumas Property Taxes v1" xfId="6207"/>
    <cellStyle name="_Sumas Property Taxes v1 2" xfId="6208"/>
    <cellStyle name="_Sumas Property Taxes v1 2 2" xfId="25283"/>
    <cellStyle name="_Sumas Property Taxes v1 2 2 2" xfId="25284"/>
    <cellStyle name="_Sumas Property Taxes v1 2 3" xfId="25285"/>
    <cellStyle name="_Sumas Property Taxes v1 3" xfId="25286"/>
    <cellStyle name="_Sumas Property Taxes v1 3 2" xfId="25287"/>
    <cellStyle name="_Sumas Property Taxes v1 4" xfId="25288"/>
    <cellStyle name="_Sumas Property Taxes v1 4 2" xfId="25289"/>
    <cellStyle name="_Tenaska Comparison" xfId="6209"/>
    <cellStyle name="_Tenaska Comparison 10" xfId="25290"/>
    <cellStyle name="_Tenaska Comparison 10 2" xfId="25291"/>
    <cellStyle name="_Tenaska Comparison 10 2 2" xfId="25292"/>
    <cellStyle name="_Tenaska Comparison 10 2 2 2" xfId="25293"/>
    <cellStyle name="_Tenaska Comparison 10 2 3" xfId="25294"/>
    <cellStyle name="_Tenaska Comparison 10 3" xfId="25295"/>
    <cellStyle name="_Tenaska Comparison 10 3 2" xfId="25296"/>
    <cellStyle name="_Tenaska Comparison 10 4" xfId="25297"/>
    <cellStyle name="_Tenaska Comparison 11" xfId="25298"/>
    <cellStyle name="_Tenaska Comparison 11 2" xfId="25299"/>
    <cellStyle name="_Tenaska Comparison 12" xfId="25300"/>
    <cellStyle name="_Tenaska Comparison 12 2" xfId="25301"/>
    <cellStyle name="_Tenaska Comparison 13" xfId="25302"/>
    <cellStyle name="_Tenaska Comparison 13 2" xfId="25303"/>
    <cellStyle name="_Tenaska Comparison 13 3" xfId="25304"/>
    <cellStyle name="_Tenaska Comparison 2" xfId="6210"/>
    <cellStyle name="_Tenaska Comparison 2 2" xfId="6211"/>
    <cellStyle name="_Tenaska Comparison 2 2 2" xfId="6212"/>
    <cellStyle name="_Tenaska Comparison 2 2 2 2" xfId="25305"/>
    <cellStyle name="_Tenaska Comparison 2 2 2 2 2" xfId="25306"/>
    <cellStyle name="_Tenaska Comparison 2 2 3" xfId="25307"/>
    <cellStyle name="_Tenaska Comparison 2 2 3 2" xfId="25308"/>
    <cellStyle name="_Tenaska Comparison 2 2 4" xfId="25309"/>
    <cellStyle name="_Tenaska Comparison 2 2 4 2" xfId="25310"/>
    <cellStyle name="_Tenaska Comparison 2 3" xfId="6213"/>
    <cellStyle name="_Tenaska Comparison 2 3 2" xfId="25311"/>
    <cellStyle name="_Tenaska Comparison 2 3 2 2" xfId="25312"/>
    <cellStyle name="_Tenaska Comparison 2 3 3" xfId="25313"/>
    <cellStyle name="_Tenaska Comparison 2 4" xfId="25314"/>
    <cellStyle name="_Tenaska Comparison 2 4 2" xfId="25315"/>
    <cellStyle name="_Tenaska Comparison 2 4 2 2" xfId="25316"/>
    <cellStyle name="_Tenaska Comparison 2 4 3" xfId="25317"/>
    <cellStyle name="_Tenaska Comparison 2 5" xfId="25318"/>
    <cellStyle name="_Tenaska Comparison 2 5 2" xfId="25319"/>
    <cellStyle name="_Tenaska Comparison 2 6" xfId="25320"/>
    <cellStyle name="_Tenaska Comparison 2 6 2" xfId="25321"/>
    <cellStyle name="_Tenaska Comparison 3" xfId="6214"/>
    <cellStyle name="_Tenaska Comparison 3 2" xfId="6215"/>
    <cellStyle name="_Tenaska Comparison 3 2 2" xfId="25322"/>
    <cellStyle name="_Tenaska Comparison 3 2 2 2" xfId="25323"/>
    <cellStyle name="_Tenaska Comparison 3 2 3" xfId="25324"/>
    <cellStyle name="_Tenaska Comparison 3 3" xfId="25325"/>
    <cellStyle name="_Tenaska Comparison 3 3 2" xfId="25326"/>
    <cellStyle name="_Tenaska Comparison 3 3 2 2" xfId="25327"/>
    <cellStyle name="_Tenaska Comparison 3 3 3" xfId="25328"/>
    <cellStyle name="_Tenaska Comparison 3 4" xfId="25329"/>
    <cellStyle name="_Tenaska Comparison 3 4 2" xfId="25330"/>
    <cellStyle name="_Tenaska Comparison 3 5" xfId="25331"/>
    <cellStyle name="_Tenaska Comparison 3 5 2" xfId="25332"/>
    <cellStyle name="_Tenaska Comparison 4" xfId="6216"/>
    <cellStyle name="_Tenaska Comparison 4 2" xfId="6217"/>
    <cellStyle name="_Tenaska Comparison 4 2 2" xfId="25333"/>
    <cellStyle name="_Tenaska Comparison 4 2 2 2" xfId="25334"/>
    <cellStyle name="_Tenaska Comparison 4 2 2 2 2" xfId="25335"/>
    <cellStyle name="_Tenaska Comparison 4 2 3" xfId="25336"/>
    <cellStyle name="_Tenaska Comparison 4 2 3 2" xfId="25337"/>
    <cellStyle name="_Tenaska Comparison 4 2 4" xfId="25338"/>
    <cellStyle name="_Tenaska Comparison 4 2 4 2" xfId="25339"/>
    <cellStyle name="_Tenaska Comparison 4 3" xfId="25340"/>
    <cellStyle name="_Tenaska Comparison 4 3 2" xfId="25341"/>
    <cellStyle name="_Tenaska Comparison 4 3 2 2" xfId="25342"/>
    <cellStyle name="_Tenaska Comparison 4 3 3" xfId="25343"/>
    <cellStyle name="_Tenaska Comparison 4 4" xfId="25344"/>
    <cellStyle name="_Tenaska Comparison 4 4 2" xfId="25345"/>
    <cellStyle name="_Tenaska Comparison 4 4 2 2" xfId="25346"/>
    <cellStyle name="_Tenaska Comparison 4 4 3" xfId="25347"/>
    <cellStyle name="_Tenaska Comparison 4 5" xfId="25348"/>
    <cellStyle name="_Tenaska Comparison 4 5 2" xfId="25349"/>
    <cellStyle name="_Tenaska Comparison 4 6" xfId="25350"/>
    <cellStyle name="_Tenaska Comparison 4 6 2" xfId="25351"/>
    <cellStyle name="_Tenaska Comparison 5" xfId="6218"/>
    <cellStyle name="_Tenaska Comparison 5 2" xfId="6219"/>
    <cellStyle name="_Tenaska Comparison 5 2 2" xfId="25352"/>
    <cellStyle name="_Tenaska Comparison 5 2 2 2" xfId="25353"/>
    <cellStyle name="_Tenaska Comparison 5 2 2 2 2" xfId="25354"/>
    <cellStyle name="_Tenaska Comparison 5 2 3" xfId="25355"/>
    <cellStyle name="_Tenaska Comparison 5 2 3 2" xfId="25356"/>
    <cellStyle name="_Tenaska Comparison 5 2 4" xfId="25357"/>
    <cellStyle name="_Tenaska Comparison 5 2 4 2" xfId="25358"/>
    <cellStyle name="_Tenaska Comparison 5 2 5" xfId="25359"/>
    <cellStyle name="_Tenaska Comparison 5 3" xfId="25360"/>
    <cellStyle name="_Tenaska Comparison 5 3 2" xfId="25361"/>
    <cellStyle name="_Tenaska Comparison 5 3 2 2" xfId="25362"/>
    <cellStyle name="_Tenaska Comparison 5 3 3" xfId="25363"/>
    <cellStyle name="_Tenaska Comparison 5 4" xfId="25364"/>
    <cellStyle name="_Tenaska Comparison 5 4 2" xfId="25365"/>
    <cellStyle name="_Tenaska Comparison 5 4 2 2" xfId="25366"/>
    <cellStyle name="_Tenaska Comparison 5 4 3" xfId="25367"/>
    <cellStyle name="_Tenaska Comparison 5 5" xfId="25368"/>
    <cellStyle name="_Tenaska Comparison 5 5 2" xfId="25369"/>
    <cellStyle name="_Tenaska Comparison 5 6" xfId="25370"/>
    <cellStyle name="_Tenaska Comparison 5 6 2" xfId="25371"/>
    <cellStyle name="_Tenaska Comparison 6" xfId="6220"/>
    <cellStyle name="_Tenaska Comparison 6 2" xfId="25372"/>
    <cellStyle name="_Tenaska Comparison 6 2 2" xfId="25373"/>
    <cellStyle name="_Tenaska Comparison 6 2 2 2" xfId="25374"/>
    <cellStyle name="_Tenaska Comparison 6 2 2 2 2" xfId="25375"/>
    <cellStyle name="_Tenaska Comparison 6 2 3" xfId="25376"/>
    <cellStyle name="_Tenaska Comparison 6 2 3 2" xfId="25377"/>
    <cellStyle name="_Tenaska Comparison 6 2 4" xfId="25378"/>
    <cellStyle name="_Tenaska Comparison 6 2 4 2" xfId="25379"/>
    <cellStyle name="_Tenaska Comparison 6 2 5" xfId="25380"/>
    <cellStyle name="_Tenaska Comparison 6 3" xfId="25381"/>
    <cellStyle name="_Tenaska Comparison 6 3 2" xfId="25382"/>
    <cellStyle name="_Tenaska Comparison 6 3 2 2" xfId="25383"/>
    <cellStyle name="_Tenaska Comparison 6 4" xfId="25384"/>
    <cellStyle name="_Tenaska Comparison 6 4 2" xfId="25385"/>
    <cellStyle name="_Tenaska Comparison 6 5" xfId="25386"/>
    <cellStyle name="_Tenaska Comparison 6 5 2" xfId="25387"/>
    <cellStyle name="_Tenaska Comparison 7" xfId="6221"/>
    <cellStyle name="_Tenaska Comparison 7 2" xfId="6222"/>
    <cellStyle name="_Tenaska Comparison 7 2 2" xfId="25388"/>
    <cellStyle name="_Tenaska Comparison 7 2 2 2" xfId="25389"/>
    <cellStyle name="_Tenaska Comparison 7 3" xfId="25390"/>
    <cellStyle name="_Tenaska Comparison 7 3 2" xfId="25391"/>
    <cellStyle name="_Tenaska Comparison 7 4" xfId="25392"/>
    <cellStyle name="_Tenaska Comparison 7 4 2" xfId="25393"/>
    <cellStyle name="_Tenaska Comparison 8" xfId="6223"/>
    <cellStyle name="_Tenaska Comparison 8 2" xfId="6224"/>
    <cellStyle name="_Tenaska Comparison 8 2 2" xfId="25394"/>
    <cellStyle name="_Tenaska Comparison 8 3" xfId="25395"/>
    <cellStyle name="_Tenaska Comparison 9" xfId="25396"/>
    <cellStyle name="_Tenaska Comparison 9 2" xfId="25397"/>
    <cellStyle name="_Tenaska Comparison 9 2 2" xfId="25398"/>
    <cellStyle name="_Tenaska Comparison 9 3" xfId="25399"/>
    <cellStyle name="_Tenaska Comparison_(C) WHE Proforma with ITC cash grant 10 Yr Amort_for deferral_102809" xfId="6225"/>
    <cellStyle name="_Tenaska Comparison_(C) WHE Proforma with ITC cash grant 10 Yr Amort_for deferral_102809 2" xfId="6226"/>
    <cellStyle name="_Tenaska Comparison_(C) WHE Proforma with ITC cash grant 10 Yr Amort_for deferral_102809 2 2" xfId="6227"/>
    <cellStyle name="_Tenaska Comparison_(C) WHE Proforma with ITC cash grant 10 Yr Amort_for deferral_102809 2 2 2" xfId="25400"/>
    <cellStyle name="_Tenaska Comparison_(C) WHE Proforma with ITC cash grant 10 Yr Amort_for deferral_102809 2 2 2 2" xfId="25401"/>
    <cellStyle name="_Tenaska Comparison_(C) WHE Proforma with ITC cash grant 10 Yr Amort_for deferral_102809 2 3" xfId="25402"/>
    <cellStyle name="_Tenaska Comparison_(C) WHE Proforma with ITC cash grant 10 Yr Amort_for deferral_102809 2 3 2" xfId="25403"/>
    <cellStyle name="_Tenaska Comparison_(C) WHE Proforma with ITC cash grant 10 Yr Amort_for deferral_102809 2 4" xfId="25404"/>
    <cellStyle name="_Tenaska Comparison_(C) WHE Proforma with ITC cash grant 10 Yr Amort_for deferral_102809 2 4 2" xfId="25405"/>
    <cellStyle name="_Tenaska Comparison_(C) WHE Proforma with ITC cash grant 10 Yr Amort_for deferral_102809 3" xfId="6228"/>
    <cellStyle name="_Tenaska Comparison_(C) WHE Proforma with ITC cash grant 10 Yr Amort_for deferral_102809 3 2" xfId="25406"/>
    <cellStyle name="_Tenaska Comparison_(C) WHE Proforma with ITC cash grant 10 Yr Amort_for deferral_102809 3 2 2" xfId="25407"/>
    <cellStyle name="_Tenaska Comparison_(C) WHE Proforma with ITC cash grant 10 Yr Amort_for deferral_102809 3 3" xfId="25408"/>
    <cellStyle name="_Tenaska Comparison_(C) WHE Proforma with ITC cash grant 10 Yr Amort_for deferral_102809 4" xfId="6229"/>
    <cellStyle name="_Tenaska Comparison_(C) WHE Proforma with ITC cash grant 10 Yr Amort_for deferral_102809 4 2" xfId="25409"/>
    <cellStyle name="_Tenaska Comparison_(C) WHE Proforma with ITC cash grant 10 Yr Amort_for deferral_102809 4 2 2" xfId="25410"/>
    <cellStyle name="_Tenaska Comparison_(C) WHE Proforma with ITC cash grant 10 Yr Amort_for deferral_102809 4 3" xfId="25411"/>
    <cellStyle name="_Tenaska Comparison_(C) WHE Proforma with ITC cash grant 10 Yr Amort_for deferral_102809 5" xfId="25412"/>
    <cellStyle name="_Tenaska Comparison_(C) WHE Proforma with ITC cash grant 10 Yr Amort_for deferral_102809 5 2" xfId="25413"/>
    <cellStyle name="_Tenaska Comparison_(C) WHE Proforma with ITC cash grant 10 Yr Amort_for deferral_102809 6" xfId="25414"/>
    <cellStyle name="_Tenaska Comparison_(C) WHE Proforma with ITC cash grant 10 Yr Amort_for deferral_102809 6 2" xfId="25415"/>
    <cellStyle name="_Tenaska Comparison_(C) WHE Proforma with ITC cash grant 10 Yr Amort_for deferral_102809_16.07E Wild Horse Wind Expansionwrkingfile" xfId="6230"/>
    <cellStyle name="_Tenaska Comparison_(C) WHE Proforma with ITC cash grant 10 Yr Amort_for deferral_102809_16.07E Wild Horse Wind Expansionwrkingfile 2" xfId="6231"/>
    <cellStyle name="_Tenaska Comparison_(C) WHE Proforma with ITC cash grant 10 Yr Amort_for deferral_102809_16.07E Wild Horse Wind Expansionwrkingfile 2 2" xfId="6232"/>
    <cellStyle name="_Tenaska Comparison_(C) WHE Proforma with ITC cash grant 10 Yr Amort_for deferral_102809_16.07E Wild Horse Wind Expansionwrkingfile 2 2 2" xfId="25416"/>
    <cellStyle name="_Tenaska Comparison_(C) WHE Proforma with ITC cash grant 10 Yr Amort_for deferral_102809_16.07E Wild Horse Wind Expansionwrkingfile 2 2 2 2" xfId="25417"/>
    <cellStyle name="_Tenaska Comparison_(C) WHE Proforma with ITC cash grant 10 Yr Amort_for deferral_102809_16.07E Wild Horse Wind Expansionwrkingfile 2 3" xfId="25418"/>
    <cellStyle name="_Tenaska Comparison_(C) WHE Proforma with ITC cash grant 10 Yr Amort_for deferral_102809_16.07E Wild Horse Wind Expansionwrkingfile 2 3 2" xfId="25419"/>
    <cellStyle name="_Tenaska Comparison_(C) WHE Proforma with ITC cash grant 10 Yr Amort_for deferral_102809_16.07E Wild Horse Wind Expansionwrkingfile 2 4" xfId="25420"/>
    <cellStyle name="_Tenaska Comparison_(C) WHE Proforma with ITC cash grant 10 Yr Amort_for deferral_102809_16.07E Wild Horse Wind Expansionwrkingfile 2 4 2" xfId="25421"/>
    <cellStyle name="_Tenaska Comparison_(C) WHE Proforma with ITC cash grant 10 Yr Amort_for deferral_102809_16.07E Wild Horse Wind Expansionwrkingfile 3" xfId="6233"/>
    <cellStyle name="_Tenaska Comparison_(C) WHE Proforma with ITC cash grant 10 Yr Amort_for deferral_102809_16.07E Wild Horse Wind Expansionwrkingfile 3 2" xfId="25422"/>
    <cellStyle name="_Tenaska Comparison_(C) WHE Proforma with ITC cash grant 10 Yr Amort_for deferral_102809_16.07E Wild Horse Wind Expansionwrkingfile 3 2 2" xfId="25423"/>
    <cellStyle name="_Tenaska Comparison_(C) WHE Proforma with ITC cash grant 10 Yr Amort_for deferral_102809_16.07E Wild Horse Wind Expansionwrkingfile 3 3" xfId="25424"/>
    <cellStyle name="_Tenaska Comparison_(C) WHE Proforma with ITC cash grant 10 Yr Amort_for deferral_102809_16.07E Wild Horse Wind Expansionwrkingfile 4" xfId="6234"/>
    <cellStyle name="_Tenaska Comparison_(C) WHE Proforma with ITC cash grant 10 Yr Amort_for deferral_102809_16.07E Wild Horse Wind Expansionwrkingfile 4 2" xfId="25425"/>
    <cellStyle name="_Tenaska Comparison_(C) WHE Proforma with ITC cash grant 10 Yr Amort_for deferral_102809_16.07E Wild Horse Wind Expansionwrkingfile 4 2 2" xfId="25426"/>
    <cellStyle name="_Tenaska Comparison_(C) WHE Proforma with ITC cash grant 10 Yr Amort_for deferral_102809_16.07E Wild Horse Wind Expansionwrkingfile 4 3" xfId="25427"/>
    <cellStyle name="_Tenaska Comparison_(C) WHE Proforma with ITC cash grant 10 Yr Amort_for deferral_102809_16.07E Wild Horse Wind Expansionwrkingfile 5" xfId="25428"/>
    <cellStyle name="_Tenaska Comparison_(C) WHE Proforma with ITC cash grant 10 Yr Amort_for deferral_102809_16.07E Wild Horse Wind Expansionwrkingfile 5 2" xfId="25429"/>
    <cellStyle name="_Tenaska Comparison_(C) WHE Proforma with ITC cash grant 10 Yr Amort_for deferral_102809_16.07E Wild Horse Wind Expansionwrkingfile 6" xfId="25430"/>
    <cellStyle name="_Tenaska Comparison_(C) WHE Proforma with ITC cash grant 10 Yr Amort_for deferral_102809_16.07E Wild Horse Wind Expansionwrkingfile 6 2" xfId="25431"/>
    <cellStyle name="_Tenaska Comparison_(C) WHE Proforma with ITC cash grant 10 Yr Amort_for deferral_102809_16.07E Wild Horse Wind Expansionwrkingfile SF" xfId="6235"/>
    <cellStyle name="_Tenaska Comparison_(C) WHE Proforma with ITC cash grant 10 Yr Amort_for deferral_102809_16.07E Wild Horse Wind Expansionwrkingfile SF 2" xfId="6236"/>
    <cellStyle name="_Tenaska Comparison_(C) WHE Proforma with ITC cash grant 10 Yr Amort_for deferral_102809_16.07E Wild Horse Wind Expansionwrkingfile SF 2 2" xfId="6237"/>
    <cellStyle name="_Tenaska Comparison_(C) WHE Proforma with ITC cash grant 10 Yr Amort_for deferral_102809_16.07E Wild Horse Wind Expansionwrkingfile SF 2 2 2" xfId="25432"/>
    <cellStyle name="_Tenaska Comparison_(C) WHE Proforma with ITC cash grant 10 Yr Amort_for deferral_102809_16.07E Wild Horse Wind Expansionwrkingfile SF 2 2 2 2" xfId="25433"/>
    <cellStyle name="_Tenaska Comparison_(C) WHE Proforma with ITC cash grant 10 Yr Amort_for deferral_102809_16.07E Wild Horse Wind Expansionwrkingfile SF 2 3" xfId="25434"/>
    <cellStyle name="_Tenaska Comparison_(C) WHE Proforma with ITC cash grant 10 Yr Amort_for deferral_102809_16.07E Wild Horse Wind Expansionwrkingfile SF 2 3 2" xfId="25435"/>
    <cellStyle name="_Tenaska Comparison_(C) WHE Proforma with ITC cash grant 10 Yr Amort_for deferral_102809_16.07E Wild Horse Wind Expansionwrkingfile SF 2 4" xfId="25436"/>
    <cellStyle name="_Tenaska Comparison_(C) WHE Proforma with ITC cash grant 10 Yr Amort_for deferral_102809_16.07E Wild Horse Wind Expansionwrkingfile SF 2 4 2" xfId="25437"/>
    <cellStyle name="_Tenaska Comparison_(C) WHE Proforma with ITC cash grant 10 Yr Amort_for deferral_102809_16.07E Wild Horse Wind Expansionwrkingfile SF 3" xfId="6238"/>
    <cellStyle name="_Tenaska Comparison_(C) WHE Proforma with ITC cash grant 10 Yr Amort_for deferral_102809_16.07E Wild Horse Wind Expansionwrkingfile SF 3 2" xfId="25438"/>
    <cellStyle name="_Tenaska Comparison_(C) WHE Proforma with ITC cash grant 10 Yr Amort_for deferral_102809_16.07E Wild Horse Wind Expansionwrkingfile SF 3 2 2" xfId="25439"/>
    <cellStyle name="_Tenaska Comparison_(C) WHE Proforma with ITC cash grant 10 Yr Amort_for deferral_102809_16.07E Wild Horse Wind Expansionwrkingfile SF 3 3" xfId="25440"/>
    <cellStyle name="_Tenaska Comparison_(C) WHE Proforma with ITC cash grant 10 Yr Amort_for deferral_102809_16.07E Wild Horse Wind Expansionwrkingfile SF 4" xfId="6239"/>
    <cellStyle name="_Tenaska Comparison_(C) WHE Proforma with ITC cash grant 10 Yr Amort_for deferral_102809_16.07E Wild Horse Wind Expansionwrkingfile SF 4 2" xfId="25441"/>
    <cellStyle name="_Tenaska Comparison_(C) WHE Proforma with ITC cash grant 10 Yr Amort_for deferral_102809_16.07E Wild Horse Wind Expansionwrkingfile SF 4 2 2" xfId="25442"/>
    <cellStyle name="_Tenaska Comparison_(C) WHE Proforma with ITC cash grant 10 Yr Amort_for deferral_102809_16.07E Wild Horse Wind Expansionwrkingfile SF 4 3" xfId="25443"/>
    <cellStyle name="_Tenaska Comparison_(C) WHE Proforma with ITC cash grant 10 Yr Amort_for deferral_102809_16.07E Wild Horse Wind Expansionwrkingfile SF 5" xfId="25444"/>
    <cellStyle name="_Tenaska Comparison_(C) WHE Proforma with ITC cash grant 10 Yr Amort_for deferral_102809_16.07E Wild Horse Wind Expansionwrkingfile SF 5 2" xfId="25445"/>
    <cellStyle name="_Tenaska Comparison_(C) WHE Proforma with ITC cash grant 10 Yr Amort_for deferral_102809_16.07E Wild Horse Wind Expansionwrkingfile SF 6" xfId="25446"/>
    <cellStyle name="_Tenaska Comparison_(C) WHE Proforma with ITC cash grant 10 Yr Amort_for deferral_102809_16.07E Wild Horse Wind Expansionwrkingfile SF 6 2" xfId="25447"/>
    <cellStyle name="_Tenaska Comparison_(C) WHE Proforma with ITC cash grant 10 Yr Amort_for deferral_102809_16.07E Wild Horse Wind Expansionwrkingfile SF_DEM-WP(C) ENERG10C--ctn Mid-C_042010 2010GRC" xfId="6240"/>
    <cellStyle name="_Tenaska Comparison_(C) WHE Proforma with ITC cash grant 10 Yr Amort_for deferral_102809_16.07E Wild Horse Wind Expansionwrkingfile SF_DEM-WP(C) ENERG10C--ctn Mid-C_042010 2010GRC 2" xfId="25448"/>
    <cellStyle name="_Tenaska Comparison_(C) WHE Proforma with ITC cash grant 10 Yr Amort_for deferral_102809_16.07E Wild Horse Wind Expansionwrkingfile_DEM-WP(C) ENERG10C--ctn Mid-C_042010 2010GRC" xfId="6241"/>
    <cellStyle name="_Tenaska Comparison_(C) WHE Proforma with ITC cash grant 10 Yr Amort_for deferral_102809_16.07E Wild Horse Wind Expansionwrkingfile_DEM-WP(C) ENERG10C--ctn Mid-C_042010 2010GRC 2" xfId="25449"/>
    <cellStyle name="_Tenaska Comparison_(C) WHE Proforma with ITC cash grant 10 Yr Amort_for deferral_102809_16.37E Wild Horse Expansion DeferralRevwrkingfile SF" xfId="6242"/>
    <cellStyle name="_Tenaska Comparison_(C) WHE Proforma with ITC cash grant 10 Yr Amort_for deferral_102809_16.37E Wild Horse Expansion DeferralRevwrkingfile SF 2" xfId="6243"/>
    <cellStyle name="_Tenaska Comparison_(C) WHE Proforma with ITC cash grant 10 Yr Amort_for deferral_102809_16.37E Wild Horse Expansion DeferralRevwrkingfile SF 2 2" xfId="6244"/>
    <cellStyle name="_Tenaska Comparison_(C) WHE Proforma with ITC cash grant 10 Yr Amort_for deferral_102809_16.37E Wild Horse Expansion DeferralRevwrkingfile SF 2 2 2" xfId="25450"/>
    <cellStyle name="_Tenaska Comparison_(C) WHE Proforma with ITC cash grant 10 Yr Amort_for deferral_102809_16.37E Wild Horse Expansion DeferralRevwrkingfile SF 2 2 2 2" xfId="25451"/>
    <cellStyle name="_Tenaska Comparison_(C) WHE Proforma with ITC cash grant 10 Yr Amort_for deferral_102809_16.37E Wild Horse Expansion DeferralRevwrkingfile SF 2 3" xfId="25452"/>
    <cellStyle name="_Tenaska Comparison_(C) WHE Proforma with ITC cash grant 10 Yr Amort_for deferral_102809_16.37E Wild Horse Expansion DeferralRevwrkingfile SF 2 3 2" xfId="25453"/>
    <cellStyle name="_Tenaska Comparison_(C) WHE Proforma with ITC cash grant 10 Yr Amort_for deferral_102809_16.37E Wild Horse Expansion DeferralRevwrkingfile SF 2 4" xfId="25454"/>
    <cellStyle name="_Tenaska Comparison_(C) WHE Proforma with ITC cash grant 10 Yr Amort_for deferral_102809_16.37E Wild Horse Expansion DeferralRevwrkingfile SF 2 4 2" xfId="25455"/>
    <cellStyle name="_Tenaska Comparison_(C) WHE Proforma with ITC cash grant 10 Yr Amort_for deferral_102809_16.37E Wild Horse Expansion DeferralRevwrkingfile SF 3" xfId="6245"/>
    <cellStyle name="_Tenaska Comparison_(C) WHE Proforma with ITC cash grant 10 Yr Amort_for deferral_102809_16.37E Wild Horse Expansion DeferralRevwrkingfile SF 3 2" xfId="25456"/>
    <cellStyle name="_Tenaska Comparison_(C) WHE Proforma with ITC cash grant 10 Yr Amort_for deferral_102809_16.37E Wild Horse Expansion DeferralRevwrkingfile SF 3 2 2" xfId="25457"/>
    <cellStyle name="_Tenaska Comparison_(C) WHE Proforma with ITC cash grant 10 Yr Amort_for deferral_102809_16.37E Wild Horse Expansion DeferralRevwrkingfile SF 3 3" xfId="25458"/>
    <cellStyle name="_Tenaska Comparison_(C) WHE Proforma with ITC cash grant 10 Yr Amort_for deferral_102809_16.37E Wild Horse Expansion DeferralRevwrkingfile SF 4" xfId="6246"/>
    <cellStyle name="_Tenaska Comparison_(C) WHE Proforma with ITC cash grant 10 Yr Amort_for deferral_102809_16.37E Wild Horse Expansion DeferralRevwrkingfile SF 4 2" xfId="25459"/>
    <cellStyle name="_Tenaska Comparison_(C) WHE Proforma with ITC cash grant 10 Yr Amort_for deferral_102809_16.37E Wild Horse Expansion DeferralRevwrkingfile SF 4 2 2" xfId="25460"/>
    <cellStyle name="_Tenaska Comparison_(C) WHE Proforma with ITC cash grant 10 Yr Amort_for deferral_102809_16.37E Wild Horse Expansion DeferralRevwrkingfile SF 4 3" xfId="25461"/>
    <cellStyle name="_Tenaska Comparison_(C) WHE Proforma with ITC cash grant 10 Yr Amort_for deferral_102809_16.37E Wild Horse Expansion DeferralRevwrkingfile SF 5" xfId="25462"/>
    <cellStyle name="_Tenaska Comparison_(C) WHE Proforma with ITC cash grant 10 Yr Amort_for deferral_102809_16.37E Wild Horse Expansion DeferralRevwrkingfile SF 5 2" xfId="25463"/>
    <cellStyle name="_Tenaska Comparison_(C) WHE Proforma with ITC cash grant 10 Yr Amort_for deferral_102809_16.37E Wild Horse Expansion DeferralRevwrkingfile SF 6" xfId="25464"/>
    <cellStyle name="_Tenaska Comparison_(C) WHE Proforma with ITC cash grant 10 Yr Amort_for deferral_102809_16.37E Wild Horse Expansion DeferralRevwrkingfile SF 6 2" xfId="25465"/>
    <cellStyle name="_Tenaska Comparison_(C) WHE Proforma with ITC cash grant 10 Yr Amort_for deferral_102809_16.37E Wild Horse Expansion DeferralRevwrkingfile SF_DEM-WP(C) ENERG10C--ctn Mid-C_042010 2010GRC" xfId="6247"/>
    <cellStyle name="_Tenaska Comparison_(C) WHE Proforma with ITC cash grant 10 Yr Amort_for deferral_102809_16.37E Wild Horse Expansion DeferralRevwrkingfile SF_DEM-WP(C) ENERG10C--ctn Mid-C_042010 2010GRC 2" xfId="25466"/>
    <cellStyle name="_Tenaska Comparison_(C) WHE Proforma with ITC cash grant 10 Yr Amort_for deferral_102809_DEM-WP(C) ENERG10C--ctn Mid-C_042010 2010GRC" xfId="6248"/>
    <cellStyle name="_Tenaska Comparison_(C) WHE Proforma with ITC cash grant 10 Yr Amort_for deferral_102809_DEM-WP(C) ENERG10C--ctn Mid-C_042010 2010GRC 2" xfId="25467"/>
    <cellStyle name="_Tenaska Comparison_(C) WHE Proforma with ITC cash grant 10 Yr Amort_for rebuttal_120709" xfId="6249"/>
    <cellStyle name="_Tenaska Comparison_(C) WHE Proforma with ITC cash grant 10 Yr Amort_for rebuttal_120709 2" xfId="6250"/>
    <cellStyle name="_Tenaska Comparison_(C) WHE Proforma with ITC cash grant 10 Yr Amort_for rebuttal_120709 2 2" xfId="6251"/>
    <cellStyle name="_Tenaska Comparison_(C) WHE Proforma with ITC cash grant 10 Yr Amort_for rebuttal_120709 2 2 2" xfId="25468"/>
    <cellStyle name="_Tenaska Comparison_(C) WHE Proforma with ITC cash grant 10 Yr Amort_for rebuttal_120709 2 2 2 2" xfId="25469"/>
    <cellStyle name="_Tenaska Comparison_(C) WHE Proforma with ITC cash grant 10 Yr Amort_for rebuttal_120709 2 3" xfId="25470"/>
    <cellStyle name="_Tenaska Comparison_(C) WHE Proforma with ITC cash grant 10 Yr Amort_for rebuttal_120709 2 3 2" xfId="25471"/>
    <cellStyle name="_Tenaska Comparison_(C) WHE Proforma with ITC cash grant 10 Yr Amort_for rebuttal_120709 2 4" xfId="25472"/>
    <cellStyle name="_Tenaska Comparison_(C) WHE Proforma with ITC cash grant 10 Yr Amort_for rebuttal_120709 2 4 2" xfId="25473"/>
    <cellStyle name="_Tenaska Comparison_(C) WHE Proforma with ITC cash grant 10 Yr Amort_for rebuttal_120709 3" xfId="6252"/>
    <cellStyle name="_Tenaska Comparison_(C) WHE Proforma with ITC cash grant 10 Yr Amort_for rebuttal_120709 3 2" xfId="25474"/>
    <cellStyle name="_Tenaska Comparison_(C) WHE Proforma with ITC cash grant 10 Yr Amort_for rebuttal_120709 3 2 2" xfId="25475"/>
    <cellStyle name="_Tenaska Comparison_(C) WHE Proforma with ITC cash grant 10 Yr Amort_for rebuttal_120709 3 3" xfId="25476"/>
    <cellStyle name="_Tenaska Comparison_(C) WHE Proforma with ITC cash grant 10 Yr Amort_for rebuttal_120709 4" xfId="6253"/>
    <cellStyle name="_Tenaska Comparison_(C) WHE Proforma with ITC cash grant 10 Yr Amort_for rebuttal_120709 4 2" xfId="25477"/>
    <cellStyle name="_Tenaska Comparison_(C) WHE Proforma with ITC cash grant 10 Yr Amort_for rebuttal_120709 4 2 2" xfId="25478"/>
    <cellStyle name="_Tenaska Comparison_(C) WHE Proforma with ITC cash grant 10 Yr Amort_for rebuttal_120709 4 3" xfId="25479"/>
    <cellStyle name="_Tenaska Comparison_(C) WHE Proforma with ITC cash grant 10 Yr Amort_for rebuttal_120709 5" xfId="25480"/>
    <cellStyle name="_Tenaska Comparison_(C) WHE Proforma with ITC cash grant 10 Yr Amort_for rebuttal_120709 5 2" xfId="25481"/>
    <cellStyle name="_Tenaska Comparison_(C) WHE Proforma with ITC cash grant 10 Yr Amort_for rebuttal_120709 6" xfId="25482"/>
    <cellStyle name="_Tenaska Comparison_(C) WHE Proforma with ITC cash grant 10 Yr Amort_for rebuttal_120709 6 2" xfId="25483"/>
    <cellStyle name="_Tenaska Comparison_(C) WHE Proforma with ITC cash grant 10 Yr Amort_for rebuttal_120709_DEM-WP(C) ENERG10C--ctn Mid-C_042010 2010GRC" xfId="6254"/>
    <cellStyle name="_Tenaska Comparison_(C) WHE Proforma with ITC cash grant 10 Yr Amort_for rebuttal_120709_DEM-WP(C) ENERG10C--ctn Mid-C_042010 2010GRC 2" xfId="25484"/>
    <cellStyle name="_Tenaska Comparison_04.07E Wild Horse Wind Expansion" xfId="6255"/>
    <cellStyle name="_Tenaska Comparison_04.07E Wild Horse Wind Expansion 2" xfId="6256"/>
    <cellStyle name="_Tenaska Comparison_04.07E Wild Horse Wind Expansion 2 2" xfId="6257"/>
    <cellStyle name="_Tenaska Comparison_04.07E Wild Horse Wind Expansion 2 2 2" xfId="25485"/>
    <cellStyle name="_Tenaska Comparison_04.07E Wild Horse Wind Expansion 2 2 2 2" xfId="25486"/>
    <cellStyle name="_Tenaska Comparison_04.07E Wild Horse Wind Expansion 2 3" xfId="25487"/>
    <cellStyle name="_Tenaska Comparison_04.07E Wild Horse Wind Expansion 2 3 2" xfId="25488"/>
    <cellStyle name="_Tenaska Comparison_04.07E Wild Horse Wind Expansion 2 4" xfId="25489"/>
    <cellStyle name="_Tenaska Comparison_04.07E Wild Horse Wind Expansion 2 4 2" xfId="25490"/>
    <cellStyle name="_Tenaska Comparison_04.07E Wild Horse Wind Expansion 3" xfId="6258"/>
    <cellStyle name="_Tenaska Comparison_04.07E Wild Horse Wind Expansion 3 2" xfId="25491"/>
    <cellStyle name="_Tenaska Comparison_04.07E Wild Horse Wind Expansion 3 2 2" xfId="25492"/>
    <cellStyle name="_Tenaska Comparison_04.07E Wild Horse Wind Expansion 3 3" xfId="25493"/>
    <cellStyle name="_Tenaska Comparison_04.07E Wild Horse Wind Expansion 4" xfId="6259"/>
    <cellStyle name="_Tenaska Comparison_04.07E Wild Horse Wind Expansion 4 2" xfId="25494"/>
    <cellStyle name="_Tenaska Comparison_04.07E Wild Horse Wind Expansion 4 2 2" xfId="25495"/>
    <cellStyle name="_Tenaska Comparison_04.07E Wild Horse Wind Expansion 4 3" xfId="25496"/>
    <cellStyle name="_Tenaska Comparison_04.07E Wild Horse Wind Expansion 5" xfId="25497"/>
    <cellStyle name="_Tenaska Comparison_04.07E Wild Horse Wind Expansion 5 2" xfId="25498"/>
    <cellStyle name="_Tenaska Comparison_04.07E Wild Horse Wind Expansion 6" xfId="25499"/>
    <cellStyle name="_Tenaska Comparison_04.07E Wild Horse Wind Expansion 6 2" xfId="25500"/>
    <cellStyle name="_Tenaska Comparison_04.07E Wild Horse Wind Expansion_16.07E Wild Horse Wind Expansionwrkingfile" xfId="6260"/>
    <cellStyle name="_Tenaska Comparison_04.07E Wild Horse Wind Expansion_16.07E Wild Horse Wind Expansionwrkingfile 2" xfId="6261"/>
    <cellStyle name="_Tenaska Comparison_04.07E Wild Horse Wind Expansion_16.07E Wild Horse Wind Expansionwrkingfile 2 2" xfId="6262"/>
    <cellStyle name="_Tenaska Comparison_04.07E Wild Horse Wind Expansion_16.07E Wild Horse Wind Expansionwrkingfile 2 2 2" xfId="25501"/>
    <cellStyle name="_Tenaska Comparison_04.07E Wild Horse Wind Expansion_16.07E Wild Horse Wind Expansionwrkingfile 2 2 2 2" xfId="25502"/>
    <cellStyle name="_Tenaska Comparison_04.07E Wild Horse Wind Expansion_16.07E Wild Horse Wind Expansionwrkingfile 2 3" xfId="25503"/>
    <cellStyle name="_Tenaska Comparison_04.07E Wild Horse Wind Expansion_16.07E Wild Horse Wind Expansionwrkingfile 2 3 2" xfId="25504"/>
    <cellStyle name="_Tenaska Comparison_04.07E Wild Horse Wind Expansion_16.07E Wild Horse Wind Expansionwrkingfile 2 4" xfId="25505"/>
    <cellStyle name="_Tenaska Comparison_04.07E Wild Horse Wind Expansion_16.07E Wild Horse Wind Expansionwrkingfile 2 4 2" xfId="25506"/>
    <cellStyle name="_Tenaska Comparison_04.07E Wild Horse Wind Expansion_16.07E Wild Horse Wind Expansionwrkingfile 3" xfId="6263"/>
    <cellStyle name="_Tenaska Comparison_04.07E Wild Horse Wind Expansion_16.07E Wild Horse Wind Expansionwrkingfile 3 2" xfId="25507"/>
    <cellStyle name="_Tenaska Comparison_04.07E Wild Horse Wind Expansion_16.07E Wild Horse Wind Expansionwrkingfile 3 2 2" xfId="25508"/>
    <cellStyle name="_Tenaska Comparison_04.07E Wild Horse Wind Expansion_16.07E Wild Horse Wind Expansionwrkingfile 3 3" xfId="25509"/>
    <cellStyle name="_Tenaska Comparison_04.07E Wild Horse Wind Expansion_16.07E Wild Horse Wind Expansionwrkingfile 4" xfId="6264"/>
    <cellStyle name="_Tenaska Comparison_04.07E Wild Horse Wind Expansion_16.07E Wild Horse Wind Expansionwrkingfile 4 2" xfId="25510"/>
    <cellStyle name="_Tenaska Comparison_04.07E Wild Horse Wind Expansion_16.07E Wild Horse Wind Expansionwrkingfile 4 2 2" xfId="25511"/>
    <cellStyle name="_Tenaska Comparison_04.07E Wild Horse Wind Expansion_16.07E Wild Horse Wind Expansionwrkingfile 4 3" xfId="25512"/>
    <cellStyle name="_Tenaska Comparison_04.07E Wild Horse Wind Expansion_16.07E Wild Horse Wind Expansionwrkingfile 5" xfId="25513"/>
    <cellStyle name="_Tenaska Comparison_04.07E Wild Horse Wind Expansion_16.07E Wild Horse Wind Expansionwrkingfile 5 2" xfId="25514"/>
    <cellStyle name="_Tenaska Comparison_04.07E Wild Horse Wind Expansion_16.07E Wild Horse Wind Expansionwrkingfile 6" xfId="25515"/>
    <cellStyle name="_Tenaska Comparison_04.07E Wild Horse Wind Expansion_16.07E Wild Horse Wind Expansionwrkingfile 6 2" xfId="25516"/>
    <cellStyle name="_Tenaska Comparison_04.07E Wild Horse Wind Expansion_16.07E Wild Horse Wind Expansionwrkingfile SF" xfId="6265"/>
    <cellStyle name="_Tenaska Comparison_04.07E Wild Horse Wind Expansion_16.07E Wild Horse Wind Expansionwrkingfile SF 2" xfId="6266"/>
    <cellStyle name="_Tenaska Comparison_04.07E Wild Horse Wind Expansion_16.07E Wild Horse Wind Expansionwrkingfile SF 2 2" xfId="6267"/>
    <cellStyle name="_Tenaska Comparison_04.07E Wild Horse Wind Expansion_16.07E Wild Horse Wind Expansionwrkingfile SF 2 2 2" xfId="25517"/>
    <cellStyle name="_Tenaska Comparison_04.07E Wild Horse Wind Expansion_16.07E Wild Horse Wind Expansionwrkingfile SF 2 2 2 2" xfId="25518"/>
    <cellStyle name="_Tenaska Comparison_04.07E Wild Horse Wind Expansion_16.07E Wild Horse Wind Expansionwrkingfile SF 2 3" xfId="25519"/>
    <cellStyle name="_Tenaska Comparison_04.07E Wild Horse Wind Expansion_16.07E Wild Horse Wind Expansionwrkingfile SF 2 3 2" xfId="25520"/>
    <cellStyle name="_Tenaska Comparison_04.07E Wild Horse Wind Expansion_16.07E Wild Horse Wind Expansionwrkingfile SF 2 4" xfId="25521"/>
    <cellStyle name="_Tenaska Comparison_04.07E Wild Horse Wind Expansion_16.07E Wild Horse Wind Expansionwrkingfile SF 2 4 2" xfId="25522"/>
    <cellStyle name="_Tenaska Comparison_04.07E Wild Horse Wind Expansion_16.07E Wild Horse Wind Expansionwrkingfile SF 3" xfId="6268"/>
    <cellStyle name="_Tenaska Comparison_04.07E Wild Horse Wind Expansion_16.07E Wild Horse Wind Expansionwrkingfile SF 3 2" xfId="25523"/>
    <cellStyle name="_Tenaska Comparison_04.07E Wild Horse Wind Expansion_16.07E Wild Horse Wind Expansionwrkingfile SF 3 2 2" xfId="25524"/>
    <cellStyle name="_Tenaska Comparison_04.07E Wild Horse Wind Expansion_16.07E Wild Horse Wind Expansionwrkingfile SF 3 3" xfId="25525"/>
    <cellStyle name="_Tenaska Comparison_04.07E Wild Horse Wind Expansion_16.07E Wild Horse Wind Expansionwrkingfile SF 4" xfId="6269"/>
    <cellStyle name="_Tenaska Comparison_04.07E Wild Horse Wind Expansion_16.07E Wild Horse Wind Expansionwrkingfile SF 4 2" xfId="25526"/>
    <cellStyle name="_Tenaska Comparison_04.07E Wild Horse Wind Expansion_16.07E Wild Horse Wind Expansionwrkingfile SF 4 2 2" xfId="25527"/>
    <cellStyle name="_Tenaska Comparison_04.07E Wild Horse Wind Expansion_16.07E Wild Horse Wind Expansionwrkingfile SF 4 3" xfId="25528"/>
    <cellStyle name="_Tenaska Comparison_04.07E Wild Horse Wind Expansion_16.07E Wild Horse Wind Expansionwrkingfile SF 5" xfId="25529"/>
    <cellStyle name="_Tenaska Comparison_04.07E Wild Horse Wind Expansion_16.07E Wild Horse Wind Expansionwrkingfile SF 5 2" xfId="25530"/>
    <cellStyle name="_Tenaska Comparison_04.07E Wild Horse Wind Expansion_16.07E Wild Horse Wind Expansionwrkingfile SF 6" xfId="25531"/>
    <cellStyle name="_Tenaska Comparison_04.07E Wild Horse Wind Expansion_16.07E Wild Horse Wind Expansionwrkingfile SF 6 2" xfId="25532"/>
    <cellStyle name="_Tenaska Comparison_04.07E Wild Horse Wind Expansion_16.07E Wild Horse Wind Expansionwrkingfile SF_DEM-WP(C) ENERG10C--ctn Mid-C_042010 2010GRC" xfId="6270"/>
    <cellStyle name="_Tenaska Comparison_04.07E Wild Horse Wind Expansion_16.07E Wild Horse Wind Expansionwrkingfile SF_DEM-WP(C) ENERG10C--ctn Mid-C_042010 2010GRC 2" xfId="25533"/>
    <cellStyle name="_Tenaska Comparison_04.07E Wild Horse Wind Expansion_16.07E Wild Horse Wind Expansionwrkingfile_DEM-WP(C) ENERG10C--ctn Mid-C_042010 2010GRC" xfId="6271"/>
    <cellStyle name="_Tenaska Comparison_04.07E Wild Horse Wind Expansion_16.07E Wild Horse Wind Expansionwrkingfile_DEM-WP(C) ENERG10C--ctn Mid-C_042010 2010GRC 2" xfId="25534"/>
    <cellStyle name="_Tenaska Comparison_04.07E Wild Horse Wind Expansion_16.37E Wild Horse Expansion DeferralRevwrkingfile SF" xfId="6272"/>
    <cellStyle name="_Tenaska Comparison_04.07E Wild Horse Wind Expansion_16.37E Wild Horse Expansion DeferralRevwrkingfile SF 2" xfId="6273"/>
    <cellStyle name="_Tenaska Comparison_04.07E Wild Horse Wind Expansion_16.37E Wild Horse Expansion DeferralRevwrkingfile SF 2 2" xfId="6274"/>
    <cellStyle name="_Tenaska Comparison_04.07E Wild Horse Wind Expansion_16.37E Wild Horse Expansion DeferralRevwrkingfile SF 2 2 2" xfId="25535"/>
    <cellStyle name="_Tenaska Comparison_04.07E Wild Horse Wind Expansion_16.37E Wild Horse Expansion DeferralRevwrkingfile SF 2 2 2 2" xfId="25536"/>
    <cellStyle name="_Tenaska Comparison_04.07E Wild Horse Wind Expansion_16.37E Wild Horse Expansion DeferralRevwrkingfile SF 2 3" xfId="25537"/>
    <cellStyle name="_Tenaska Comparison_04.07E Wild Horse Wind Expansion_16.37E Wild Horse Expansion DeferralRevwrkingfile SF 2 3 2" xfId="25538"/>
    <cellStyle name="_Tenaska Comparison_04.07E Wild Horse Wind Expansion_16.37E Wild Horse Expansion DeferralRevwrkingfile SF 2 4" xfId="25539"/>
    <cellStyle name="_Tenaska Comparison_04.07E Wild Horse Wind Expansion_16.37E Wild Horse Expansion DeferralRevwrkingfile SF 2 4 2" xfId="25540"/>
    <cellStyle name="_Tenaska Comparison_04.07E Wild Horse Wind Expansion_16.37E Wild Horse Expansion DeferralRevwrkingfile SF 3" xfId="6275"/>
    <cellStyle name="_Tenaska Comparison_04.07E Wild Horse Wind Expansion_16.37E Wild Horse Expansion DeferralRevwrkingfile SF 3 2" xfId="25541"/>
    <cellStyle name="_Tenaska Comparison_04.07E Wild Horse Wind Expansion_16.37E Wild Horse Expansion DeferralRevwrkingfile SF 3 2 2" xfId="25542"/>
    <cellStyle name="_Tenaska Comparison_04.07E Wild Horse Wind Expansion_16.37E Wild Horse Expansion DeferralRevwrkingfile SF 3 3" xfId="25543"/>
    <cellStyle name="_Tenaska Comparison_04.07E Wild Horse Wind Expansion_16.37E Wild Horse Expansion DeferralRevwrkingfile SF 4" xfId="6276"/>
    <cellStyle name="_Tenaska Comparison_04.07E Wild Horse Wind Expansion_16.37E Wild Horse Expansion DeferralRevwrkingfile SF 4 2" xfId="25544"/>
    <cellStyle name="_Tenaska Comparison_04.07E Wild Horse Wind Expansion_16.37E Wild Horse Expansion DeferralRevwrkingfile SF 4 2 2" xfId="25545"/>
    <cellStyle name="_Tenaska Comparison_04.07E Wild Horse Wind Expansion_16.37E Wild Horse Expansion DeferralRevwrkingfile SF 4 3" xfId="25546"/>
    <cellStyle name="_Tenaska Comparison_04.07E Wild Horse Wind Expansion_16.37E Wild Horse Expansion DeferralRevwrkingfile SF 5" xfId="25547"/>
    <cellStyle name="_Tenaska Comparison_04.07E Wild Horse Wind Expansion_16.37E Wild Horse Expansion DeferralRevwrkingfile SF 5 2" xfId="25548"/>
    <cellStyle name="_Tenaska Comparison_04.07E Wild Horse Wind Expansion_16.37E Wild Horse Expansion DeferralRevwrkingfile SF 6" xfId="25549"/>
    <cellStyle name="_Tenaska Comparison_04.07E Wild Horse Wind Expansion_16.37E Wild Horse Expansion DeferralRevwrkingfile SF 6 2" xfId="25550"/>
    <cellStyle name="_Tenaska Comparison_04.07E Wild Horse Wind Expansion_16.37E Wild Horse Expansion DeferralRevwrkingfile SF_DEM-WP(C) ENERG10C--ctn Mid-C_042010 2010GRC" xfId="6277"/>
    <cellStyle name="_Tenaska Comparison_04.07E Wild Horse Wind Expansion_16.37E Wild Horse Expansion DeferralRevwrkingfile SF_DEM-WP(C) ENERG10C--ctn Mid-C_042010 2010GRC 2" xfId="25551"/>
    <cellStyle name="_Tenaska Comparison_04.07E Wild Horse Wind Expansion_DEM-WP(C) ENERG10C--ctn Mid-C_042010 2010GRC" xfId="6278"/>
    <cellStyle name="_Tenaska Comparison_04.07E Wild Horse Wind Expansion_DEM-WP(C) ENERG10C--ctn Mid-C_042010 2010GRC 2" xfId="25552"/>
    <cellStyle name="_Tenaska Comparison_16.07E Wild Horse Wind Expansionwrkingfile" xfId="6279"/>
    <cellStyle name="_Tenaska Comparison_16.07E Wild Horse Wind Expansionwrkingfile 2" xfId="6280"/>
    <cellStyle name="_Tenaska Comparison_16.07E Wild Horse Wind Expansionwrkingfile 2 2" xfId="6281"/>
    <cellStyle name="_Tenaska Comparison_16.07E Wild Horse Wind Expansionwrkingfile 2 2 2" xfId="25553"/>
    <cellStyle name="_Tenaska Comparison_16.07E Wild Horse Wind Expansionwrkingfile 2 2 2 2" xfId="25554"/>
    <cellStyle name="_Tenaska Comparison_16.07E Wild Horse Wind Expansionwrkingfile 2 3" xfId="25555"/>
    <cellStyle name="_Tenaska Comparison_16.07E Wild Horse Wind Expansionwrkingfile 2 3 2" xfId="25556"/>
    <cellStyle name="_Tenaska Comparison_16.07E Wild Horse Wind Expansionwrkingfile 2 4" xfId="25557"/>
    <cellStyle name="_Tenaska Comparison_16.07E Wild Horse Wind Expansionwrkingfile 2 4 2" xfId="25558"/>
    <cellStyle name="_Tenaska Comparison_16.07E Wild Horse Wind Expansionwrkingfile 3" xfId="6282"/>
    <cellStyle name="_Tenaska Comparison_16.07E Wild Horse Wind Expansionwrkingfile 3 2" xfId="25559"/>
    <cellStyle name="_Tenaska Comparison_16.07E Wild Horse Wind Expansionwrkingfile 3 2 2" xfId="25560"/>
    <cellStyle name="_Tenaska Comparison_16.07E Wild Horse Wind Expansionwrkingfile 3 3" xfId="25561"/>
    <cellStyle name="_Tenaska Comparison_16.07E Wild Horse Wind Expansionwrkingfile 4" xfId="6283"/>
    <cellStyle name="_Tenaska Comparison_16.07E Wild Horse Wind Expansionwrkingfile 4 2" xfId="25562"/>
    <cellStyle name="_Tenaska Comparison_16.07E Wild Horse Wind Expansionwrkingfile 4 2 2" xfId="25563"/>
    <cellStyle name="_Tenaska Comparison_16.07E Wild Horse Wind Expansionwrkingfile 4 3" xfId="25564"/>
    <cellStyle name="_Tenaska Comparison_16.07E Wild Horse Wind Expansionwrkingfile 5" xfId="25565"/>
    <cellStyle name="_Tenaska Comparison_16.07E Wild Horse Wind Expansionwrkingfile 5 2" xfId="25566"/>
    <cellStyle name="_Tenaska Comparison_16.07E Wild Horse Wind Expansionwrkingfile 6" xfId="25567"/>
    <cellStyle name="_Tenaska Comparison_16.07E Wild Horse Wind Expansionwrkingfile 6 2" xfId="25568"/>
    <cellStyle name="_Tenaska Comparison_16.07E Wild Horse Wind Expansionwrkingfile SF" xfId="6284"/>
    <cellStyle name="_Tenaska Comparison_16.07E Wild Horse Wind Expansionwrkingfile SF 2" xfId="6285"/>
    <cellStyle name="_Tenaska Comparison_16.07E Wild Horse Wind Expansionwrkingfile SF 2 2" xfId="6286"/>
    <cellStyle name="_Tenaska Comparison_16.07E Wild Horse Wind Expansionwrkingfile SF 2 2 2" xfId="25569"/>
    <cellStyle name="_Tenaska Comparison_16.07E Wild Horse Wind Expansionwrkingfile SF 2 2 2 2" xfId="25570"/>
    <cellStyle name="_Tenaska Comparison_16.07E Wild Horse Wind Expansionwrkingfile SF 2 3" xfId="25571"/>
    <cellStyle name="_Tenaska Comparison_16.07E Wild Horse Wind Expansionwrkingfile SF 2 3 2" xfId="25572"/>
    <cellStyle name="_Tenaska Comparison_16.07E Wild Horse Wind Expansionwrkingfile SF 2 4" xfId="25573"/>
    <cellStyle name="_Tenaska Comparison_16.07E Wild Horse Wind Expansionwrkingfile SF 2 4 2" xfId="25574"/>
    <cellStyle name="_Tenaska Comparison_16.07E Wild Horse Wind Expansionwrkingfile SF 3" xfId="6287"/>
    <cellStyle name="_Tenaska Comparison_16.07E Wild Horse Wind Expansionwrkingfile SF 3 2" xfId="25575"/>
    <cellStyle name="_Tenaska Comparison_16.07E Wild Horse Wind Expansionwrkingfile SF 3 2 2" xfId="25576"/>
    <cellStyle name="_Tenaska Comparison_16.07E Wild Horse Wind Expansionwrkingfile SF 3 3" xfId="25577"/>
    <cellStyle name="_Tenaska Comparison_16.07E Wild Horse Wind Expansionwrkingfile SF 4" xfId="6288"/>
    <cellStyle name="_Tenaska Comparison_16.07E Wild Horse Wind Expansionwrkingfile SF 4 2" xfId="25578"/>
    <cellStyle name="_Tenaska Comparison_16.07E Wild Horse Wind Expansionwrkingfile SF 4 2 2" xfId="25579"/>
    <cellStyle name="_Tenaska Comparison_16.07E Wild Horse Wind Expansionwrkingfile SF 4 3" xfId="25580"/>
    <cellStyle name="_Tenaska Comparison_16.07E Wild Horse Wind Expansionwrkingfile SF 5" xfId="25581"/>
    <cellStyle name="_Tenaska Comparison_16.07E Wild Horse Wind Expansionwrkingfile SF 5 2" xfId="25582"/>
    <cellStyle name="_Tenaska Comparison_16.07E Wild Horse Wind Expansionwrkingfile SF 6" xfId="25583"/>
    <cellStyle name="_Tenaska Comparison_16.07E Wild Horse Wind Expansionwrkingfile SF 6 2" xfId="25584"/>
    <cellStyle name="_Tenaska Comparison_16.07E Wild Horse Wind Expansionwrkingfile SF_DEM-WP(C) ENERG10C--ctn Mid-C_042010 2010GRC" xfId="6289"/>
    <cellStyle name="_Tenaska Comparison_16.07E Wild Horse Wind Expansionwrkingfile SF_DEM-WP(C) ENERG10C--ctn Mid-C_042010 2010GRC 2" xfId="25585"/>
    <cellStyle name="_Tenaska Comparison_16.07E Wild Horse Wind Expansionwrkingfile_DEM-WP(C) ENERG10C--ctn Mid-C_042010 2010GRC" xfId="6290"/>
    <cellStyle name="_Tenaska Comparison_16.07E Wild Horse Wind Expansionwrkingfile_DEM-WP(C) ENERG10C--ctn Mid-C_042010 2010GRC 2" xfId="25586"/>
    <cellStyle name="_Tenaska Comparison_16.37E Wild Horse Expansion DeferralRevwrkingfile SF" xfId="6291"/>
    <cellStyle name="_Tenaska Comparison_16.37E Wild Horse Expansion DeferralRevwrkingfile SF 2" xfId="6292"/>
    <cellStyle name="_Tenaska Comparison_16.37E Wild Horse Expansion DeferralRevwrkingfile SF 2 2" xfId="6293"/>
    <cellStyle name="_Tenaska Comparison_16.37E Wild Horse Expansion DeferralRevwrkingfile SF 2 2 2" xfId="25587"/>
    <cellStyle name="_Tenaska Comparison_16.37E Wild Horse Expansion DeferralRevwrkingfile SF 2 2 2 2" xfId="25588"/>
    <cellStyle name="_Tenaska Comparison_16.37E Wild Horse Expansion DeferralRevwrkingfile SF 2 3" xfId="25589"/>
    <cellStyle name="_Tenaska Comparison_16.37E Wild Horse Expansion DeferralRevwrkingfile SF 2 3 2" xfId="25590"/>
    <cellStyle name="_Tenaska Comparison_16.37E Wild Horse Expansion DeferralRevwrkingfile SF 2 4" xfId="25591"/>
    <cellStyle name="_Tenaska Comparison_16.37E Wild Horse Expansion DeferralRevwrkingfile SF 2 4 2" xfId="25592"/>
    <cellStyle name="_Tenaska Comparison_16.37E Wild Horse Expansion DeferralRevwrkingfile SF 3" xfId="6294"/>
    <cellStyle name="_Tenaska Comparison_16.37E Wild Horse Expansion DeferralRevwrkingfile SF 3 2" xfId="25593"/>
    <cellStyle name="_Tenaska Comparison_16.37E Wild Horse Expansion DeferralRevwrkingfile SF 3 2 2" xfId="25594"/>
    <cellStyle name="_Tenaska Comparison_16.37E Wild Horse Expansion DeferralRevwrkingfile SF 3 3" xfId="25595"/>
    <cellStyle name="_Tenaska Comparison_16.37E Wild Horse Expansion DeferralRevwrkingfile SF 4" xfId="6295"/>
    <cellStyle name="_Tenaska Comparison_16.37E Wild Horse Expansion DeferralRevwrkingfile SF 4 2" xfId="25596"/>
    <cellStyle name="_Tenaska Comparison_16.37E Wild Horse Expansion DeferralRevwrkingfile SF 4 2 2" xfId="25597"/>
    <cellStyle name="_Tenaska Comparison_16.37E Wild Horse Expansion DeferralRevwrkingfile SF 4 3" xfId="25598"/>
    <cellStyle name="_Tenaska Comparison_16.37E Wild Horse Expansion DeferralRevwrkingfile SF 5" xfId="25599"/>
    <cellStyle name="_Tenaska Comparison_16.37E Wild Horse Expansion DeferralRevwrkingfile SF 5 2" xfId="25600"/>
    <cellStyle name="_Tenaska Comparison_16.37E Wild Horse Expansion DeferralRevwrkingfile SF 6" xfId="25601"/>
    <cellStyle name="_Tenaska Comparison_16.37E Wild Horse Expansion DeferralRevwrkingfile SF 6 2" xfId="25602"/>
    <cellStyle name="_Tenaska Comparison_16.37E Wild Horse Expansion DeferralRevwrkingfile SF_DEM-WP(C) ENERG10C--ctn Mid-C_042010 2010GRC" xfId="6296"/>
    <cellStyle name="_Tenaska Comparison_16.37E Wild Horse Expansion DeferralRevwrkingfile SF_DEM-WP(C) ENERG10C--ctn Mid-C_042010 2010GRC 2" xfId="25603"/>
    <cellStyle name="_Tenaska Comparison_2009 Compliance Filing PCA Exhibits for GRC" xfId="6297"/>
    <cellStyle name="_Tenaska Comparison_2009 Compliance Filing PCA Exhibits for GRC 2" xfId="6298"/>
    <cellStyle name="_Tenaska Comparison_2009 Compliance Filing PCA Exhibits for GRC 2 2" xfId="25604"/>
    <cellStyle name="_Tenaska Comparison_2009 Compliance Filing PCA Exhibits for GRC 3" xfId="25605"/>
    <cellStyle name="_Tenaska Comparison_2009 GRC Compl Filing - Exhibit D" xfId="6299"/>
    <cellStyle name="_Tenaska Comparison_2009 GRC Compl Filing - Exhibit D 2" xfId="6300"/>
    <cellStyle name="_Tenaska Comparison_2009 GRC Compl Filing - Exhibit D 2 2" xfId="25606"/>
    <cellStyle name="_Tenaska Comparison_2009 GRC Compl Filing - Exhibit D 2 2 2" xfId="25607"/>
    <cellStyle name="_Tenaska Comparison_2009 GRC Compl Filing - Exhibit D 2 2 2 2" xfId="25608"/>
    <cellStyle name="_Tenaska Comparison_2009 GRC Compl Filing - Exhibit D 2 3" xfId="25609"/>
    <cellStyle name="_Tenaska Comparison_2009 GRC Compl Filing - Exhibit D 2 3 2" xfId="25610"/>
    <cellStyle name="_Tenaska Comparison_2009 GRC Compl Filing - Exhibit D 2 4" xfId="25611"/>
    <cellStyle name="_Tenaska Comparison_2009 GRC Compl Filing - Exhibit D 2 4 2" xfId="25612"/>
    <cellStyle name="_Tenaska Comparison_2009 GRC Compl Filing - Exhibit D 3" xfId="6301"/>
    <cellStyle name="_Tenaska Comparison_2009 GRC Compl Filing - Exhibit D 3 2" xfId="25613"/>
    <cellStyle name="_Tenaska Comparison_2009 GRC Compl Filing - Exhibit D 3 2 2" xfId="25614"/>
    <cellStyle name="_Tenaska Comparison_2009 GRC Compl Filing - Exhibit D 3 3" xfId="25615"/>
    <cellStyle name="_Tenaska Comparison_2009 GRC Compl Filing - Exhibit D 4" xfId="25616"/>
    <cellStyle name="_Tenaska Comparison_2009 GRC Compl Filing - Exhibit D 4 2" xfId="25617"/>
    <cellStyle name="_Tenaska Comparison_2009 GRC Compl Filing - Exhibit D 4 2 2" xfId="25618"/>
    <cellStyle name="_Tenaska Comparison_2009 GRC Compl Filing - Exhibit D 4 3" xfId="25619"/>
    <cellStyle name="_Tenaska Comparison_2009 GRC Compl Filing - Exhibit D 5" xfId="25620"/>
    <cellStyle name="_Tenaska Comparison_2009 GRC Compl Filing - Exhibit D 5 2" xfId="25621"/>
    <cellStyle name="_Tenaska Comparison_2009 GRC Compl Filing - Exhibit D 6" xfId="25622"/>
    <cellStyle name="_Tenaska Comparison_2009 GRC Compl Filing - Exhibit D 6 2" xfId="25623"/>
    <cellStyle name="_Tenaska Comparison_2009 GRC Compl Filing - Exhibit D_DEM-WP(C) ENERG10C--ctn Mid-C_042010 2010GRC" xfId="6302"/>
    <cellStyle name="_Tenaska Comparison_2009 GRC Compl Filing - Exhibit D_DEM-WP(C) ENERG10C--ctn Mid-C_042010 2010GRC 2" xfId="25624"/>
    <cellStyle name="_Tenaska Comparison_3.01 Income Statement" xfId="6303"/>
    <cellStyle name="_Tenaska Comparison_4 31 Regulatory Assets and Liabilities  7 06- Exhibit D" xfId="6304"/>
    <cellStyle name="_Tenaska Comparison_4 31 Regulatory Assets and Liabilities  7 06- Exhibit D 2" xfId="6305"/>
    <cellStyle name="_Tenaska Comparison_4 31 Regulatory Assets and Liabilities  7 06- Exhibit D 2 2" xfId="6306"/>
    <cellStyle name="_Tenaska Comparison_4 31 Regulatory Assets and Liabilities  7 06- Exhibit D 2 2 2" xfId="25625"/>
    <cellStyle name="_Tenaska Comparison_4 31 Regulatory Assets and Liabilities  7 06- Exhibit D 2 2 2 2" xfId="25626"/>
    <cellStyle name="_Tenaska Comparison_4 31 Regulatory Assets and Liabilities  7 06- Exhibit D 2 2 3" xfId="25627"/>
    <cellStyle name="_Tenaska Comparison_4 31 Regulatory Assets and Liabilities  7 06- Exhibit D 2 3" xfId="25628"/>
    <cellStyle name="_Tenaska Comparison_4 31 Regulatory Assets and Liabilities  7 06- Exhibit D 2 3 2" xfId="25629"/>
    <cellStyle name="_Tenaska Comparison_4 31 Regulatory Assets and Liabilities  7 06- Exhibit D 2 3 2 2" xfId="25630"/>
    <cellStyle name="_Tenaska Comparison_4 31 Regulatory Assets and Liabilities  7 06- Exhibit D 2 3 3" xfId="25631"/>
    <cellStyle name="_Tenaska Comparison_4 31 Regulatory Assets and Liabilities  7 06- Exhibit D 2 4" xfId="25632"/>
    <cellStyle name="_Tenaska Comparison_4 31 Regulatory Assets and Liabilities  7 06- Exhibit D 2 4 2" xfId="25633"/>
    <cellStyle name="_Tenaska Comparison_4 31 Regulatory Assets and Liabilities  7 06- Exhibit D 2 5" xfId="25634"/>
    <cellStyle name="_Tenaska Comparison_4 31 Regulatory Assets and Liabilities  7 06- Exhibit D 2 5 2" xfId="25635"/>
    <cellStyle name="_Tenaska Comparison_4 31 Regulatory Assets and Liabilities  7 06- Exhibit D 3" xfId="6307"/>
    <cellStyle name="_Tenaska Comparison_4 31 Regulatory Assets and Liabilities  7 06- Exhibit D 3 2" xfId="25636"/>
    <cellStyle name="_Tenaska Comparison_4 31 Regulatory Assets and Liabilities  7 06- Exhibit D 3 2 2" xfId="25637"/>
    <cellStyle name="_Tenaska Comparison_4 31 Regulatory Assets and Liabilities  7 06- Exhibit D 3 3" xfId="25638"/>
    <cellStyle name="_Tenaska Comparison_4 31 Regulatory Assets and Liabilities  7 06- Exhibit D 4" xfId="6308"/>
    <cellStyle name="_Tenaska Comparison_4 31 Regulatory Assets and Liabilities  7 06- Exhibit D 4 2" xfId="25639"/>
    <cellStyle name="_Tenaska Comparison_4 31 Regulatory Assets and Liabilities  7 06- Exhibit D 4 2 2" xfId="25640"/>
    <cellStyle name="_Tenaska Comparison_4 31 Regulatory Assets and Liabilities  7 06- Exhibit D 4 3" xfId="25641"/>
    <cellStyle name="_Tenaska Comparison_4 31 Regulatory Assets and Liabilities  7 06- Exhibit D 5" xfId="25642"/>
    <cellStyle name="_Tenaska Comparison_4 31 Regulatory Assets and Liabilities  7 06- Exhibit D 5 2" xfId="25643"/>
    <cellStyle name="_Tenaska Comparison_4 31 Regulatory Assets and Liabilities  7 06- Exhibit D 6" xfId="25644"/>
    <cellStyle name="_Tenaska Comparison_4 31 Regulatory Assets and Liabilities  7 06- Exhibit D 6 2" xfId="25645"/>
    <cellStyle name="_Tenaska Comparison_4 31 Regulatory Assets and Liabilities  7 06- Exhibit D_DEM-WP(C) ENERG10C--ctn Mid-C_042010 2010GRC" xfId="6309"/>
    <cellStyle name="_Tenaska Comparison_4 31 Regulatory Assets and Liabilities  7 06- Exhibit D_DEM-WP(C) ENERG10C--ctn Mid-C_042010 2010GRC 2" xfId="25646"/>
    <cellStyle name="_Tenaska Comparison_4 31 Regulatory Assets and Liabilities  7 06- Exhibit D_NIM Summary" xfId="6310"/>
    <cellStyle name="_Tenaska Comparison_4 31 Regulatory Assets and Liabilities  7 06- Exhibit D_NIM Summary 2" xfId="6311"/>
    <cellStyle name="_Tenaska Comparison_4 31 Regulatory Assets and Liabilities  7 06- Exhibit D_NIM Summary 2 2" xfId="25647"/>
    <cellStyle name="_Tenaska Comparison_4 31 Regulatory Assets and Liabilities  7 06- Exhibit D_NIM Summary 2 2 2" xfId="25648"/>
    <cellStyle name="_Tenaska Comparison_4 31 Regulatory Assets and Liabilities  7 06- Exhibit D_NIM Summary 2 2 2 2" xfId="25649"/>
    <cellStyle name="_Tenaska Comparison_4 31 Regulatory Assets and Liabilities  7 06- Exhibit D_NIM Summary 2 3" xfId="25650"/>
    <cellStyle name="_Tenaska Comparison_4 31 Regulatory Assets and Liabilities  7 06- Exhibit D_NIM Summary 2 3 2" xfId="25651"/>
    <cellStyle name="_Tenaska Comparison_4 31 Regulatory Assets and Liabilities  7 06- Exhibit D_NIM Summary 2 4" xfId="25652"/>
    <cellStyle name="_Tenaska Comparison_4 31 Regulatory Assets and Liabilities  7 06- Exhibit D_NIM Summary 2 4 2" xfId="25653"/>
    <cellStyle name="_Tenaska Comparison_4 31 Regulatory Assets and Liabilities  7 06- Exhibit D_NIM Summary 3" xfId="25654"/>
    <cellStyle name="_Tenaska Comparison_4 31 Regulatory Assets and Liabilities  7 06- Exhibit D_NIM Summary 3 2" xfId="25655"/>
    <cellStyle name="_Tenaska Comparison_4 31 Regulatory Assets and Liabilities  7 06- Exhibit D_NIM Summary 3 2 2" xfId="25656"/>
    <cellStyle name="_Tenaska Comparison_4 31 Regulatory Assets and Liabilities  7 06- Exhibit D_NIM Summary 3 3" xfId="25657"/>
    <cellStyle name="_Tenaska Comparison_4 31 Regulatory Assets and Liabilities  7 06- Exhibit D_NIM Summary 4" xfId="25658"/>
    <cellStyle name="_Tenaska Comparison_4 31 Regulatory Assets and Liabilities  7 06- Exhibit D_NIM Summary 4 2" xfId="25659"/>
    <cellStyle name="_Tenaska Comparison_4 31 Regulatory Assets and Liabilities  7 06- Exhibit D_NIM Summary 4 2 2" xfId="25660"/>
    <cellStyle name="_Tenaska Comparison_4 31 Regulatory Assets and Liabilities  7 06- Exhibit D_NIM Summary 4 3" xfId="25661"/>
    <cellStyle name="_Tenaska Comparison_4 31 Regulatory Assets and Liabilities  7 06- Exhibit D_NIM Summary 5" xfId="25662"/>
    <cellStyle name="_Tenaska Comparison_4 31 Regulatory Assets and Liabilities  7 06- Exhibit D_NIM Summary 5 2" xfId="25663"/>
    <cellStyle name="_Tenaska Comparison_4 31 Regulatory Assets and Liabilities  7 06- Exhibit D_NIM Summary 6" xfId="25664"/>
    <cellStyle name="_Tenaska Comparison_4 31 Regulatory Assets and Liabilities  7 06- Exhibit D_NIM Summary 6 2" xfId="25665"/>
    <cellStyle name="_Tenaska Comparison_4 31 Regulatory Assets and Liabilities  7 06- Exhibit D_NIM Summary_DEM-WP(C) ENERG10C--ctn Mid-C_042010 2010GRC" xfId="6312"/>
    <cellStyle name="_Tenaska Comparison_4 31 Regulatory Assets and Liabilities  7 06- Exhibit D_NIM Summary_DEM-WP(C) ENERG10C--ctn Mid-C_042010 2010GRC 2" xfId="25666"/>
    <cellStyle name="_Tenaska Comparison_4 31 Regulatory Assets and Liabilities  7 06- Exhibit D_NIM+O&amp;M" xfId="6313"/>
    <cellStyle name="_Tenaska Comparison_4 31 Regulatory Assets and Liabilities  7 06- Exhibit D_NIM+O&amp;M 2" xfId="25667"/>
    <cellStyle name="_Tenaska Comparison_4 31 Regulatory Assets and Liabilities  7 06- Exhibit D_NIM+O&amp;M 2 2" xfId="25668"/>
    <cellStyle name="_Tenaska Comparison_4 31 Regulatory Assets and Liabilities  7 06- Exhibit D_NIM+O&amp;M 2 2 2" xfId="25669"/>
    <cellStyle name="_Tenaska Comparison_4 31 Regulatory Assets and Liabilities  7 06- Exhibit D_NIM+O&amp;M 3" xfId="25670"/>
    <cellStyle name="_Tenaska Comparison_4 31 Regulatory Assets and Liabilities  7 06- Exhibit D_NIM+O&amp;M 3 2" xfId="25671"/>
    <cellStyle name="_Tenaska Comparison_4 31 Regulatory Assets and Liabilities  7 06- Exhibit D_NIM+O&amp;M 3 2 2" xfId="25672"/>
    <cellStyle name="_Tenaska Comparison_4 31 Regulatory Assets and Liabilities  7 06- Exhibit D_NIM+O&amp;M 3 3" xfId="25673"/>
    <cellStyle name="_Tenaska Comparison_4 31 Regulatory Assets and Liabilities  7 06- Exhibit D_NIM+O&amp;M 4" xfId="25674"/>
    <cellStyle name="_Tenaska Comparison_4 31 Regulatory Assets and Liabilities  7 06- Exhibit D_NIM+O&amp;M 4 2" xfId="25675"/>
    <cellStyle name="_Tenaska Comparison_4 31 Regulatory Assets and Liabilities  7 06- Exhibit D_NIM+O&amp;M 5" xfId="25676"/>
    <cellStyle name="_Tenaska Comparison_4 31 Regulatory Assets and Liabilities  7 06- Exhibit D_NIM+O&amp;M 5 2" xfId="25677"/>
    <cellStyle name="_Tenaska Comparison_4 31 Regulatory Assets and Liabilities  7 06- Exhibit D_NIM+O&amp;M Monthly" xfId="6314"/>
    <cellStyle name="_Tenaska Comparison_4 31 Regulatory Assets and Liabilities  7 06- Exhibit D_NIM+O&amp;M Monthly 2" xfId="25678"/>
    <cellStyle name="_Tenaska Comparison_4 31 Regulatory Assets and Liabilities  7 06- Exhibit D_NIM+O&amp;M Monthly 2 2" xfId="25679"/>
    <cellStyle name="_Tenaska Comparison_4 31 Regulatory Assets and Liabilities  7 06- Exhibit D_NIM+O&amp;M Monthly 2 2 2" xfId="25680"/>
    <cellStyle name="_Tenaska Comparison_4 31 Regulatory Assets and Liabilities  7 06- Exhibit D_NIM+O&amp;M Monthly 3" xfId="25681"/>
    <cellStyle name="_Tenaska Comparison_4 31 Regulatory Assets and Liabilities  7 06- Exhibit D_NIM+O&amp;M Monthly 3 2" xfId="25682"/>
    <cellStyle name="_Tenaska Comparison_4 31 Regulatory Assets and Liabilities  7 06- Exhibit D_NIM+O&amp;M Monthly 3 2 2" xfId="25683"/>
    <cellStyle name="_Tenaska Comparison_4 31 Regulatory Assets and Liabilities  7 06- Exhibit D_NIM+O&amp;M Monthly 3 3" xfId="25684"/>
    <cellStyle name="_Tenaska Comparison_4 31 Regulatory Assets and Liabilities  7 06- Exhibit D_NIM+O&amp;M Monthly 4" xfId="25685"/>
    <cellStyle name="_Tenaska Comparison_4 31 Regulatory Assets and Liabilities  7 06- Exhibit D_NIM+O&amp;M Monthly 4 2" xfId="25686"/>
    <cellStyle name="_Tenaska Comparison_4 31 Regulatory Assets and Liabilities  7 06- Exhibit D_NIM+O&amp;M Monthly 5" xfId="25687"/>
    <cellStyle name="_Tenaska Comparison_4 31 Regulatory Assets and Liabilities  7 06- Exhibit D_NIM+O&amp;M Monthly 5 2" xfId="25688"/>
    <cellStyle name="_Tenaska Comparison_4 31E Reg Asset  Liab and EXH D" xfId="6315"/>
    <cellStyle name="_Tenaska Comparison_4 31E Reg Asset  Liab and EXH D _ Aug 10 Filing (2)" xfId="6316"/>
    <cellStyle name="_Tenaska Comparison_4 31E Reg Asset  Liab and EXH D _ Aug 10 Filing (2) 2" xfId="25689"/>
    <cellStyle name="_Tenaska Comparison_4 31E Reg Asset  Liab and EXH D _ Aug 10 Filing (2) 2 2" xfId="25690"/>
    <cellStyle name="_Tenaska Comparison_4 31E Reg Asset  Liab and EXH D _ Aug 10 Filing (2) 2 2 2" xfId="25691"/>
    <cellStyle name="_Tenaska Comparison_4 31E Reg Asset  Liab and EXH D _ Aug 10 Filing (2) 2 3" xfId="25692"/>
    <cellStyle name="_Tenaska Comparison_4 31E Reg Asset  Liab and EXH D _ Aug 10 Filing (2) 3" xfId="25693"/>
    <cellStyle name="_Tenaska Comparison_4 31E Reg Asset  Liab and EXH D _ Aug 10 Filing (2) 3 2" xfId="25694"/>
    <cellStyle name="_Tenaska Comparison_4 31E Reg Asset  Liab and EXH D _ Aug 10 Filing (2) 3 2 2" xfId="25695"/>
    <cellStyle name="_Tenaska Comparison_4 31E Reg Asset  Liab and EXH D _ Aug 10 Filing (2) 3 3" xfId="25696"/>
    <cellStyle name="_Tenaska Comparison_4 31E Reg Asset  Liab and EXH D _ Aug 10 Filing (2) 4" xfId="25697"/>
    <cellStyle name="_Tenaska Comparison_4 31E Reg Asset  Liab and EXH D _ Aug 10 Filing (2) 4 2" xfId="25698"/>
    <cellStyle name="_Tenaska Comparison_4 31E Reg Asset  Liab and EXH D _ Aug 10 Filing (2) 5" xfId="25699"/>
    <cellStyle name="_Tenaska Comparison_4 31E Reg Asset  Liab and EXH D _ Aug 10 Filing (2) 5 2" xfId="25700"/>
    <cellStyle name="_Tenaska Comparison_4 31E Reg Asset  Liab and EXH D 10" xfId="25701"/>
    <cellStyle name="_Tenaska Comparison_4 31E Reg Asset  Liab and EXH D 10 2" xfId="25702"/>
    <cellStyle name="_Tenaska Comparison_4 31E Reg Asset  Liab and EXH D 10 2 2" xfId="25703"/>
    <cellStyle name="_Tenaska Comparison_4 31E Reg Asset  Liab and EXH D 10 3" xfId="25704"/>
    <cellStyle name="_Tenaska Comparison_4 31E Reg Asset  Liab and EXH D 11" xfId="25705"/>
    <cellStyle name="_Tenaska Comparison_4 31E Reg Asset  Liab and EXH D 11 2" xfId="25706"/>
    <cellStyle name="_Tenaska Comparison_4 31E Reg Asset  Liab and EXH D 11 2 2" xfId="25707"/>
    <cellStyle name="_Tenaska Comparison_4 31E Reg Asset  Liab and EXH D 11 3" xfId="25708"/>
    <cellStyle name="_Tenaska Comparison_4 31E Reg Asset  Liab and EXH D 12" xfId="25709"/>
    <cellStyle name="_Tenaska Comparison_4 31E Reg Asset  Liab and EXH D 12 2" xfId="25710"/>
    <cellStyle name="_Tenaska Comparison_4 31E Reg Asset  Liab and EXH D 12 2 2" xfId="25711"/>
    <cellStyle name="_Tenaska Comparison_4 31E Reg Asset  Liab and EXH D 12 3" xfId="25712"/>
    <cellStyle name="_Tenaska Comparison_4 31E Reg Asset  Liab and EXH D 13" xfId="25713"/>
    <cellStyle name="_Tenaska Comparison_4 31E Reg Asset  Liab and EXH D 13 2" xfId="25714"/>
    <cellStyle name="_Tenaska Comparison_4 31E Reg Asset  Liab and EXH D 13 2 2" xfId="25715"/>
    <cellStyle name="_Tenaska Comparison_4 31E Reg Asset  Liab and EXH D 13 3" xfId="25716"/>
    <cellStyle name="_Tenaska Comparison_4 31E Reg Asset  Liab and EXH D 14" xfId="25717"/>
    <cellStyle name="_Tenaska Comparison_4 31E Reg Asset  Liab and EXH D 14 2" xfId="25718"/>
    <cellStyle name="_Tenaska Comparison_4 31E Reg Asset  Liab and EXH D 14 2 2" xfId="25719"/>
    <cellStyle name="_Tenaska Comparison_4 31E Reg Asset  Liab and EXH D 14 3" xfId="25720"/>
    <cellStyle name="_Tenaska Comparison_4 31E Reg Asset  Liab and EXH D 15" xfId="25721"/>
    <cellStyle name="_Tenaska Comparison_4 31E Reg Asset  Liab and EXH D 15 2" xfId="25722"/>
    <cellStyle name="_Tenaska Comparison_4 31E Reg Asset  Liab and EXH D 15 2 2" xfId="25723"/>
    <cellStyle name="_Tenaska Comparison_4 31E Reg Asset  Liab and EXH D 15 3" xfId="25724"/>
    <cellStyle name="_Tenaska Comparison_4 31E Reg Asset  Liab and EXH D 16" xfId="25725"/>
    <cellStyle name="_Tenaska Comparison_4 31E Reg Asset  Liab and EXH D 16 2" xfId="25726"/>
    <cellStyle name="_Tenaska Comparison_4 31E Reg Asset  Liab and EXH D 16 2 2" xfId="25727"/>
    <cellStyle name="_Tenaska Comparison_4 31E Reg Asset  Liab and EXH D 16 3" xfId="25728"/>
    <cellStyle name="_Tenaska Comparison_4 31E Reg Asset  Liab and EXH D 17" xfId="25729"/>
    <cellStyle name="_Tenaska Comparison_4 31E Reg Asset  Liab and EXH D 17 2" xfId="25730"/>
    <cellStyle name="_Tenaska Comparison_4 31E Reg Asset  Liab and EXH D 18" xfId="25731"/>
    <cellStyle name="_Tenaska Comparison_4 31E Reg Asset  Liab and EXH D 18 2" xfId="25732"/>
    <cellStyle name="_Tenaska Comparison_4 31E Reg Asset  Liab and EXH D 19" xfId="25733"/>
    <cellStyle name="_Tenaska Comparison_4 31E Reg Asset  Liab and EXH D 19 2" xfId="25734"/>
    <cellStyle name="_Tenaska Comparison_4 31E Reg Asset  Liab and EXH D 2" xfId="25735"/>
    <cellStyle name="_Tenaska Comparison_4 31E Reg Asset  Liab and EXH D 2 2" xfId="25736"/>
    <cellStyle name="_Tenaska Comparison_4 31E Reg Asset  Liab and EXH D 2 2 2" xfId="25737"/>
    <cellStyle name="_Tenaska Comparison_4 31E Reg Asset  Liab and EXH D 2 3" xfId="25738"/>
    <cellStyle name="_Tenaska Comparison_4 31E Reg Asset  Liab and EXH D 20" xfId="25739"/>
    <cellStyle name="_Tenaska Comparison_4 31E Reg Asset  Liab and EXH D 20 2" xfId="25740"/>
    <cellStyle name="_Tenaska Comparison_4 31E Reg Asset  Liab and EXH D 21" xfId="25741"/>
    <cellStyle name="_Tenaska Comparison_4 31E Reg Asset  Liab and EXH D 21 2" xfId="25742"/>
    <cellStyle name="_Tenaska Comparison_4 31E Reg Asset  Liab and EXH D 22" xfId="25743"/>
    <cellStyle name="_Tenaska Comparison_4 31E Reg Asset  Liab and EXH D 22 2" xfId="25744"/>
    <cellStyle name="_Tenaska Comparison_4 31E Reg Asset  Liab and EXH D 23" xfId="25745"/>
    <cellStyle name="_Tenaska Comparison_4 31E Reg Asset  Liab and EXH D 23 2" xfId="25746"/>
    <cellStyle name="_Tenaska Comparison_4 31E Reg Asset  Liab and EXH D 24" xfId="25747"/>
    <cellStyle name="_Tenaska Comparison_4 31E Reg Asset  Liab and EXH D 24 2" xfId="25748"/>
    <cellStyle name="_Tenaska Comparison_4 31E Reg Asset  Liab and EXH D 25" xfId="25749"/>
    <cellStyle name="_Tenaska Comparison_4 31E Reg Asset  Liab and EXH D 25 2" xfId="25750"/>
    <cellStyle name="_Tenaska Comparison_4 31E Reg Asset  Liab and EXH D 26" xfId="25751"/>
    <cellStyle name="_Tenaska Comparison_4 31E Reg Asset  Liab and EXH D 26 2" xfId="25752"/>
    <cellStyle name="_Tenaska Comparison_4 31E Reg Asset  Liab and EXH D 27" xfId="25753"/>
    <cellStyle name="_Tenaska Comparison_4 31E Reg Asset  Liab and EXH D 27 2" xfId="25754"/>
    <cellStyle name="_Tenaska Comparison_4 31E Reg Asset  Liab and EXH D 28" xfId="25755"/>
    <cellStyle name="_Tenaska Comparison_4 31E Reg Asset  Liab and EXH D 28 2" xfId="25756"/>
    <cellStyle name="_Tenaska Comparison_4 31E Reg Asset  Liab and EXH D 29" xfId="25757"/>
    <cellStyle name="_Tenaska Comparison_4 31E Reg Asset  Liab and EXH D 29 2" xfId="25758"/>
    <cellStyle name="_Tenaska Comparison_4 31E Reg Asset  Liab and EXH D 3" xfId="25759"/>
    <cellStyle name="_Tenaska Comparison_4 31E Reg Asset  Liab and EXH D 3 2" xfId="25760"/>
    <cellStyle name="_Tenaska Comparison_4 31E Reg Asset  Liab and EXH D 3 2 2" xfId="25761"/>
    <cellStyle name="_Tenaska Comparison_4 31E Reg Asset  Liab and EXH D 3 3" xfId="25762"/>
    <cellStyle name="_Tenaska Comparison_4 31E Reg Asset  Liab and EXH D 30" xfId="25763"/>
    <cellStyle name="_Tenaska Comparison_4 31E Reg Asset  Liab and EXH D 30 2" xfId="25764"/>
    <cellStyle name="_Tenaska Comparison_4 31E Reg Asset  Liab and EXH D 4" xfId="25765"/>
    <cellStyle name="_Tenaska Comparison_4 31E Reg Asset  Liab and EXH D 4 2" xfId="25766"/>
    <cellStyle name="_Tenaska Comparison_4 31E Reg Asset  Liab and EXH D 4 2 2" xfId="25767"/>
    <cellStyle name="_Tenaska Comparison_4 31E Reg Asset  Liab and EXH D 5" xfId="25768"/>
    <cellStyle name="_Tenaska Comparison_4 31E Reg Asset  Liab and EXH D 5 2" xfId="25769"/>
    <cellStyle name="_Tenaska Comparison_4 31E Reg Asset  Liab and EXH D 5 2 2" xfId="25770"/>
    <cellStyle name="_Tenaska Comparison_4 31E Reg Asset  Liab and EXH D 6" xfId="25771"/>
    <cellStyle name="_Tenaska Comparison_4 31E Reg Asset  Liab and EXH D 6 2" xfId="25772"/>
    <cellStyle name="_Tenaska Comparison_4 31E Reg Asset  Liab and EXH D 6 2 2" xfId="25773"/>
    <cellStyle name="_Tenaska Comparison_4 31E Reg Asset  Liab and EXH D 6 3" xfId="25774"/>
    <cellStyle name="_Tenaska Comparison_4 31E Reg Asset  Liab and EXH D 7" xfId="25775"/>
    <cellStyle name="_Tenaska Comparison_4 31E Reg Asset  Liab and EXH D 7 2" xfId="25776"/>
    <cellStyle name="_Tenaska Comparison_4 31E Reg Asset  Liab and EXH D 7 2 2" xfId="25777"/>
    <cellStyle name="_Tenaska Comparison_4 31E Reg Asset  Liab and EXH D 7 3" xfId="25778"/>
    <cellStyle name="_Tenaska Comparison_4 31E Reg Asset  Liab and EXH D 8" xfId="25779"/>
    <cellStyle name="_Tenaska Comparison_4 31E Reg Asset  Liab and EXH D 8 2" xfId="25780"/>
    <cellStyle name="_Tenaska Comparison_4 31E Reg Asset  Liab and EXH D 8 2 2" xfId="25781"/>
    <cellStyle name="_Tenaska Comparison_4 31E Reg Asset  Liab and EXH D 8 3" xfId="25782"/>
    <cellStyle name="_Tenaska Comparison_4 31E Reg Asset  Liab and EXH D 9" xfId="25783"/>
    <cellStyle name="_Tenaska Comparison_4 31E Reg Asset  Liab and EXH D 9 2" xfId="25784"/>
    <cellStyle name="_Tenaska Comparison_4 31E Reg Asset  Liab and EXH D 9 2 2" xfId="25785"/>
    <cellStyle name="_Tenaska Comparison_4 31E Reg Asset  Liab and EXH D 9 3" xfId="25786"/>
    <cellStyle name="_Tenaska Comparison_4 32 Regulatory Assets and Liabilities  7 06- Exhibit D" xfId="6317"/>
    <cellStyle name="_Tenaska Comparison_4 32 Regulatory Assets and Liabilities  7 06- Exhibit D 2" xfId="6318"/>
    <cellStyle name="_Tenaska Comparison_4 32 Regulatory Assets and Liabilities  7 06- Exhibit D 2 2" xfId="6319"/>
    <cellStyle name="_Tenaska Comparison_4 32 Regulatory Assets and Liabilities  7 06- Exhibit D 2 2 2" xfId="25787"/>
    <cellStyle name="_Tenaska Comparison_4 32 Regulatory Assets and Liabilities  7 06- Exhibit D 2 2 2 2" xfId="25788"/>
    <cellStyle name="_Tenaska Comparison_4 32 Regulatory Assets and Liabilities  7 06- Exhibit D 2 2 3" xfId="25789"/>
    <cellStyle name="_Tenaska Comparison_4 32 Regulatory Assets and Liabilities  7 06- Exhibit D 2 3" xfId="25790"/>
    <cellStyle name="_Tenaska Comparison_4 32 Regulatory Assets and Liabilities  7 06- Exhibit D 2 3 2" xfId="25791"/>
    <cellStyle name="_Tenaska Comparison_4 32 Regulatory Assets and Liabilities  7 06- Exhibit D 2 3 2 2" xfId="25792"/>
    <cellStyle name="_Tenaska Comparison_4 32 Regulatory Assets and Liabilities  7 06- Exhibit D 2 3 3" xfId="25793"/>
    <cellStyle name="_Tenaska Comparison_4 32 Regulatory Assets and Liabilities  7 06- Exhibit D 2 4" xfId="25794"/>
    <cellStyle name="_Tenaska Comparison_4 32 Regulatory Assets and Liabilities  7 06- Exhibit D 2 4 2" xfId="25795"/>
    <cellStyle name="_Tenaska Comparison_4 32 Regulatory Assets and Liabilities  7 06- Exhibit D 2 5" xfId="25796"/>
    <cellStyle name="_Tenaska Comparison_4 32 Regulatory Assets and Liabilities  7 06- Exhibit D 2 5 2" xfId="25797"/>
    <cellStyle name="_Tenaska Comparison_4 32 Regulatory Assets and Liabilities  7 06- Exhibit D 3" xfId="6320"/>
    <cellStyle name="_Tenaska Comparison_4 32 Regulatory Assets and Liabilities  7 06- Exhibit D 3 2" xfId="25798"/>
    <cellStyle name="_Tenaska Comparison_4 32 Regulatory Assets and Liabilities  7 06- Exhibit D 3 2 2" xfId="25799"/>
    <cellStyle name="_Tenaska Comparison_4 32 Regulatory Assets and Liabilities  7 06- Exhibit D 3 3" xfId="25800"/>
    <cellStyle name="_Tenaska Comparison_4 32 Regulatory Assets and Liabilities  7 06- Exhibit D 4" xfId="6321"/>
    <cellStyle name="_Tenaska Comparison_4 32 Regulatory Assets and Liabilities  7 06- Exhibit D 4 2" xfId="25801"/>
    <cellStyle name="_Tenaska Comparison_4 32 Regulatory Assets and Liabilities  7 06- Exhibit D 4 2 2" xfId="25802"/>
    <cellStyle name="_Tenaska Comparison_4 32 Regulatory Assets and Liabilities  7 06- Exhibit D 4 3" xfId="25803"/>
    <cellStyle name="_Tenaska Comparison_4 32 Regulatory Assets and Liabilities  7 06- Exhibit D 5" xfId="25804"/>
    <cellStyle name="_Tenaska Comparison_4 32 Regulatory Assets and Liabilities  7 06- Exhibit D 5 2" xfId="25805"/>
    <cellStyle name="_Tenaska Comparison_4 32 Regulatory Assets and Liabilities  7 06- Exhibit D 6" xfId="25806"/>
    <cellStyle name="_Tenaska Comparison_4 32 Regulatory Assets and Liabilities  7 06- Exhibit D 6 2" xfId="25807"/>
    <cellStyle name="_Tenaska Comparison_4 32 Regulatory Assets and Liabilities  7 06- Exhibit D_DEM-WP(C) ENERG10C--ctn Mid-C_042010 2010GRC" xfId="6322"/>
    <cellStyle name="_Tenaska Comparison_4 32 Regulatory Assets and Liabilities  7 06- Exhibit D_DEM-WP(C) ENERG10C--ctn Mid-C_042010 2010GRC 2" xfId="25808"/>
    <cellStyle name="_Tenaska Comparison_4 32 Regulatory Assets and Liabilities  7 06- Exhibit D_NIM Summary" xfId="6323"/>
    <cellStyle name="_Tenaska Comparison_4 32 Regulatory Assets and Liabilities  7 06- Exhibit D_NIM Summary 2" xfId="6324"/>
    <cellStyle name="_Tenaska Comparison_4 32 Regulatory Assets and Liabilities  7 06- Exhibit D_NIM Summary 2 2" xfId="25809"/>
    <cellStyle name="_Tenaska Comparison_4 32 Regulatory Assets and Liabilities  7 06- Exhibit D_NIM Summary 2 2 2" xfId="25810"/>
    <cellStyle name="_Tenaska Comparison_4 32 Regulatory Assets and Liabilities  7 06- Exhibit D_NIM Summary 2 2 2 2" xfId="25811"/>
    <cellStyle name="_Tenaska Comparison_4 32 Regulatory Assets and Liabilities  7 06- Exhibit D_NIM Summary 2 3" xfId="25812"/>
    <cellStyle name="_Tenaska Comparison_4 32 Regulatory Assets and Liabilities  7 06- Exhibit D_NIM Summary 2 3 2" xfId="25813"/>
    <cellStyle name="_Tenaska Comparison_4 32 Regulatory Assets and Liabilities  7 06- Exhibit D_NIM Summary 2 4" xfId="25814"/>
    <cellStyle name="_Tenaska Comparison_4 32 Regulatory Assets and Liabilities  7 06- Exhibit D_NIM Summary 2 4 2" xfId="25815"/>
    <cellStyle name="_Tenaska Comparison_4 32 Regulatory Assets and Liabilities  7 06- Exhibit D_NIM Summary 3" xfId="25816"/>
    <cellStyle name="_Tenaska Comparison_4 32 Regulatory Assets and Liabilities  7 06- Exhibit D_NIM Summary 3 2" xfId="25817"/>
    <cellStyle name="_Tenaska Comparison_4 32 Regulatory Assets and Liabilities  7 06- Exhibit D_NIM Summary 3 2 2" xfId="25818"/>
    <cellStyle name="_Tenaska Comparison_4 32 Regulatory Assets and Liabilities  7 06- Exhibit D_NIM Summary 3 3" xfId="25819"/>
    <cellStyle name="_Tenaska Comparison_4 32 Regulatory Assets and Liabilities  7 06- Exhibit D_NIM Summary 4" xfId="25820"/>
    <cellStyle name="_Tenaska Comparison_4 32 Regulatory Assets and Liabilities  7 06- Exhibit D_NIM Summary 4 2" xfId="25821"/>
    <cellStyle name="_Tenaska Comparison_4 32 Regulatory Assets and Liabilities  7 06- Exhibit D_NIM Summary 4 2 2" xfId="25822"/>
    <cellStyle name="_Tenaska Comparison_4 32 Regulatory Assets and Liabilities  7 06- Exhibit D_NIM Summary 4 3" xfId="25823"/>
    <cellStyle name="_Tenaska Comparison_4 32 Regulatory Assets and Liabilities  7 06- Exhibit D_NIM Summary 5" xfId="25824"/>
    <cellStyle name="_Tenaska Comparison_4 32 Regulatory Assets and Liabilities  7 06- Exhibit D_NIM Summary 5 2" xfId="25825"/>
    <cellStyle name="_Tenaska Comparison_4 32 Regulatory Assets and Liabilities  7 06- Exhibit D_NIM Summary 6" xfId="25826"/>
    <cellStyle name="_Tenaska Comparison_4 32 Regulatory Assets and Liabilities  7 06- Exhibit D_NIM Summary 6 2" xfId="25827"/>
    <cellStyle name="_Tenaska Comparison_4 32 Regulatory Assets and Liabilities  7 06- Exhibit D_NIM Summary_DEM-WP(C) ENERG10C--ctn Mid-C_042010 2010GRC" xfId="6325"/>
    <cellStyle name="_Tenaska Comparison_4 32 Regulatory Assets and Liabilities  7 06- Exhibit D_NIM Summary_DEM-WP(C) ENERG10C--ctn Mid-C_042010 2010GRC 2" xfId="25828"/>
    <cellStyle name="_Tenaska Comparison_4 32 Regulatory Assets and Liabilities  7 06- Exhibit D_NIM+O&amp;M" xfId="6326"/>
    <cellStyle name="_Tenaska Comparison_4 32 Regulatory Assets and Liabilities  7 06- Exhibit D_NIM+O&amp;M 2" xfId="25829"/>
    <cellStyle name="_Tenaska Comparison_4 32 Regulatory Assets and Liabilities  7 06- Exhibit D_NIM+O&amp;M 2 2" xfId="25830"/>
    <cellStyle name="_Tenaska Comparison_4 32 Regulatory Assets and Liabilities  7 06- Exhibit D_NIM+O&amp;M 2 2 2" xfId="25831"/>
    <cellStyle name="_Tenaska Comparison_4 32 Regulatory Assets and Liabilities  7 06- Exhibit D_NIM+O&amp;M 3" xfId="25832"/>
    <cellStyle name="_Tenaska Comparison_4 32 Regulatory Assets and Liabilities  7 06- Exhibit D_NIM+O&amp;M 3 2" xfId="25833"/>
    <cellStyle name="_Tenaska Comparison_4 32 Regulatory Assets and Liabilities  7 06- Exhibit D_NIM+O&amp;M 3 2 2" xfId="25834"/>
    <cellStyle name="_Tenaska Comparison_4 32 Regulatory Assets and Liabilities  7 06- Exhibit D_NIM+O&amp;M 3 3" xfId="25835"/>
    <cellStyle name="_Tenaska Comparison_4 32 Regulatory Assets and Liabilities  7 06- Exhibit D_NIM+O&amp;M 4" xfId="25836"/>
    <cellStyle name="_Tenaska Comparison_4 32 Regulatory Assets and Liabilities  7 06- Exhibit D_NIM+O&amp;M 4 2" xfId="25837"/>
    <cellStyle name="_Tenaska Comparison_4 32 Regulatory Assets and Liabilities  7 06- Exhibit D_NIM+O&amp;M 5" xfId="25838"/>
    <cellStyle name="_Tenaska Comparison_4 32 Regulatory Assets and Liabilities  7 06- Exhibit D_NIM+O&amp;M 5 2" xfId="25839"/>
    <cellStyle name="_Tenaska Comparison_4 32 Regulatory Assets and Liabilities  7 06- Exhibit D_NIM+O&amp;M Monthly" xfId="6327"/>
    <cellStyle name="_Tenaska Comparison_4 32 Regulatory Assets and Liabilities  7 06- Exhibit D_NIM+O&amp;M Monthly 2" xfId="25840"/>
    <cellStyle name="_Tenaska Comparison_4 32 Regulatory Assets and Liabilities  7 06- Exhibit D_NIM+O&amp;M Monthly 2 2" xfId="25841"/>
    <cellStyle name="_Tenaska Comparison_4 32 Regulatory Assets and Liabilities  7 06- Exhibit D_NIM+O&amp;M Monthly 2 2 2" xfId="25842"/>
    <cellStyle name="_Tenaska Comparison_4 32 Regulatory Assets and Liabilities  7 06- Exhibit D_NIM+O&amp;M Monthly 3" xfId="25843"/>
    <cellStyle name="_Tenaska Comparison_4 32 Regulatory Assets and Liabilities  7 06- Exhibit D_NIM+O&amp;M Monthly 3 2" xfId="25844"/>
    <cellStyle name="_Tenaska Comparison_4 32 Regulatory Assets and Liabilities  7 06- Exhibit D_NIM+O&amp;M Monthly 3 2 2" xfId="25845"/>
    <cellStyle name="_Tenaska Comparison_4 32 Regulatory Assets and Liabilities  7 06- Exhibit D_NIM+O&amp;M Monthly 3 3" xfId="25846"/>
    <cellStyle name="_Tenaska Comparison_4 32 Regulatory Assets and Liabilities  7 06- Exhibit D_NIM+O&amp;M Monthly 4" xfId="25847"/>
    <cellStyle name="_Tenaska Comparison_4 32 Regulatory Assets and Liabilities  7 06- Exhibit D_NIM+O&amp;M Monthly 4 2" xfId="25848"/>
    <cellStyle name="_Tenaska Comparison_4 32 Regulatory Assets and Liabilities  7 06- Exhibit D_NIM+O&amp;M Monthly 5" xfId="25849"/>
    <cellStyle name="_Tenaska Comparison_4 32 Regulatory Assets and Liabilities  7 06- Exhibit D_NIM+O&amp;M Monthly 5 2" xfId="25850"/>
    <cellStyle name="_Tenaska Comparison_AURORA Total New" xfId="6328"/>
    <cellStyle name="_Tenaska Comparison_AURORA Total New 2" xfId="6329"/>
    <cellStyle name="_Tenaska Comparison_AURORA Total New 2 2" xfId="25851"/>
    <cellStyle name="_Tenaska Comparison_AURORA Total New 2 2 2" xfId="25852"/>
    <cellStyle name="_Tenaska Comparison_AURORA Total New 2 2 2 2" xfId="25853"/>
    <cellStyle name="_Tenaska Comparison_AURORA Total New 2 3" xfId="25854"/>
    <cellStyle name="_Tenaska Comparison_AURORA Total New 2 3 2" xfId="25855"/>
    <cellStyle name="_Tenaska Comparison_AURORA Total New 2 4" xfId="25856"/>
    <cellStyle name="_Tenaska Comparison_AURORA Total New 2 4 2" xfId="25857"/>
    <cellStyle name="_Tenaska Comparison_AURORA Total New 3" xfId="25858"/>
    <cellStyle name="_Tenaska Comparison_AURORA Total New 3 2" xfId="25859"/>
    <cellStyle name="_Tenaska Comparison_AURORA Total New 3 2 2" xfId="25860"/>
    <cellStyle name="_Tenaska Comparison_AURORA Total New 4" xfId="25861"/>
    <cellStyle name="_Tenaska Comparison_AURORA Total New 4 2" xfId="25862"/>
    <cellStyle name="_Tenaska Comparison_AURORA Total New 5" xfId="25863"/>
    <cellStyle name="_Tenaska Comparison_AURORA Total New 5 2" xfId="25864"/>
    <cellStyle name="_Tenaska Comparison_Book1" xfId="25865"/>
    <cellStyle name="_Tenaska Comparison_Book2" xfId="6330"/>
    <cellStyle name="_Tenaska Comparison_Book2 2" xfId="6331"/>
    <cellStyle name="_Tenaska Comparison_Book2 2 2" xfId="6332"/>
    <cellStyle name="_Tenaska Comparison_Book2 2 2 2" xfId="25866"/>
    <cellStyle name="_Tenaska Comparison_Book2 2 2 2 2" xfId="25867"/>
    <cellStyle name="_Tenaska Comparison_Book2 2 3" xfId="25868"/>
    <cellStyle name="_Tenaska Comparison_Book2 2 3 2" xfId="25869"/>
    <cellStyle name="_Tenaska Comparison_Book2 2 4" xfId="25870"/>
    <cellStyle name="_Tenaska Comparison_Book2 2 4 2" xfId="25871"/>
    <cellStyle name="_Tenaska Comparison_Book2 3" xfId="6333"/>
    <cellStyle name="_Tenaska Comparison_Book2 3 2" xfId="25872"/>
    <cellStyle name="_Tenaska Comparison_Book2 3 2 2" xfId="25873"/>
    <cellStyle name="_Tenaska Comparison_Book2 3 3" xfId="25874"/>
    <cellStyle name="_Tenaska Comparison_Book2 4" xfId="6334"/>
    <cellStyle name="_Tenaska Comparison_Book2 4 2" xfId="25875"/>
    <cellStyle name="_Tenaska Comparison_Book2 4 2 2" xfId="25876"/>
    <cellStyle name="_Tenaska Comparison_Book2 4 3" xfId="25877"/>
    <cellStyle name="_Tenaska Comparison_Book2 5" xfId="25878"/>
    <cellStyle name="_Tenaska Comparison_Book2 5 2" xfId="25879"/>
    <cellStyle name="_Tenaska Comparison_Book2 6" xfId="25880"/>
    <cellStyle name="_Tenaska Comparison_Book2 6 2" xfId="25881"/>
    <cellStyle name="_Tenaska Comparison_Book2_Adj Bench DR 3 for Initial Briefs (Electric)" xfId="6335"/>
    <cellStyle name="_Tenaska Comparison_Book2_Adj Bench DR 3 for Initial Briefs (Electric) 2" xfId="6336"/>
    <cellStyle name="_Tenaska Comparison_Book2_Adj Bench DR 3 for Initial Briefs (Electric) 2 2" xfId="6337"/>
    <cellStyle name="_Tenaska Comparison_Book2_Adj Bench DR 3 for Initial Briefs (Electric) 2 2 2" xfId="25882"/>
    <cellStyle name="_Tenaska Comparison_Book2_Adj Bench DR 3 for Initial Briefs (Electric) 2 2 2 2" xfId="25883"/>
    <cellStyle name="_Tenaska Comparison_Book2_Adj Bench DR 3 for Initial Briefs (Electric) 2 3" xfId="25884"/>
    <cellStyle name="_Tenaska Comparison_Book2_Adj Bench DR 3 for Initial Briefs (Electric) 2 3 2" xfId="25885"/>
    <cellStyle name="_Tenaska Comparison_Book2_Adj Bench DR 3 for Initial Briefs (Electric) 2 4" xfId="25886"/>
    <cellStyle name="_Tenaska Comparison_Book2_Adj Bench DR 3 for Initial Briefs (Electric) 2 4 2" xfId="25887"/>
    <cellStyle name="_Tenaska Comparison_Book2_Adj Bench DR 3 for Initial Briefs (Electric) 3" xfId="6338"/>
    <cellStyle name="_Tenaska Comparison_Book2_Adj Bench DR 3 for Initial Briefs (Electric) 3 2" xfId="25888"/>
    <cellStyle name="_Tenaska Comparison_Book2_Adj Bench DR 3 for Initial Briefs (Electric) 3 2 2" xfId="25889"/>
    <cellStyle name="_Tenaska Comparison_Book2_Adj Bench DR 3 for Initial Briefs (Electric) 3 3" xfId="25890"/>
    <cellStyle name="_Tenaska Comparison_Book2_Adj Bench DR 3 for Initial Briefs (Electric) 4" xfId="6339"/>
    <cellStyle name="_Tenaska Comparison_Book2_Adj Bench DR 3 for Initial Briefs (Electric) 4 2" xfId="25891"/>
    <cellStyle name="_Tenaska Comparison_Book2_Adj Bench DR 3 for Initial Briefs (Electric) 4 2 2" xfId="25892"/>
    <cellStyle name="_Tenaska Comparison_Book2_Adj Bench DR 3 for Initial Briefs (Electric) 4 3" xfId="25893"/>
    <cellStyle name="_Tenaska Comparison_Book2_Adj Bench DR 3 for Initial Briefs (Electric) 5" xfId="25894"/>
    <cellStyle name="_Tenaska Comparison_Book2_Adj Bench DR 3 for Initial Briefs (Electric) 5 2" xfId="25895"/>
    <cellStyle name="_Tenaska Comparison_Book2_Adj Bench DR 3 for Initial Briefs (Electric) 6" xfId="25896"/>
    <cellStyle name="_Tenaska Comparison_Book2_Adj Bench DR 3 for Initial Briefs (Electric) 6 2" xfId="25897"/>
    <cellStyle name="_Tenaska Comparison_Book2_Adj Bench DR 3 for Initial Briefs (Electric)_DEM-WP(C) ENERG10C--ctn Mid-C_042010 2010GRC" xfId="6340"/>
    <cellStyle name="_Tenaska Comparison_Book2_Adj Bench DR 3 for Initial Briefs (Electric)_DEM-WP(C) ENERG10C--ctn Mid-C_042010 2010GRC 2" xfId="25898"/>
    <cellStyle name="_Tenaska Comparison_Book2_DEM-WP(C) ENERG10C--ctn Mid-C_042010 2010GRC" xfId="6341"/>
    <cellStyle name="_Tenaska Comparison_Book2_DEM-WP(C) ENERG10C--ctn Mid-C_042010 2010GRC 2" xfId="25899"/>
    <cellStyle name="_Tenaska Comparison_Book2_Electric Rev Req Model (2009 GRC) Rebuttal" xfId="6342"/>
    <cellStyle name="_Tenaska Comparison_Book2_Electric Rev Req Model (2009 GRC) Rebuttal 2" xfId="6343"/>
    <cellStyle name="_Tenaska Comparison_Book2_Electric Rev Req Model (2009 GRC) Rebuttal 2 2" xfId="6344"/>
    <cellStyle name="_Tenaska Comparison_Book2_Electric Rev Req Model (2009 GRC) Rebuttal 2 2 2" xfId="25900"/>
    <cellStyle name="_Tenaska Comparison_Book2_Electric Rev Req Model (2009 GRC) Rebuttal 2 3" xfId="25901"/>
    <cellStyle name="_Tenaska Comparison_Book2_Electric Rev Req Model (2009 GRC) Rebuttal 3" xfId="6345"/>
    <cellStyle name="_Tenaska Comparison_Book2_Electric Rev Req Model (2009 GRC) Rebuttal 3 2" xfId="25902"/>
    <cellStyle name="_Tenaska Comparison_Book2_Electric Rev Req Model (2009 GRC) Rebuttal 4" xfId="6346"/>
    <cellStyle name="_Tenaska Comparison_Book2_Electric Rev Req Model (2009 GRC) Rebuttal REmoval of New  WH Solar AdjustMI" xfId="6347"/>
    <cellStyle name="_Tenaska Comparison_Book2_Electric Rev Req Model (2009 GRC) Rebuttal REmoval of New  WH Solar AdjustMI 2" xfId="6348"/>
    <cellStyle name="_Tenaska Comparison_Book2_Electric Rev Req Model (2009 GRC) Rebuttal REmoval of New  WH Solar AdjustMI 2 2" xfId="6349"/>
    <cellStyle name="_Tenaska Comparison_Book2_Electric Rev Req Model (2009 GRC) Rebuttal REmoval of New  WH Solar AdjustMI 2 2 2" xfId="25903"/>
    <cellStyle name="_Tenaska Comparison_Book2_Electric Rev Req Model (2009 GRC) Rebuttal REmoval of New  WH Solar AdjustMI 2 2 2 2" xfId="25904"/>
    <cellStyle name="_Tenaska Comparison_Book2_Electric Rev Req Model (2009 GRC) Rebuttal REmoval of New  WH Solar AdjustMI 2 3" xfId="25905"/>
    <cellStyle name="_Tenaska Comparison_Book2_Electric Rev Req Model (2009 GRC) Rebuttal REmoval of New  WH Solar AdjustMI 2 3 2" xfId="25906"/>
    <cellStyle name="_Tenaska Comparison_Book2_Electric Rev Req Model (2009 GRC) Rebuttal REmoval of New  WH Solar AdjustMI 2 4" xfId="25907"/>
    <cellStyle name="_Tenaska Comparison_Book2_Electric Rev Req Model (2009 GRC) Rebuttal REmoval of New  WH Solar AdjustMI 2 4 2" xfId="25908"/>
    <cellStyle name="_Tenaska Comparison_Book2_Electric Rev Req Model (2009 GRC) Rebuttal REmoval of New  WH Solar AdjustMI 3" xfId="6350"/>
    <cellStyle name="_Tenaska Comparison_Book2_Electric Rev Req Model (2009 GRC) Rebuttal REmoval of New  WH Solar AdjustMI 3 2" xfId="25909"/>
    <cellStyle name="_Tenaska Comparison_Book2_Electric Rev Req Model (2009 GRC) Rebuttal REmoval of New  WH Solar AdjustMI 3 2 2" xfId="25910"/>
    <cellStyle name="_Tenaska Comparison_Book2_Electric Rev Req Model (2009 GRC) Rebuttal REmoval of New  WH Solar AdjustMI 3 3" xfId="25911"/>
    <cellStyle name="_Tenaska Comparison_Book2_Electric Rev Req Model (2009 GRC) Rebuttal REmoval of New  WH Solar AdjustMI 4" xfId="6351"/>
    <cellStyle name="_Tenaska Comparison_Book2_Electric Rev Req Model (2009 GRC) Rebuttal REmoval of New  WH Solar AdjustMI 4 2" xfId="25912"/>
    <cellStyle name="_Tenaska Comparison_Book2_Electric Rev Req Model (2009 GRC) Rebuttal REmoval of New  WH Solar AdjustMI 4 2 2" xfId="25913"/>
    <cellStyle name="_Tenaska Comparison_Book2_Electric Rev Req Model (2009 GRC) Rebuttal REmoval of New  WH Solar AdjustMI 4 3" xfId="25914"/>
    <cellStyle name="_Tenaska Comparison_Book2_Electric Rev Req Model (2009 GRC) Rebuttal REmoval of New  WH Solar AdjustMI 5" xfId="25915"/>
    <cellStyle name="_Tenaska Comparison_Book2_Electric Rev Req Model (2009 GRC) Rebuttal REmoval of New  WH Solar AdjustMI 5 2" xfId="25916"/>
    <cellStyle name="_Tenaska Comparison_Book2_Electric Rev Req Model (2009 GRC) Rebuttal REmoval of New  WH Solar AdjustMI 6" xfId="25917"/>
    <cellStyle name="_Tenaska Comparison_Book2_Electric Rev Req Model (2009 GRC) Rebuttal REmoval of New  WH Solar AdjustMI 6 2" xfId="25918"/>
    <cellStyle name="_Tenaska Comparison_Book2_Electric Rev Req Model (2009 GRC) Rebuttal REmoval of New  WH Solar AdjustMI_DEM-WP(C) ENERG10C--ctn Mid-C_042010 2010GRC" xfId="6352"/>
    <cellStyle name="_Tenaska Comparison_Book2_Electric Rev Req Model (2009 GRC) Rebuttal REmoval of New  WH Solar AdjustMI_DEM-WP(C) ENERG10C--ctn Mid-C_042010 2010GRC 2" xfId="25919"/>
    <cellStyle name="_Tenaska Comparison_Book2_Electric Rev Req Model (2009 GRC) Revised 01-18-2010" xfId="6353"/>
    <cellStyle name="_Tenaska Comparison_Book2_Electric Rev Req Model (2009 GRC) Revised 01-18-2010 2" xfId="6354"/>
    <cellStyle name="_Tenaska Comparison_Book2_Electric Rev Req Model (2009 GRC) Revised 01-18-2010 2 2" xfId="6355"/>
    <cellStyle name="_Tenaska Comparison_Book2_Electric Rev Req Model (2009 GRC) Revised 01-18-2010 2 2 2" xfId="25920"/>
    <cellStyle name="_Tenaska Comparison_Book2_Electric Rev Req Model (2009 GRC) Revised 01-18-2010 2 2 2 2" xfId="25921"/>
    <cellStyle name="_Tenaska Comparison_Book2_Electric Rev Req Model (2009 GRC) Revised 01-18-2010 2 3" xfId="25922"/>
    <cellStyle name="_Tenaska Comparison_Book2_Electric Rev Req Model (2009 GRC) Revised 01-18-2010 2 3 2" xfId="25923"/>
    <cellStyle name="_Tenaska Comparison_Book2_Electric Rev Req Model (2009 GRC) Revised 01-18-2010 2 4" xfId="25924"/>
    <cellStyle name="_Tenaska Comparison_Book2_Electric Rev Req Model (2009 GRC) Revised 01-18-2010 2 4 2" xfId="25925"/>
    <cellStyle name="_Tenaska Comparison_Book2_Electric Rev Req Model (2009 GRC) Revised 01-18-2010 3" xfId="6356"/>
    <cellStyle name="_Tenaska Comparison_Book2_Electric Rev Req Model (2009 GRC) Revised 01-18-2010 3 2" xfId="25926"/>
    <cellStyle name="_Tenaska Comparison_Book2_Electric Rev Req Model (2009 GRC) Revised 01-18-2010 3 2 2" xfId="25927"/>
    <cellStyle name="_Tenaska Comparison_Book2_Electric Rev Req Model (2009 GRC) Revised 01-18-2010 3 3" xfId="25928"/>
    <cellStyle name="_Tenaska Comparison_Book2_Electric Rev Req Model (2009 GRC) Revised 01-18-2010 4" xfId="6357"/>
    <cellStyle name="_Tenaska Comparison_Book2_Electric Rev Req Model (2009 GRC) Revised 01-18-2010 4 2" xfId="25929"/>
    <cellStyle name="_Tenaska Comparison_Book2_Electric Rev Req Model (2009 GRC) Revised 01-18-2010 4 2 2" xfId="25930"/>
    <cellStyle name="_Tenaska Comparison_Book2_Electric Rev Req Model (2009 GRC) Revised 01-18-2010 4 3" xfId="25931"/>
    <cellStyle name="_Tenaska Comparison_Book2_Electric Rev Req Model (2009 GRC) Revised 01-18-2010 5" xfId="25932"/>
    <cellStyle name="_Tenaska Comparison_Book2_Electric Rev Req Model (2009 GRC) Revised 01-18-2010 5 2" xfId="25933"/>
    <cellStyle name="_Tenaska Comparison_Book2_Electric Rev Req Model (2009 GRC) Revised 01-18-2010 6" xfId="25934"/>
    <cellStyle name="_Tenaska Comparison_Book2_Electric Rev Req Model (2009 GRC) Revised 01-18-2010 6 2" xfId="25935"/>
    <cellStyle name="_Tenaska Comparison_Book2_Electric Rev Req Model (2009 GRC) Revised 01-18-2010_DEM-WP(C) ENERG10C--ctn Mid-C_042010 2010GRC" xfId="6358"/>
    <cellStyle name="_Tenaska Comparison_Book2_Electric Rev Req Model (2009 GRC) Revised 01-18-2010_DEM-WP(C) ENERG10C--ctn Mid-C_042010 2010GRC 2" xfId="25936"/>
    <cellStyle name="_Tenaska Comparison_Book2_Final Order Electric EXHIBIT A-1" xfId="6359"/>
    <cellStyle name="_Tenaska Comparison_Book2_Final Order Electric EXHIBIT A-1 2" xfId="6360"/>
    <cellStyle name="_Tenaska Comparison_Book2_Final Order Electric EXHIBIT A-1 2 2" xfId="6361"/>
    <cellStyle name="_Tenaska Comparison_Book2_Final Order Electric EXHIBIT A-1 2 2 2" xfId="25937"/>
    <cellStyle name="_Tenaska Comparison_Book2_Final Order Electric EXHIBIT A-1 2 3" xfId="25938"/>
    <cellStyle name="_Tenaska Comparison_Book2_Final Order Electric EXHIBIT A-1 3" xfId="6362"/>
    <cellStyle name="_Tenaska Comparison_Book2_Final Order Electric EXHIBIT A-1 3 2" xfId="25939"/>
    <cellStyle name="_Tenaska Comparison_Book2_Final Order Electric EXHIBIT A-1 3 2 2" xfId="25940"/>
    <cellStyle name="_Tenaska Comparison_Book2_Final Order Electric EXHIBIT A-1 3 3" xfId="25941"/>
    <cellStyle name="_Tenaska Comparison_Book2_Final Order Electric EXHIBIT A-1 4" xfId="6363"/>
    <cellStyle name="_Tenaska Comparison_Book2_Final Order Electric EXHIBIT A-1 4 2" xfId="25942"/>
    <cellStyle name="_Tenaska Comparison_Book2_Final Order Electric EXHIBIT A-1 5" xfId="25943"/>
    <cellStyle name="_Tenaska Comparison_Book2_Final Order Electric EXHIBIT A-1 6" xfId="25944"/>
    <cellStyle name="_Tenaska Comparison_Book4" xfId="6364"/>
    <cellStyle name="_Tenaska Comparison_Book4 2" xfId="6365"/>
    <cellStyle name="_Tenaska Comparison_Book4 2 2" xfId="6366"/>
    <cellStyle name="_Tenaska Comparison_Book4 2 2 2" xfId="25945"/>
    <cellStyle name="_Tenaska Comparison_Book4 2 2 2 2" xfId="25946"/>
    <cellStyle name="_Tenaska Comparison_Book4 2 3" xfId="25947"/>
    <cellStyle name="_Tenaska Comparison_Book4 2 3 2" xfId="25948"/>
    <cellStyle name="_Tenaska Comparison_Book4 2 4" xfId="25949"/>
    <cellStyle name="_Tenaska Comparison_Book4 2 4 2" xfId="25950"/>
    <cellStyle name="_Tenaska Comparison_Book4 3" xfId="6367"/>
    <cellStyle name="_Tenaska Comparison_Book4 3 2" xfId="25951"/>
    <cellStyle name="_Tenaska Comparison_Book4 3 2 2" xfId="25952"/>
    <cellStyle name="_Tenaska Comparison_Book4 3 3" xfId="25953"/>
    <cellStyle name="_Tenaska Comparison_Book4 4" xfId="6368"/>
    <cellStyle name="_Tenaska Comparison_Book4 4 2" xfId="25954"/>
    <cellStyle name="_Tenaska Comparison_Book4 4 2 2" xfId="25955"/>
    <cellStyle name="_Tenaska Comparison_Book4 4 3" xfId="25956"/>
    <cellStyle name="_Tenaska Comparison_Book4 5" xfId="25957"/>
    <cellStyle name="_Tenaska Comparison_Book4 5 2" xfId="25958"/>
    <cellStyle name="_Tenaska Comparison_Book4 6" xfId="25959"/>
    <cellStyle name="_Tenaska Comparison_Book4 6 2" xfId="25960"/>
    <cellStyle name="_Tenaska Comparison_Book4_DEM-WP(C) ENERG10C--ctn Mid-C_042010 2010GRC" xfId="6369"/>
    <cellStyle name="_Tenaska Comparison_Book4_DEM-WP(C) ENERG10C--ctn Mid-C_042010 2010GRC 2" xfId="25961"/>
    <cellStyle name="_Tenaska Comparison_Book9" xfId="6370"/>
    <cellStyle name="_Tenaska Comparison_Book9 2" xfId="6371"/>
    <cellStyle name="_Tenaska Comparison_Book9 2 2" xfId="6372"/>
    <cellStyle name="_Tenaska Comparison_Book9 2 2 2" xfId="25962"/>
    <cellStyle name="_Tenaska Comparison_Book9 2 2 2 2" xfId="25963"/>
    <cellStyle name="_Tenaska Comparison_Book9 2 3" xfId="25964"/>
    <cellStyle name="_Tenaska Comparison_Book9 2 3 2" xfId="25965"/>
    <cellStyle name="_Tenaska Comparison_Book9 2 4" xfId="25966"/>
    <cellStyle name="_Tenaska Comparison_Book9 2 4 2" xfId="25967"/>
    <cellStyle name="_Tenaska Comparison_Book9 3" xfId="6373"/>
    <cellStyle name="_Tenaska Comparison_Book9 3 2" xfId="25968"/>
    <cellStyle name="_Tenaska Comparison_Book9 3 2 2" xfId="25969"/>
    <cellStyle name="_Tenaska Comparison_Book9 3 3" xfId="25970"/>
    <cellStyle name="_Tenaska Comparison_Book9 4" xfId="6374"/>
    <cellStyle name="_Tenaska Comparison_Book9 4 2" xfId="25971"/>
    <cellStyle name="_Tenaska Comparison_Book9 4 2 2" xfId="25972"/>
    <cellStyle name="_Tenaska Comparison_Book9 4 3" xfId="25973"/>
    <cellStyle name="_Tenaska Comparison_Book9 5" xfId="25974"/>
    <cellStyle name="_Tenaska Comparison_Book9 5 2" xfId="25975"/>
    <cellStyle name="_Tenaska Comparison_Book9 6" xfId="25976"/>
    <cellStyle name="_Tenaska Comparison_Book9 6 2" xfId="25977"/>
    <cellStyle name="_Tenaska Comparison_Book9_DEM-WP(C) ENERG10C--ctn Mid-C_042010 2010GRC" xfId="6375"/>
    <cellStyle name="_Tenaska Comparison_Book9_DEM-WP(C) ENERG10C--ctn Mid-C_042010 2010GRC 2" xfId="25978"/>
    <cellStyle name="_Tenaska Comparison_Chelan PUD Power Costs (8-10)" xfId="6376"/>
    <cellStyle name="_Tenaska Comparison_Chelan PUD Power Costs (8-10) 2" xfId="25979"/>
    <cellStyle name="_Tenaska Comparison_DEM-WP(C) Chelan Power Costs" xfId="6377"/>
    <cellStyle name="_Tenaska Comparison_DEM-WP(C) Chelan Power Costs 2" xfId="25980"/>
    <cellStyle name="_Tenaska Comparison_DEM-WP(C) Chelan Power Costs 2 2" xfId="25981"/>
    <cellStyle name="_Tenaska Comparison_DEM-WP(C) Chelan Power Costs 2 2 2" xfId="25982"/>
    <cellStyle name="_Tenaska Comparison_DEM-WP(C) Chelan Power Costs 2 3" xfId="25983"/>
    <cellStyle name="_Tenaska Comparison_DEM-WP(C) Chelan Power Costs 3" xfId="25984"/>
    <cellStyle name="_Tenaska Comparison_DEM-WP(C) Chelan Power Costs 3 2" xfId="25985"/>
    <cellStyle name="_Tenaska Comparison_DEM-WP(C) Chelan Power Costs 3 2 2" xfId="25986"/>
    <cellStyle name="_Tenaska Comparison_DEM-WP(C) Chelan Power Costs 3 3" xfId="25987"/>
    <cellStyle name="_Tenaska Comparison_DEM-WP(C) Chelan Power Costs 4" xfId="25988"/>
    <cellStyle name="_Tenaska Comparison_DEM-WP(C) Chelan Power Costs 4 2" xfId="25989"/>
    <cellStyle name="_Tenaska Comparison_DEM-WP(C) Chelan Power Costs 5" xfId="25990"/>
    <cellStyle name="_Tenaska Comparison_DEM-WP(C) Chelan Power Costs 5 2" xfId="25991"/>
    <cellStyle name="_Tenaska Comparison_DEM-WP(C) ENERG10C--ctn Mid-C_042010 2010GRC" xfId="6378"/>
    <cellStyle name="_Tenaska Comparison_DEM-WP(C) ENERG10C--ctn Mid-C_042010 2010GRC 2" xfId="25992"/>
    <cellStyle name="_Tenaska Comparison_DEM-WP(C) Gas Transport 2010GRC" xfId="6379"/>
    <cellStyle name="_Tenaska Comparison_DEM-WP(C) Gas Transport 2010GRC 2" xfId="25993"/>
    <cellStyle name="_Tenaska Comparison_DEM-WP(C) Gas Transport 2010GRC 2 2" xfId="25994"/>
    <cellStyle name="_Tenaska Comparison_DEM-WP(C) Gas Transport 2010GRC 2 2 2" xfId="25995"/>
    <cellStyle name="_Tenaska Comparison_DEM-WP(C) Gas Transport 2010GRC 2 3" xfId="25996"/>
    <cellStyle name="_Tenaska Comparison_DEM-WP(C) Gas Transport 2010GRC 3" xfId="25997"/>
    <cellStyle name="_Tenaska Comparison_DEM-WP(C) Gas Transport 2010GRC 3 2" xfId="25998"/>
    <cellStyle name="_Tenaska Comparison_DEM-WP(C) Gas Transport 2010GRC 3 2 2" xfId="25999"/>
    <cellStyle name="_Tenaska Comparison_DEM-WP(C) Gas Transport 2010GRC 3 3" xfId="26000"/>
    <cellStyle name="_Tenaska Comparison_DEM-WP(C) Gas Transport 2010GRC 4" xfId="26001"/>
    <cellStyle name="_Tenaska Comparison_DEM-WP(C) Gas Transport 2010GRC 4 2" xfId="26002"/>
    <cellStyle name="_Tenaska Comparison_DEM-WP(C) Gas Transport 2010GRC 5" xfId="26003"/>
    <cellStyle name="_Tenaska Comparison_DEM-WP(C) Gas Transport 2010GRC 5 2" xfId="26004"/>
    <cellStyle name="_Tenaska Comparison_Electric COS Inputs" xfId="6380"/>
    <cellStyle name="_Tenaska Comparison_Electric COS Inputs 2" xfId="6381"/>
    <cellStyle name="_Tenaska Comparison_Electric COS Inputs 2 2" xfId="6382"/>
    <cellStyle name="_Tenaska Comparison_Electric COS Inputs 2 2 2" xfId="6383"/>
    <cellStyle name="_Tenaska Comparison_Electric COS Inputs 2 2 2 2" xfId="26005"/>
    <cellStyle name="_Tenaska Comparison_Electric COS Inputs 2 2 3" xfId="26006"/>
    <cellStyle name="_Tenaska Comparison_Electric COS Inputs 2 3" xfId="6384"/>
    <cellStyle name="_Tenaska Comparison_Electric COS Inputs 2 3 2" xfId="6385"/>
    <cellStyle name="_Tenaska Comparison_Electric COS Inputs 2 3 2 2" xfId="26007"/>
    <cellStyle name="_Tenaska Comparison_Electric COS Inputs 2 3 3" xfId="26008"/>
    <cellStyle name="_Tenaska Comparison_Electric COS Inputs 2 4" xfId="6386"/>
    <cellStyle name="_Tenaska Comparison_Electric COS Inputs 2 4 2" xfId="6387"/>
    <cellStyle name="_Tenaska Comparison_Electric COS Inputs 2 4 2 2" xfId="26009"/>
    <cellStyle name="_Tenaska Comparison_Electric COS Inputs 2 4 3" xfId="26010"/>
    <cellStyle name="_Tenaska Comparison_Electric COS Inputs 2 5" xfId="26011"/>
    <cellStyle name="_Tenaska Comparison_Electric COS Inputs 3" xfId="6388"/>
    <cellStyle name="_Tenaska Comparison_Electric COS Inputs 3 2" xfId="6389"/>
    <cellStyle name="_Tenaska Comparison_Electric COS Inputs 3 2 2" xfId="26012"/>
    <cellStyle name="_Tenaska Comparison_Electric COS Inputs 3 3" xfId="26013"/>
    <cellStyle name="_Tenaska Comparison_Electric COS Inputs 4" xfId="6390"/>
    <cellStyle name="_Tenaska Comparison_Electric COS Inputs 4 2" xfId="6391"/>
    <cellStyle name="_Tenaska Comparison_Electric COS Inputs 4 2 2" xfId="26014"/>
    <cellStyle name="_Tenaska Comparison_Electric COS Inputs 4 3" xfId="26015"/>
    <cellStyle name="_Tenaska Comparison_Electric COS Inputs 5" xfId="6392"/>
    <cellStyle name="_Tenaska Comparison_Electric COS Inputs 5 2" xfId="26016"/>
    <cellStyle name="_Tenaska Comparison_Electric COS Inputs 6" xfId="6393"/>
    <cellStyle name="_Tenaska Comparison_Exh A-1 resulting from UE-112050 effective Jan 1 2012" xfId="26017"/>
    <cellStyle name="_Tenaska Comparison_Exh A-1 resulting from UE-112050 effective Jan 1 2012 2" xfId="26018"/>
    <cellStyle name="_Tenaska Comparison_Exhibit A-1 effective 4-1-11 fr S Free 12-11" xfId="26019"/>
    <cellStyle name="_Tenaska Comparison_Exhibit A-1 effective 4-1-11 fr S Free 12-11 2" xfId="26020"/>
    <cellStyle name="_Tenaska Comparison_LSRWEP LGIA like Acctg Petition Aug 2010" xfId="6394"/>
    <cellStyle name="_Tenaska Comparison_LSRWEP LGIA like Acctg Petition Aug 2010 2" xfId="26021"/>
    <cellStyle name="_Tenaska Comparison_LSRWEP LGIA like Acctg Petition Aug 2010 2 2" xfId="26022"/>
    <cellStyle name="_Tenaska Comparison_LSRWEP LGIA like Acctg Petition Aug 2010 2 2 2" xfId="26023"/>
    <cellStyle name="_Tenaska Comparison_LSRWEP LGIA like Acctg Petition Aug 2010 3" xfId="26024"/>
    <cellStyle name="_Tenaska Comparison_LSRWEP LGIA like Acctg Petition Aug 2010 3 2" xfId="26025"/>
    <cellStyle name="_Tenaska Comparison_LSRWEP LGIA like Acctg Petition Aug 2010 3 2 2" xfId="26026"/>
    <cellStyle name="_Tenaska Comparison_LSRWEP LGIA like Acctg Petition Aug 2010 3 3" xfId="26027"/>
    <cellStyle name="_Tenaska Comparison_LSRWEP LGIA like Acctg Petition Aug 2010 4" xfId="26028"/>
    <cellStyle name="_Tenaska Comparison_LSRWEP LGIA like Acctg Petition Aug 2010 4 2" xfId="26029"/>
    <cellStyle name="_Tenaska Comparison_LSRWEP LGIA like Acctg Petition Aug 2010 5" xfId="26030"/>
    <cellStyle name="_Tenaska Comparison_LSRWEP LGIA like Acctg Petition Aug 2010 5 2" xfId="26031"/>
    <cellStyle name="_Tenaska Comparison_Mint Farm Generation BPA" xfId="26032"/>
    <cellStyle name="_Tenaska Comparison_NIM Summary" xfId="6395"/>
    <cellStyle name="_Tenaska Comparison_NIM Summary 09GRC" xfId="6396"/>
    <cellStyle name="_Tenaska Comparison_NIM Summary 09GRC 2" xfId="6397"/>
    <cellStyle name="_Tenaska Comparison_NIM Summary 09GRC 2 2" xfId="26033"/>
    <cellStyle name="_Tenaska Comparison_NIM Summary 09GRC 2 2 2" xfId="26034"/>
    <cellStyle name="_Tenaska Comparison_NIM Summary 09GRC 2 2 2 2" xfId="26035"/>
    <cellStyle name="_Tenaska Comparison_NIM Summary 09GRC 2 3" xfId="26036"/>
    <cellStyle name="_Tenaska Comparison_NIM Summary 09GRC 2 3 2" xfId="26037"/>
    <cellStyle name="_Tenaska Comparison_NIM Summary 09GRC 2 4" xfId="26038"/>
    <cellStyle name="_Tenaska Comparison_NIM Summary 09GRC 2 4 2" xfId="26039"/>
    <cellStyle name="_Tenaska Comparison_NIM Summary 09GRC 3" xfId="26040"/>
    <cellStyle name="_Tenaska Comparison_NIM Summary 09GRC 3 2" xfId="26041"/>
    <cellStyle name="_Tenaska Comparison_NIM Summary 09GRC 3 2 2" xfId="26042"/>
    <cellStyle name="_Tenaska Comparison_NIM Summary 09GRC 3 3" xfId="26043"/>
    <cellStyle name="_Tenaska Comparison_NIM Summary 09GRC 4" xfId="26044"/>
    <cellStyle name="_Tenaska Comparison_NIM Summary 09GRC 4 2" xfId="26045"/>
    <cellStyle name="_Tenaska Comparison_NIM Summary 09GRC 4 2 2" xfId="26046"/>
    <cellStyle name="_Tenaska Comparison_NIM Summary 09GRC 4 3" xfId="26047"/>
    <cellStyle name="_Tenaska Comparison_NIM Summary 09GRC 5" xfId="26048"/>
    <cellStyle name="_Tenaska Comparison_NIM Summary 09GRC 5 2" xfId="26049"/>
    <cellStyle name="_Tenaska Comparison_NIM Summary 09GRC 6" xfId="26050"/>
    <cellStyle name="_Tenaska Comparison_NIM Summary 09GRC 6 2" xfId="26051"/>
    <cellStyle name="_Tenaska Comparison_NIM Summary 09GRC_DEM-WP(C) ENERG10C--ctn Mid-C_042010 2010GRC" xfId="6398"/>
    <cellStyle name="_Tenaska Comparison_NIM Summary 09GRC_DEM-WP(C) ENERG10C--ctn Mid-C_042010 2010GRC 2" xfId="26052"/>
    <cellStyle name="_Tenaska Comparison_NIM Summary 10" xfId="26053"/>
    <cellStyle name="_Tenaska Comparison_NIM Summary 10 2" xfId="26054"/>
    <cellStyle name="_Tenaska Comparison_NIM Summary 10 2 2" xfId="26055"/>
    <cellStyle name="_Tenaska Comparison_NIM Summary 10 3" xfId="26056"/>
    <cellStyle name="_Tenaska Comparison_NIM Summary 10 4" xfId="26057"/>
    <cellStyle name="_Tenaska Comparison_NIM Summary 11" xfId="26058"/>
    <cellStyle name="_Tenaska Comparison_NIM Summary 11 2" xfId="26059"/>
    <cellStyle name="_Tenaska Comparison_NIM Summary 11 2 2" xfId="26060"/>
    <cellStyle name="_Tenaska Comparison_NIM Summary 11 3" xfId="26061"/>
    <cellStyle name="_Tenaska Comparison_NIM Summary 11 4" xfId="26062"/>
    <cellStyle name="_Tenaska Comparison_NIM Summary 12" xfId="26063"/>
    <cellStyle name="_Tenaska Comparison_NIM Summary 12 2" xfId="26064"/>
    <cellStyle name="_Tenaska Comparison_NIM Summary 12 2 2" xfId="26065"/>
    <cellStyle name="_Tenaska Comparison_NIM Summary 12 3" xfId="26066"/>
    <cellStyle name="_Tenaska Comparison_NIM Summary 12 4" xfId="26067"/>
    <cellStyle name="_Tenaska Comparison_NIM Summary 13" xfId="26068"/>
    <cellStyle name="_Tenaska Comparison_NIM Summary 13 2" xfId="26069"/>
    <cellStyle name="_Tenaska Comparison_NIM Summary 13 2 2" xfId="26070"/>
    <cellStyle name="_Tenaska Comparison_NIM Summary 13 3" xfId="26071"/>
    <cellStyle name="_Tenaska Comparison_NIM Summary 13 4" xfId="26072"/>
    <cellStyle name="_Tenaska Comparison_NIM Summary 14" xfId="26073"/>
    <cellStyle name="_Tenaska Comparison_NIM Summary 14 2" xfId="26074"/>
    <cellStyle name="_Tenaska Comparison_NIM Summary 14 2 2" xfId="26075"/>
    <cellStyle name="_Tenaska Comparison_NIM Summary 14 3" xfId="26076"/>
    <cellStyle name="_Tenaska Comparison_NIM Summary 14 4" xfId="26077"/>
    <cellStyle name="_Tenaska Comparison_NIM Summary 15" xfId="26078"/>
    <cellStyle name="_Tenaska Comparison_NIM Summary 15 2" xfId="26079"/>
    <cellStyle name="_Tenaska Comparison_NIM Summary 15 2 2" xfId="26080"/>
    <cellStyle name="_Tenaska Comparison_NIM Summary 15 3" xfId="26081"/>
    <cellStyle name="_Tenaska Comparison_NIM Summary 15 4" xfId="26082"/>
    <cellStyle name="_Tenaska Comparison_NIM Summary 16" xfId="26083"/>
    <cellStyle name="_Tenaska Comparison_NIM Summary 16 2" xfId="26084"/>
    <cellStyle name="_Tenaska Comparison_NIM Summary 16 2 2" xfId="26085"/>
    <cellStyle name="_Tenaska Comparison_NIM Summary 16 3" xfId="26086"/>
    <cellStyle name="_Tenaska Comparison_NIM Summary 16 4" xfId="26087"/>
    <cellStyle name="_Tenaska Comparison_NIM Summary 17" xfId="26088"/>
    <cellStyle name="_Tenaska Comparison_NIM Summary 17 2" xfId="26089"/>
    <cellStyle name="_Tenaska Comparison_NIM Summary 17 2 2" xfId="26090"/>
    <cellStyle name="_Tenaska Comparison_NIM Summary 17 3" xfId="26091"/>
    <cellStyle name="_Tenaska Comparison_NIM Summary 17 4" xfId="26092"/>
    <cellStyle name="_Tenaska Comparison_NIM Summary 18" xfId="26093"/>
    <cellStyle name="_Tenaska Comparison_NIM Summary 18 2" xfId="26094"/>
    <cellStyle name="_Tenaska Comparison_NIM Summary 18 3" xfId="26095"/>
    <cellStyle name="_Tenaska Comparison_NIM Summary 19" xfId="26096"/>
    <cellStyle name="_Tenaska Comparison_NIM Summary 19 2" xfId="26097"/>
    <cellStyle name="_Tenaska Comparison_NIM Summary 19 3" xfId="26098"/>
    <cellStyle name="_Tenaska Comparison_NIM Summary 2" xfId="6399"/>
    <cellStyle name="_Tenaska Comparison_NIM Summary 2 2" xfId="26099"/>
    <cellStyle name="_Tenaska Comparison_NIM Summary 2 2 2" xfId="26100"/>
    <cellStyle name="_Tenaska Comparison_NIM Summary 2 2 2 2" xfId="26101"/>
    <cellStyle name="_Tenaska Comparison_NIM Summary 2 3" xfId="26102"/>
    <cellStyle name="_Tenaska Comparison_NIM Summary 2 3 2" xfId="26103"/>
    <cellStyle name="_Tenaska Comparison_NIM Summary 2 4" xfId="26104"/>
    <cellStyle name="_Tenaska Comparison_NIM Summary 2 4 2" xfId="26105"/>
    <cellStyle name="_Tenaska Comparison_NIM Summary 20" xfId="26106"/>
    <cellStyle name="_Tenaska Comparison_NIM Summary 20 2" xfId="26107"/>
    <cellStyle name="_Tenaska Comparison_NIM Summary 20 3" xfId="26108"/>
    <cellStyle name="_Tenaska Comparison_NIM Summary 21" xfId="26109"/>
    <cellStyle name="_Tenaska Comparison_NIM Summary 21 2" xfId="26110"/>
    <cellStyle name="_Tenaska Comparison_NIM Summary 21 3" xfId="26111"/>
    <cellStyle name="_Tenaska Comparison_NIM Summary 22" xfId="26112"/>
    <cellStyle name="_Tenaska Comparison_NIM Summary 22 2" xfId="26113"/>
    <cellStyle name="_Tenaska Comparison_NIM Summary 22 3" xfId="26114"/>
    <cellStyle name="_Tenaska Comparison_NIM Summary 23" xfId="26115"/>
    <cellStyle name="_Tenaska Comparison_NIM Summary 23 2" xfId="26116"/>
    <cellStyle name="_Tenaska Comparison_NIM Summary 23 3" xfId="26117"/>
    <cellStyle name="_Tenaska Comparison_NIM Summary 24" xfId="26118"/>
    <cellStyle name="_Tenaska Comparison_NIM Summary 24 2" xfId="26119"/>
    <cellStyle name="_Tenaska Comparison_NIM Summary 24 3" xfId="26120"/>
    <cellStyle name="_Tenaska Comparison_NIM Summary 25" xfId="26121"/>
    <cellStyle name="_Tenaska Comparison_NIM Summary 25 2" xfId="26122"/>
    <cellStyle name="_Tenaska Comparison_NIM Summary 25 3" xfId="26123"/>
    <cellStyle name="_Tenaska Comparison_NIM Summary 26" xfId="26124"/>
    <cellStyle name="_Tenaska Comparison_NIM Summary 26 2" xfId="26125"/>
    <cellStyle name="_Tenaska Comparison_NIM Summary 26 3" xfId="26126"/>
    <cellStyle name="_Tenaska Comparison_NIM Summary 27" xfId="26127"/>
    <cellStyle name="_Tenaska Comparison_NIM Summary 27 2" xfId="26128"/>
    <cellStyle name="_Tenaska Comparison_NIM Summary 27 3" xfId="26129"/>
    <cellStyle name="_Tenaska Comparison_NIM Summary 28" xfId="26130"/>
    <cellStyle name="_Tenaska Comparison_NIM Summary 28 2" xfId="26131"/>
    <cellStyle name="_Tenaska Comparison_NIM Summary 28 3" xfId="26132"/>
    <cellStyle name="_Tenaska Comparison_NIM Summary 29" xfId="26133"/>
    <cellStyle name="_Tenaska Comparison_NIM Summary 29 2" xfId="26134"/>
    <cellStyle name="_Tenaska Comparison_NIM Summary 29 3" xfId="26135"/>
    <cellStyle name="_Tenaska Comparison_NIM Summary 3" xfId="6400"/>
    <cellStyle name="_Tenaska Comparison_NIM Summary 3 2" xfId="26136"/>
    <cellStyle name="_Tenaska Comparison_NIM Summary 3 2 2" xfId="26137"/>
    <cellStyle name="_Tenaska Comparison_NIM Summary 3 3" xfId="26138"/>
    <cellStyle name="_Tenaska Comparison_NIM Summary 30" xfId="26139"/>
    <cellStyle name="_Tenaska Comparison_NIM Summary 30 2" xfId="26140"/>
    <cellStyle name="_Tenaska Comparison_NIM Summary 30 3" xfId="26141"/>
    <cellStyle name="_Tenaska Comparison_NIM Summary 31" xfId="26142"/>
    <cellStyle name="_Tenaska Comparison_NIM Summary 31 2" xfId="26143"/>
    <cellStyle name="_Tenaska Comparison_NIM Summary 31 3" xfId="26144"/>
    <cellStyle name="_Tenaska Comparison_NIM Summary 32" xfId="26145"/>
    <cellStyle name="_Tenaska Comparison_NIM Summary 32 2" xfId="26146"/>
    <cellStyle name="_Tenaska Comparison_NIM Summary 33" xfId="26147"/>
    <cellStyle name="_Tenaska Comparison_NIM Summary 33 2" xfId="26148"/>
    <cellStyle name="_Tenaska Comparison_NIM Summary 34" xfId="26149"/>
    <cellStyle name="_Tenaska Comparison_NIM Summary 34 2" xfId="26150"/>
    <cellStyle name="_Tenaska Comparison_NIM Summary 35" xfId="26151"/>
    <cellStyle name="_Tenaska Comparison_NIM Summary 35 2" xfId="26152"/>
    <cellStyle name="_Tenaska Comparison_NIM Summary 36" xfId="26153"/>
    <cellStyle name="_Tenaska Comparison_NIM Summary 36 2" xfId="26154"/>
    <cellStyle name="_Tenaska Comparison_NIM Summary 37" xfId="26155"/>
    <cellStyle name="_Tenaska Comparison_NIM Summary 37 2" xfId="26156"/>
    <cellStyle name="_Tenaska Comparison_NIM Summary 38" xfId="26157"/>
    <cellStyle name="_Tenaska Comparison_NIM Summary 38 2" xfId="26158"/>
    <cellStyle name="_Tenaska Comparison_NIM Summary 39" xfId="26159"/>
    <cellStyle name="_Tenaska Comparison_NIM Summary 39 2" xfId="26160"/>
    <cellStyle name="_Tenaska Comparison_NIM Summary 4" xfId="6401"/>
    <cellStyle name="_Tenaska Comparison_NIM Summary 4 2" xfId="26161"/>
    <cellStyle name="_Tenaska Comparison_NIM Summary 4 2 2" xfId="26162"/>
    <cellStyle name="_Tenaska Comparison_NIM Summary 4 3" xfId="26163"/>
    <cellStyle name="_Tenaska Comparison_NIM Summary 40" xfId="26164"/>
    <cellStyle name="_Tenaska Comparison_NIM Summary 40 2" xfId="26165"/>
    <cellStyle name="_Tenaska Comparison_NIM Summary 41" xfId="26166"/>
    <cellStyle name="_Tenaska Comparison_NIM Summary 41 2" xfId="26167"/>
    <cellStyle name="_Tenaska Comparison_NIM Summary 42" xfId="26168"/>
    <cellStyle name="_Tenaska Comparison_NIM Summary 42 2" xfId="26169"/>
    <cellStyle name="_Tenaska Comparison_NIM Summary 43" xfId="26170"/>
    <cellStyle name="_Tenaska Comparison_NIM Summary 43 2" xfId="26171"/>
    <cellStyle name="_Tenaska Comparison_NIM Summary 44" xfId="26172"/>
    <cellStyle name="_Tenaska Comparison_NIM Summary 44 2" xfId="26173"/>
    <cellStyle name="_Tenaska Comparison_NIM Summary 45" xfId="26174"/>
    <cellStyle name="_Tenaska Comparison_NIM Summary 45 2" xfId="26175"/>
    <cellStyle name="_Tenaska Comparison_NIM Summary 46" xfId="26176"/>
    <cellStyle name="_Tenaska Comparison_NIM Summary 46 2" xfId="26177"/>
    <cellStyle name="_Tenaska Comparison_NIM Summary 47" xfId="26178"/>
    <cellStyle name="_Tenaska Comparison_NIM Summary 47 2" xfId="26179"/>
    <cellStyle name="_Tenaska Comparison_NIM Summary 48" xfId="26180"/>
    <cellStyle name="_Tenaska Comparison_NIM Summary 49" xfId="26181"/>
    <cellStyle name="_Tenaska Comparison_NIM Summary 5" xfId="6402"/>
    <cellStyle name="_Tenaska Comparison_NIM Summary 5 2" xfId="26182"/>
    <cellStyle name="_Tenaska Comparison_NIM Summary 5 2 2" xfId="26183"/>
    <cellStyle name="_Tenaska Comparison_NIM Summary 5 3" xfId="26184"/>
    <cellStyle name="_Tenaska Comparison_NIM Summary 50" xfId="26185"/>
    <cellStyle name="_Tenaska Comparison_NIM Summary 51" xfId="26186"/>
    <cellStyle name="_Tenaska Comparison_NIM Summary 6" xfId="6403"/>
    <cellStyle name="_Tenaska Comparison_NIM Summary 6 2" xfId="26187"/>
    <cellStyle name="_Tenaska Comparison_NIM Summary 6 2 2" xfId="26188"/>
    <cellStyle name="_Tenaska Comparison_NIM Summary 6 3" xfId="26189"/>
    <cellStyle name="_Tenaska Comparison_NIM Summary 7" xfId="6404"/>
    <cellStyle name="_Tenaska Comparison_NIM Summary 7 2" xfId="26190"/>
    <cellStyle name="_Tenaska Comparison_NIM Summary 7 2 2" xfId="26191"/>
    <cellStyle name="_Tenaska Comparison_NIM Summary 7 3" xfId="26192"/>
    <cellStyle name="_Tenaska Comparison_NIM Summary 7 4" xfId="26193"/>
    <cellStyle name="_Tenaska Comparison_NIM Summary 8" xfId="6405"/>
    <cellStyle name="_Tenaska Comparison_NIM Summary 8 2" xfId="26194"/>
    <cellStyle name="_Tenaska Comparison_NIM Summary 8 2 2" xfId="26195"/>
    <cellStyle name="_Tenaska Comparison_NIM Summary 8 3" xfId="26196"/>
    <cellStyle name="_Tenaska Comparison_NIM Summary 8 4" xfId="26197"/>
    <cellStyle name="_Tenaska Comparison_NIM Summary 9" xfId="6406"/>
    <cellStyle name="_Tenaska Comparison_NIM Summary 9 2" xfId="26198"/>
    <cellStyle name="_Tenaska Comparison_NIM Summary 9 2 2" xfId="26199"/>
    <cellStyle name="_Tenaska Comparison_NIM Summary 9 3" xfId="26200"/>
    <cellStyle name="_Tenaska Comparison_NIM Summary 9 4" xfId="26201"/>
    <cellStyle name="_Tenaska Comparison_NIM Summary_DEM-WP(C) ENERG10C--ctn Mid-C_042010 2010GRC" xfId="6407"/>
    <cellStyle name="_Tenaska Comparison_NIM Summary_DEM-WP(C) ENERG10C--ctn Mid-C_042010 2010GRC 2" xfId="26202"/>
    <cellStyle name="_Tenaska Comparison_NIM+O&amp;M" xfId="6408"/>
    <cellStyle name="_Tenaska Comparison_NIM+O&amp;M 2" xfId="6409"/>
    <cellStyle name="_Tenaska Comparison_NIM+O&amp;M 2 2" xfId="26203"/>
    <cellStyle name="_Tenaska Comparison_NIM+O&amp;M 2 2 2" xfId="26204"/>
    <cellStyle name="_Tenaska Comparison_NIM+O&amp;M 2 2 2 2" xfId="26205"/>
    <cellStyle name="_Tenaska Comparison_NIM+O&amp;M 2 3" xfId="26206"/>
    <cellStyle name="_Tenaska Comparison_NIM+O&amp;M 2 3 2" xfId="26207"/>
    <cellStyle name="_Tenaska Comparison_NIM+O&amp;M 2 4" xfId="26208"/>
    <cellStyle name="_Tenaska Comparison_NIM+O&amp;M 2 4 2" xfId="26209"/>
    <cellStyle name="_Tenaska Comparison_NIM+O&amp;M 3" xfId="26210"/>
    <cellStyle name="_Tenaska Comparison_NIM+O&amp;M 3 2" xfId="26211"/>
    <cellStyle name="_Tenaska Comparison_NIM+O&amp;M 3 2 2" xfId="26212"/>
    <cellStyle name="_Tenaska Comparison_NIM+O&amp;M 4" xfId="26213"/>
    <cellStyle name="_Tenaska Comparison_NIM+O&amp;M 4 2" xfId="26214"/>
    <cellStyle name="_Tenaska Comparison_NIM+O&amp;M 4 2 2" xfId="26215"/>
    <cellStyle name="_Tenaska Comparison_NIM+O&amp;M 4 3" xfId="26216"/>
    <cellStyle name="_Tenaska Comparison_NIM+O&amp;M 5" xfId="26217"/>
    <cellStyle name="_Tenaska Comparison_NIM+O&amp;M 5 2" xfId="26218"/>
    <cellStyle name="_Tenaska Comparison_NIM+O&amp;M 6" xfId="26219"/>
    <cellStyle name="_Tenaska Comparison_NIM+O&amp;M 6 2" xfId="26220"/>
    <cellStyle name="_Tenaska Comparison_NIM+O&amp;M Monthly" xfId="6410"/>
    <cellStyle name="_Tenaska Comparison_NIM+O&amp;M Monthly 2" xfId="6411"/>
    <cellStyle name="_Tenaska Comparison_NIM+O&amp;M Monthly 2 2" xfId="26221"/>
    <cellStyle name="_Tenaska Comparison_NIM+O&amp;M Monthly 2 2 2" xfId="26222"/>
    <cellStyle name="_Tenaska Comparison_NIM+O&amp;M Monthly 2 2 2 2" xfId="26223"/>
    <cellStyle name="_Tenaska Comparison_NIM+O&amp;M Monthly 2 3" xfId="26224"/>
    <cellStyle name="_Tenaska Comparison_NIM+O&amp;M Monthly 2 3 2" xfId="26225"/>
    <cellStyle name="_Tenaska Comparison_NIM+O&amp;M Monthly 2 4" xfId="26226"/>
    <cellStyle name="_Tenaska Comparison_NIM+O&amp;M Monthly 2 4 2" xfId="26227"/>
    <cellStyle name="_Tenaska Comparison_NIM+O&amp;M Monthly 3" xfId="26228"/>
    <cellStyle name="_Tenaska Comparison_NIM+O&amp;M Monthly 3 2" xfId="26229"/>
    <cellStyle name="_Tenaska Comparison_NIM+O&amp;M Monthly 3 2 2" xfId="26230"/>
    <cellStyle name="_Tenaska Comparison_NIM+O&amp;M Monthly 4" xfId="26231"/>
    <cellStyle name="_Tenaska Comparison_NIM+O&amp;M Monthly 4 2" xfId="26232"/>
    <cellStyle name="_Tenaska Comparison_NIM+O&amp;M Monthly 4 2 2" xfId="26233"/>
    <cellStyle name="_Tenaska Comparison_NIM+O&amp;M Monthly 4 3" xfId="26234"/>
    <cellStyle name="_Tenaska Comparison_NIM+O&amp;M Monthly 5" xfId="26235"/>
    <cellStyle name="_Tenaska Comparison_NIM+O&amp;M Monthly 5 2" xfId="26236"/>
    <cellStyle name="_Tenaska Comparison_NIM+O&amp;M Monthly 6" xfId="26237"/>
    <cellStyle name="_Tenaska Comparison_NIM+O&amp;M Monthly 6 2" xfId="26238"/>
    <cellStyle name="_Tenaska Comparison_PCA 10 -  Exhibit D Dec 2011" xfId="26239"/>
    <cellStyle name="_Tenaska Comparison_PCA 10 -  Exhibit D Dec 2011 2" xfId="26240"/>
    <cellStyle name="_Tenaska Comparison_PCA 10 -  Exhibit D from A Kellogg Jan 2011" xfId="6412"/>
    <cellStyle name="_Tenaska Comparison_PCA 10 -  Exhibit D from A Kellogg Jan 2011 2" xfId="26241"/>
    <cellStyle name="_Tenaska Comparison_PCA 10 -  Exhibit D from A Kellogg July 2011" xfId="6413"/>
    <cellStyle name="_Tenaska Comparison_PCA 10 -  Exhibit D from A Kellogg July 2011 2" xfId="26242"/>
    <cellStyle name="_Tenaska Comparison_PCA 10 -  Exhibit D from S Free Rcv'd 12-11" xfId="6414"/>
    <cellStyle name="_Tenaska Comparison_PCA 10 -  Exhibit D from S Free Rcv'd 12-11 2" xfId="26243"/>
    <cellStyle name="_Tenaska Comparison_PCA 11 -  Exhibit D Jan 2012 fr A Kellogg" xfId="26244"/>
    <cellStyle name="_Tenaska Comparison_PCA 11 -  Exhibit D Jan 2012 fr A Kellogg 2" xfId="26245"/>
    <cellStyle name="_Tenaska Comparison_PCA 11 -  Exhibit D Jan 2012 WF" xfId="26246"/>
    <cellStyle name="_Tenaska Comparison_PCA 11 -  Exhibit D Jan 2012 WF 2" xfId="26247"/>
    <cellStyle name="_Tenaska Comparison_PCA 9 -  Exhibit D April 2010" xfId="6415"/>
    <cellStyle name="_Tenaska Comparison_PCA 9 -  Exhibit D April 2010 (3)" xfId="6416"/>
    <cellStyle name="_Tenaska Comparison_PCA 9 -  Exhibit D April 2010 (3) 2" xfId="6417"/>
    <cellStyle name="_Tenaska Comparison_PCA 9 -  Exhibit D April 2010 (3) 2 2" xfId="26248"/>
    <cellStyle name="_Tenaska Comparison_PCA 9 -  Exhibit D April 2010 (3) 2 2 2" xfId="26249"/>
    <cellStyle name="_Tenaska Comparison_PCA 9 -  Exhibit D April 2010 (3) 2 2 2 2" xfId="26250"/>
    <cellStyle name="_Tenaska Comparison_PCA 9 -  Exhibit D April 2010 (3) 2 3" xfId="26251"/>
    <cellStyle name="_Tenaska Comparison_PCA 9 -  Exhibit D April 2010 (3) 2 3 2" xfId="26252"/>
    <cellStyle name="_Tenaska Comparison_PCA 9 -  Exhibit D April 2010 (3) 2 4" xfId="26253"/>
    <cellStyle name="_Tenaska Comparison_PCA 9 -  Exhibit D April 2010 (3) 2 4 2" xfId="26254"/>
    <cellStyle name="_Tenaska Comparison_PCA 9 -  Exhibit D April 2010 (3) 3" xfId="26255"/>
    <cellStyle name="_Tenaska Comparison_PCA 9 -  Exhibit D April 2010 (3) 3 2" xfId="26256"/>
    <cellStyle name="_Tenaska Comparison_PCA 9 -  Exhibit D April 2010 (3) 3 2 2" xfId="26257"/>
    <cellStyle name="_Tenaska Comparison_PCA 9 -  Exhibit D April 2010 (3) 3 3" xfId="26258"/>
    <cellStyle name="_Tenaska Comparison_PCA 9 -  Exhibit D April 2010 (3) 4" xfId="26259"/>
    <cellStyle name="_Tenaska Comparison_PCA 9 -  Exhibit D April 2010 (3) 4 2" xfId="26260"/>
    <cellStyle name="_Tenaska Comparison_PCA 9 -  Exhibit D April 2010 (3) 4 2 2" xfId="26261"/>
    <cellStyle name="_Tenaska Comparison_PCA 9 -  Exhibit D April 2010 (3) 4 3" xfId="26262"/>
    <cellStyle name="_Tenaska Comparison_PCA 9 -  Exhibit D April 2010 (3) 5" xfId="26263"/>
    <cellStyle name="_Tenaska Comparison_PCA 9 -  Exhibit D April 2010 (3) 5 2" xfId="26264"/>
    <cellStyle name="_Tenaska Comparison_PCA 9 -  Exhibit D April 2010 (3) 6" xfId="26265"/>
    <cellStyle name="_Tenaska Comparison_PCA 9 -  Exhibit D April 2010 (3) 6 2" xfId="26266"/>
    <cellStyle name="_Tenaska Comparison_PCA 9 -  Exhibit D April 2010 (3)_DEM-WP(C) ENERG10C--ctn Mid-C_042010 2010GRC" xfId="6418"/>
    <cellStyle name="_Tenaska Comparison_PCA 9 -  Exhibit D April 2010 (3)_DEM-WP(C) ENERG10C--ctn Mid-C_042010 2010GRC 2" xfId="26267"/>
    <cellStyle name="_Tenaska Comparison_PCA 9 -  Exhibit D April 2010 2" xfId="6419"/>
    <cellStyle name="_Tenaska Comparison_PCA 9 -  Exhibit D April 2010 2 2" xfId="26268"/>
    <cellStyle name="_Tenaska Comparison_PCA 9 -  Exhibit D April 2010 3" xfId="6420"/>
    <cellStyle name="_Tenaska Comparison_PCA 9 -  Exhibit D April 2010 3 2" xfId="26269"/>
    <cellStyle name="_Tenaska Comparison_PCA 9 -  Exhibit D April 2010 4" xfId="26270"/>
    <cellStyle name="_Tenaska Comparison_PCA 9 -  Exhibit D April 2010 4 2" xfId="26271"/>
    <cellStyle name="_Tenaska Comparison_PCA 9 -  Exhibit D April 2010 5" xfId="26272"/>
    <cellStyle name="_Tenaska Comparison_PCA 9 -  Exhibit D April 2010 5 2" xfId="26273"/>
    <cellStyle name="_Tenaska Comparison_PCA 9 -  Exhibit D April 2010 6" xfId="26274"/>
    <cellStyle name="_Tenaska Comparison_PCA 9 -  Exhibit D April 2010 6 2" xfId="26275"/>
    <cellStyle name="_Tenaska Comparison_PCA 9 -  Exhibit D April 2010 7" xfId="26276"/>
    <cellStyle name="_Tenaska Comparison_PCA 9 -  Exhibit D Nov 2010" xfId="6421"/>
    <cellStyle name="_Tenaska Comparison_PCA 9 -  Exhibit D Nov 2010 2" xfId="6422"/>
    <cellStyle name="_Tenaska Comparison_PCA 9 -  Exhibit D Nov 2010 2 2" xfId="26277"/>
    <cellStyle name="_Tenaska Comparison_PCA 9 -  Exhibit D Nov 2010 3" xfId="26278"/>
    <cellStyle name="_Tenaska Comparison_PCA 9 - Exhibit D at August 2010" xfId="6423"/>
    <cellStyle name="_Tenaska Comparison_PCA 9 - Exhibit D at August 2010 2" xfId="6424"/>
    <cellStyle name="_Tenaska Comparison_PCA 9 - Exhibit D at August 2010 2 2" xfId="26279"/>
    <cellStyle name="_Tenaska Comparison_PCA 9 - Exhibit D at August 2010 3" xfId="26280"/>
    <cellStyle name="_Tenaska Comparison_PCA 9 - Exhibit D June 2010 GRC" xfId="6425"/>
    <cellStyle name="_Tenaska Comparison_PCA 9 - Exhibit D June 2010 GRC 2" xfId="6426"/>
    <cellStyle name="_Tenaska Comparison_PCA 9 - Exhibit D June 2010 GRC 2 2" xfId="26281"/>
    <cellStyle name="_Tenaska Comparison_PCA 9 - Exhibit D June 2010 GRC 3" xfId="26282"/>
    <cellStyle name="_Tenaska Comparison_Power Costs - Comparison bx Rbtl-Staff-Jt-PC" xfId="6427"/>
    <cellStyle name="_Tenaska Comparison_Power Costs - Comparison bx Rbtl-Staff-Jt-PC 2" xfId="6428"/>
    <cellStyle name="_Tenaska Comparison_Power Costs - Comparison bx Rbtl-Staff-Jt-PC 2 2" xfId="6429"/>
    <cellStyle name="_Tenaska Comparison_Power Costs - Comparison bx Rbtl-Staff-Jt-PC 2 2 2" xfId="26283"/>
    <cellStyle name="_Tenaska Comparison_Power Costs - Comparison bx Rbtl-Staff-Jt-PC 2 2 2 2" xfId="26284"/>
    <cellStyle name="_Tenaska Comparison_Power Costs - Comparison bx Rbtl-Staff-Jt-PC 2 3" xfId="26285"/>
    <cellStyle name="_Tenaska Comparison_Power Costs - Comparison bx Rbtl-Staff-Jt-PC 2 3 2" xfId="26286"/>
    <cellStyle name="_Tenaska Comparison_Power Costs - Comparison bx Rbtl-Staff-Jt-PC 2 4" xfId="26287"/>
    <cellStyle name="_Tenaska Comparison_Power Costs - Comparison bx Rbtl-Staff-Jt-PC 2 4 2" xfId="26288"/>
    <cellStyle name="_Tenaska Comparison_Power Costs - Comparison bx Rbtl-Staff-Jt-PC 3" xfId="6430"/>
    <cellStyle name="_Tenaska Comparison_Power Costs - Comparison bx Rbtl-Staff-Jt-PC 3 2" xfId="26289"/>
    <cellStyle name="_Tenaska Comparison_Power Costs - Comparison bx Rbtl-Staff-Jt-PC 3 2 2" xfId="26290"/>
    <cellStyle name="_Tenaska Comparison_Power Costs - Comparison bx Rbtl-Staff-Jt-PC 3 3" xfId="26291"/>
    <cellStyle name="_Tenaska Comparison_Power Costs - Comparison bx Rbtl-Staff-Jt-PC 4" xfId="6431"/>
    <cellStyle name="_Tenaska Comparison_Power Costs - Comparison bx Rbtl-Staff-Jt-PC 4 2" xfId="26292"/>
    <cellStyle name="_Tenaska Comparison_Power Costs - Comparison bx Rbtl-Staff-Jt-PC 4 2 2" xfId="26293"/>
    <cellStyle name="_Tenaska Comparison_Power Costs - Comparison bx Rbtl-Staff-Jt-PC 4 3" xfId="26294"/>
    <cellStyle name="_Tenaska Comparison_Power Costs - Comparison bx Rbtl-Staff-Jt-PC 5" xfId="26295"/>
    <cellStyle name="_Tenaska Comparison_Power Costs - Comparison bx Rbtl-Staff-Jt-PC 5 2" xfId="26296"/>
    <cellStyle name="_Tenaska Comparison_Power Costs - Comparison bx Rbtl-Staff-Jt-PC 6" xfId="26297"/>
    <cellStyle name="_Tenaska Comparison_Power Costs - Comparison bx Rbtl-Staff-Jt-PC 6 2" xfId="26298"/>
    <cellStyle name="_Tenaska Comparison_Power Costs - Comparison bx Rbtl-Staff-Jt-PC_Adj Bench DR 3 for Initial Briefs (Electric)" xfId="6432"/>
    <cellStyle name="_Tenaska Comparison_Power Costs - Comparison bx Rbtl-Staff-Jt-PC_Adj Bench DR 3 for Initial Briefs (Electric) 2" xfId="6433"/>
    <cellStyle name="_Tenaska Comparison_Power Costs - Comparison bx Rbtl-Staff-Jt-PC_Adj Bench DR 3 for Initial Briefs (Electric) 2 2" xfId="6434"/>
    <cellStyle name="_Tenaska Comparison_Power Costs - Comparison bx Rbtl-Staff-Jt-PC_Adj Bench DR 3 for Initial Briefs (Electric) 2 2 2" xfId="26299"/>
    <cellStyle name="_Tenaska Comparison_Power Costs - Comparison bx Rbtl-Staff-Jt-PC_Adj Bench DR 3 for Initial Briefs (Electric) 2 2 2 2" xfId="26300"/>
    <cellStyle name="_Tenaska Comparison_Power Costs - Comparison bx Rbtl-Staff-Jt-PC_Adj Bench DR 3 for Initial Briefs (Electric) 2 3" xfId="26301"/>
    <cellStyle name="_Tenaska Comparison_Power Costs - Comparison bx Rbtl-Staff-Jt-PC_Adj Bench DR 3 for Initial Briefs (Electric) 2 3 2" xfId="26302"/>
    <cellStyle name="_Tenaska Comparison_Power Costs - Comparison bx Rbtl-Staff-Jt-PC_Adj Bench DR 3 for Initial Briefs (Electric) 2 4" xfId="26303"/>
    <cellStyle name="_Tenaska Comparison_Power Costs - Comparison bx Rbtl-Staff-Jt-PC_Adj Bench DR 3 for Initial Briefs (Electric) 2 4 2" xfId="26304"/>
    <cellStyle name="_Tenaska Comparison_Power Costs - Comparison bx Rbtl-Staff-Jt-PC_Adj Bench DR 3 for Initial Briefs (Electric) 3" xfId="6435"/>
    <cellStyle name="_Tenaska Comparison_Power Costs - Comparison bx Rbtl-Staff-Jt-PC_Adj Bench DR 3 for Initial Briefs (Electric) 3 2" xfId="26305"/>
    <cellStyle name="_Tenaska Comparison_Power Costs - Comparison bx Rbtl-Staff-Jt-PC_Adj Bench DR 3 for Initial Briefs (Electric) 3 2 2" xfId="26306"/>
    <cellStyle name="_Tenaska Comparison_Power Costs - Comparison bx Rbtl-Staff-Jt-PC_Adj Bench DR 3 for Initial Briefs (Electric) 3 3" xfId="26307"/>
    <cellStyle name="_Tenaska Comparison_Power Costs - Comparison bx Rbtl-Staff-Jt-PC_Adj Bench DR 3 for Initial Briefs (Electric) 4" xfId="6436"/>
    <cellStyle name="_Tenaska Comparison_Power Costs - Comparison bx Rbtl-Staff-Jt-PC_Adj Bench DR 3 for Initial Briefs (Electric) 4 2" xfId="26308"/>
    <cellStyle name="_Tenaska Comparison_Power Costs - Comparison bx Rbtl-Staff-Jt-PC_Adj Bench DR 3 for Initial Briefs (Electric) 4 2 2" xfId="26309"/>
    <cellStyle name="_Tenaska Comparison_Power Costs - Comparison bx Rbtl-Staff-Jt-PC_Adj Bench DR 3 for Initial Briefs (Electric) 4 3" xfId="26310"/>
    <cellStyle name="_Tenaska Comparison_Power Costs - Comparison bx Rbtl-Staff-Jt-PC_Adj Bench DR 3 for Initial Briefs (Electric) 5" xfId="26311"/>
    <cellStyle name="_Tenaska Comparison_Power Costs - Comparison bx Rbtl-Staff-Jt-PC_Adj Bench DR 3 for Initial Briefs (Electric) 5 2" xfId="26312"/>
    <cellStyle name="_Tenaska Comparison_Power Costs - Comparison bx Rbtl-Staff-Jt-PC_Adj Bench DR 3 for Initial Briefs (Electric) 6" xfId="26313"/>
    <cellStyle name="_Tenaska Comparison_Power Costs - Comparison bx Rbtl-Staff-Jt-PC_Adj Bench DR 3 for Initial Briefs (Electric) 6 2" xfId="26314"/>
    <cellStyle name="_Tenaska Comparison_Power Costs - Comparison bx Rbtl-Staff-Jt-PC_Adj Bench DR 3 for Initial Briefs (Electric)_DEM-WP(C) ENERG10C--ctn Mid-C_042010 2010GRC" xfId="6437"/>
    <cellStyle name="_Tenaska Comparison_Power Costs - Comparison bx Rbtl-Staff-Jt-PC_Adj Bench DR 3 for Initial Briefs (Electric)_DEM-WP(C) ENERG10C--ctn Mid-C_042010 2010GRC 2" xfId="26315"/>
    <cellStyle name="_Tenaska Comparison_Power Costs - Comparison bx Rbtl-Staff-Jt-PC_DEM-WP(C) ENERG10C--ctn Mid-C_042010 2010GRC" xfId="6438"/>
    <cellStyle name="_Tenaska Comparison_Power Costs - Comparison bx Rbtl-Staff-Jt-PC_DEM-WP(C) ENERG10C--ctn Mid-C_042010 2010GRC 2" xfId="26316"/>
    <cellStyle name="_Tenaska Comparison_Power Costs - Comparison bx Rbtl-Staff-Jt-PC_Electric Rev Req Model (2009 GRC) Rebuttal" xfId="6439"/>
    <cellStyle name="_Tenaska Comparison_Power Costs - Comparison bx Rbtl-Staff-Jt-PC_Electric Rev Req Model (2009 GRC) Rebuttal 2" xfId="6440"/>
    <cellStyle name="_Tenaska Comparison_Power Costs - Comparison bx Rbtl-Staff-Jt-PC_Electric Rev Req Model (2009 GRC) Rebuttal 2 2" xfId="6441"/>
    <cellStyle name="_Tenaska Comparison_Power Costs - Comparison bx Rbtl-Staff-Jt-PC_Electric Rev Req Model (2009 GRC) Rebuttal 2 2 2" xfId="26317"/>
    <cellStyle name="_Tenaska Comparison_Power Costs - Comparison bx Rbtl-Staff-Jt-PC_Electric Rev Req Model (2009 GRC) Rebuttal 2 3" xfId="26318"/>
    <cellStyle name="_Tenaska Comparison_Power Costs - Comparison bx Rbtl-Staff-Jt-PC_Electric Rev Req Model (2009 GRC) Rebuttal 3" xfId="6442"/>
    <cellStyle name="_Tenaska Comparison_Power Costs - Comparison bx Rbtl-Staff-Jt-PC_Electric Rev Req Model (2009 GRC) Rebuttal 3 2" xfId="26319"/>
    <cellStyle name="_Tenaska Comparison_Power Costs - Comparison bx Rbtl-Staff-Jt-PC_Electric Rev Req Model (2009 GRC) Rebuttal 4" xfId="6443"/>
    <cellStyle name="_Tenaska Comparison_Power Costs - Comparison bx Rbtl-Staff-Jt-PC_Electric Rev Req Model (2009 GRC) Rebuttal REmoval of New  WH Solar AdjustMI" xfId="6444"/>
    <cellStyle name="_Tenaska Comparison_Power Costs - Comparison bx Rbtl-Staff-Jt-PC_Electric Rev Req Model (2009 GRC) Rebuttal REmoval of New  WH Solar AdjustMI 2" xfId="6445"/>
    <cellStyle name="_Tenaska Comparison_Power Costs - Comparison bx Rbtl-Staff-Jt-PC_Electric Rev Req Model (2009 GRC) Rebuttal REmoval of New  WH Solar AdjustMI 2 2" xfId="6446"/>
    <cellStyle name="_Tenaska Comparison_Power Costs - Comparison bx Rbtl-Staff-Jt-PC_Electric Rev Req Model (2009 GRC) Rebuttal REmoval of New  WH Solar AdjustMI 2 2 2" xfId="26320"/>
    <cellStyle name="_Tenaska Comparison_Power Costs - Comparison bx Rbtl-Staff-Jt-PC_Electric Rev Req Model (2009 GRC) Rebuttal REmoval of New  WH Solar AdjustMI 2 2 2 2" xfId="26321"/>
    <cellStyle name="_Tenaska Comparison_Power Costs - Comparison bx Rbtl-Staff-Jt-PC_Electric Rev Req Model (2009 GRC) Rebuttal REmoval of New  WH Solar AdjustMI 2 3" xfId="26322"/>
    <cellStyle name="_Tenaska Comparison_Power Costs - Comparison bx Rbtl-Staff-Jt-PC_Electric Rev Req Model (2009 GRC) Rebuttal REmoval of New  WH Solar AdjustMI 2 3 2" xfId="26323"/>
    <cellStyle name="_Tenaska Comparison_Power Costs - Comparison bx Rbtl-Staff-Jt-PC_Electric Rev Req Model (2009 GRC) Rebuttal REmoval of New  WH Solar AdjustMI 2 4" xfId="26324"/>
    <cellStyle name="_Tenaska Comparison_Power Costs - Comparison bx Rbtl-Staff-Jt-PC_Electric Rev Req Model (2009 GRC) Rebuttal REmoval of New  WH Solar AdjustMI 2 4 2" xfId="26325"/>
    <cellStyle name="_Tenaska Comparison_Power Costs - Comparison bx Rbtl-Staff-Jt-PC_Electric Rev Req Model (2009 GRC) Rebuttal REmoval of New  WH Solar AdjustMI 3" xfId="6447"/>
    <cellStyle name="_Tenaska Comparison_Power Costs - Comparison bx Rbtl-Staff-Jt-PC_Electric Rev Req Model (2009 GRC) Rebuttal REmoval of New  WH Solar AdjustMI 3 2" xfId="26326"/>
    <cellStyle name="_Tenaska Comparison_Power Costs - Comparison bx Rbtl-Staff-Jt-PC_Electric Rev Req Model (2009 GRC) Rebuttal REmoval of New  WH Solar AdjustMI 3 2 2" xfId="26327"/>
    <cellStyle name="_Tenaska Comparison_Power Costs - Comparison bx Rbtl-Staff-Jt-PC_Electric Rev Req Model (2009 GRC) Rebuttal REmoval of New  WH Solar AdjustMI 3 3" xfId="26328"/>
    <cellStyle name="_Tenaska Comparison_Power Costs - Comparison bx Rbtl-Staff-Jt-PC_Electric Rev Req Model (2009 GRC) Rebuttal REmoval of New  WH Solar AdjustMI 4" xfId="6448"/>
    <cellStyle name="_Tenaska Comparison_Power Costs - Comparison bx Rbtl-Staff-Jt-PC_Electric Rev Req Model (2009 GRC) Rebuttal REmoval of New  WH Solar AdjustMI 4 2" xfId="26329"/>
    <cellStyle name="_Tenaska Comparison_Power Costs - Comparison bx Rbtl-Staff-Jt-PC_Electric Rev Req Model (2009 GRC) Rebuttal REmoval of New  WH Solar AdjustMI 4 2 2" xfId="26330"/>
    <cellStyle name="_Tenaska Comparison_Power Costs - Comparison bx Rbtl-Staff-Jt-PC_Electric Rev Req Model (2009 GRC) Rebuttal REmoval of New  WH Solar AdjustMI 4 3" xfId="26331"/>
    <cellStyle name="_Tenaska Comparison_Power Costs - Comparison bx Rbtl-Staff-Jt-PC_Electric Rev Req Model (2009 GRC) Rebuttal REmoval of New  WH Solar AdjustMI 5" xfId="26332"/>
    <cellStyle name="_Tenaska Comparison_Power Costs - Comparison bx Rbtl-Staff-Jt-PC_Electric Rev Req Model (2009 GRC) Rebuttal REmoval of New  WH Solar AdjustMI 5 2" xfId="26333"/>
    <cellStyle name="_Tenaska Comparison_Power Costs - Comparison bx Rbtl-Staff-Jt-PC_Electric Rev Req Model (2009 GRC) Rebuttal REmoval of New  WH Solar AdjustMI 6" xfId="26334"/>
    <cellStyle name="_Tenaska Comparison_Power Costs - Comparison bx Rbtl-Staff-Jt-PC_Electric Rev Req Model (2009 GRC) Rebuttal REmoval of New  WH Solar AdjustMI 6 2" xfId="26335"/>
    <cellStyle name="_Tenaska Comparison_Power Costs - Comparison bx Rbtl-Staff-Jt-PC_Electric Rev Req Model (2009 GRC) Rebuttal REmoval of New  WH Solar AdjustMI_DEM-WP(C) ENERG10C--ctn Mid-C_042010 2010GRC" xfId="6449"/>
    <cellStyle name="_Tenaska Comparison_Power Costs - Comparison bx Rbtl-Staff-Jt-PC_Electric Rev Req Model (2009 GRC) Rebuttal REmoval of New  WH Solar AdjustMI_DEM-WP(C) ENERG10C--ctn Mid-C_042010 2010GRC 2" xfId="26336"/>
    <cellStyle name="_Tenaska Comparison_Power Costs - Comparison bx Rbtl-Staff-Jt-PC_Electric Rev Req Model (2009 GRC) Revised 01-18-2010" xfId="6450"/>
    <cellStyle name="_Tenaska Comparison_Power Costs - Comparison bx Rbtl-Staff-Jt-PC_Electric Rev Req Model (2009 GRC) Revised 01-18-2010 2" xfId="6451"/>
    <cellStyle name="_Tenaska Comparison_Power Costs - Comparison bx Rbtl-Staff-Jt-PC_Electric Rev Req Model (2009 GRC) Revised 01-18-2010 2 2" xfId="6452"/>
    <cellStyle name="_Tenaska Comparison_Power Costs - Comparison bx Rbtl-Staff-Jt-PC_Electric Rev Req Model (2009 GRC) Revised 01-18-2010 2 2 2" xfId="26337"/>
    <cellStyle name="_Tenaska Comparison_Power Costs - Comparison bx Rbtl-Staff-Jt-PC_Electric Rev Req Model (2009 GRC) Revised 01-18-2010 2 2 2 2" xfId="26338"/>
    <cellStyle name="_Tenaska Comparison_Power Costs - Comparison bx Rbtl-Staff-Jt-PC_Electric Rev Req Model (2009 GRC) Revised 01-18-2010 2 3" xfId="26339"/>
    <cellStyle name="_Tenaska Comparison_Power Costs - Comparison bx Rbtl-Staff-Jt-PC_Electric Rev Req Model (2009 GRC) Revised 01-18-2010 2 3 2" xfId="26340"/>
    <cellStyle name="_Tenaska Comparison_Power Costs - Comparison bx Rbtl-Staff-Jt-PC_Electric Rev Req Model (2009 GRC) Revised 01-18-2010 2 4" xfId="26341"/>
    <cellStyle name="_Tenaska Comparison_Power Costs - Comparison bx Rbtl-Staff-Jt-PC_Electric Rev Req Model (2009 GRC) Revised 01-18-2010 2 4 2" xfId="26342"/>
    <cellStyle name="_Tenaska Comparison_Power Costs - Comparison bx Rbtl-Staff-Jt-PC_Electric Rev Req Model (2009 GRC) Revised 01-18-2010 3" xfId="6453"/>
    <cellStyle name="_Tenaska Comparison_Power Costs - Comparison bx Rbtl-Staff-Jt-PC_Electric Rev Req Model (2009 GRC) Revised 01-18-2010 3 2" xfId="26343"/>
    <cellStyle name="_Tenaska Comparison_Power Costs - Comparison bx Rbtl-Staff-Jt-PC_Electric Rev Req Model (2009 GRC) Revised 01-18-2010 3 2 2" xfId="26344"/>
    <cellStyle name="_Tenaska Comparison_Power Costs - Comparison bx Rbtl-Staff-Jt-PC_Electric Rev Req Model (2009 GRC) Revised 01-18-2010 3 3" xfId="26345"/>
    <cellStyle name="_Tenaska Comparison_Power Costs - Comparison bx Rbtl-Staff-Jt-PC_Electric Rev Req Model (2009 GRC) Revised 01-18-2010 4" xfId="6454"/>
    <cellStyle name="_Tenaska Comparison_Power Costs - Comparison bx Rbtl-Staff-Jt-PC_Electric Rev Req Model (2009 GRC) Revised 01-18-2010 4 2" xfId="26346"/>
    <cellStyle name="_Tenaska Comparison_Power Costs - Comparison bx Rbtl-Staff-Jt-PC_Electric Rev Req Model (2009 GRC) Revised 01-18-2010 4 2 2" xfId="26347"/>
    <cellStyle name="_Tenaska Comparison_Power Costs - Comparison bx Rbtl-Staff-Jt-PC_Electric Rev Req Model (2009 GRC) Revised 01-18-2010 4 3" xfId="26348"/>
    <cellStyle name="_Tenaska Comparison_Power Costs - Comparison bx Rbtl-Staff-Jt-PC_Electric Rev Req Model (2009 GRC) Revised 01-18-2010 5" xfId="26349"/>
    <cellStyle name="_Tenaska Comparison_Power Costs - Comparison bx Rbtl-Staff-Jt-PC_Electric Rev Req Model (2009 GRC) Revised 01-18-2010 5 2" xfId="26350"/>
    <cellStyle name="_Tenaska Comparison_Power Costs - Comparison bx Rbtl-Staff-Jt-PC_Electric Rev Req Model (2009 GRC) Revised 01-18-2010 6" xfId="26351"/>
    <cellStyle name="_Tenaska Comparison_Power Costs - Comparison bx Rbtl-Staff-Jt-PC_Electric Rev Req Model (2009 GRC) Revised 01-18-2010 6 2" xfId="26352"/>
    <cellStyle name="_Tenaska Comparison_Power Costs - Comparison bx Rbtl-Staff-Jt-PC_Electric Rev Req Model (2009 GRC) Revised 01-18-2010_DEM-WP(C) ENERG10C--ctn Mid-C_042010 2010GRC" xfId="6455"/>
    <cellStyle name="_Tenaska Comparison_Power Costs - Comparison bx Rbtl-Staff-Jt-PC_Electric Rev Req Model (2009 GRC) Revised 01-18-2010_DEM-WP(C) ENERG10C--ctn Mid-C_042010 2010GRC 2" xfId="26353"/>
    <cellStyle name="_Tenaska Comparison_Power Costs - Comparison bx Rbtl-Staff-Jt-PC_Final Order Electric EXHIBIT A-1" xfId="6456"/>
    <cellStyle name="_Tenaska Comparison_Power Costs - Comparison bx Rbtl-Staff-Jt-PC_Final Order Electric EXHIBIT A-1 2" xfId="6457"/>
    <cellStyle name="_Tenaska Comparison_Power Costs - Comparison bx Rbtl-Staff-Jt-PC_Final Order Electric EXHIBIT A-1 2 2" xfId="6458"/>
    <cellStyle name="_Tenaska Comparison_Power Costs - Comparison bx Rbtl-Staff-Jt-PC_Final Order Electric EXHIBIT A-1 2 2 2" xfId="26354"/>
    <cellStyle name="_Tenaska Comparison_Power Costs - Comparison bx Rbtl-Staff-Jt-PC_Final Order Electric EXHIBIT A-1 2 3" xfId="26355"/>
    <cellStyle name="_Tenaska Comparison_Power Costs - Comparison bx Rbtl-Staff-Jt-PC_Final Order Electric EXHIBIT A-1 3" xfId="6459"/>
    <cellStyle name="_Tenaska Comparison_Power Costs - Comparison bx Rbtl-Staff-Jt-PC_Final Order Electric EXHIBIT A-1 3 2" xfId="26356"/>
    <cellStyle name="_Tenaska Comparison_Power Costs - Comparison bx Rbtl-Staff-Jt-PC_Final Order Electric EXHIBIT A-1 3 2 2" xfId="26357"/>
    <cellStyle name="_Tenaska Comparison_Power Costs - Comparison bx Rbtl-Staff-Jt-PC_Final Order Electric EXHIBIT A-1 3 3" xfId="26358"/>
    <cellStyle name="_Tenaska Comparison_Power Costs - Comparison bx Rbtl-Staff-Jt-PC_Final Order Electric EXHIBIT A-1 4" xfId="6460"/>
    <cellStyle name="_Tenaska Comparison_Power Costs - Comparison bx Rbtl-Staff-Jt-PC_Final Order Electric EXHIBIT A-1 4 2" xfId="26359"/>
    <cellStyle name="_Tenaska Comparison_Power Costs - Comparison bx Rbtl-Staff-Jt-PC_Final Order Electric EXHIBIT A-1 5" xfId="26360"/>
    <cellStyle name="_Tenaska Comparison_Power Costs - Comparison bx Rbtl-Staff-Jt-PC_Final Order Electric EXHIBIT A-1 6" xfId="26361"/>
    <cellStyle name="_Tenaska Comparison_Production Adj 4.37" xfId="6461"/>
    <cellStyle name="_Tenaska Comparison_Production Adj 4.37 2" xfId="6462"/>
    <cellStyle name="_Tenaska Comparison_Production Adj 4.37 2 2" xfId="6463"/>
    <cellStyle name="_Tenaska Comparison_Production Adj 4.37 2 2 2" xfId="26362"/>
    <cellStyle name="_Tenaska Comparison_Production Adj 4.37 2 3" xfId="26363"/>
    <cellStyle name="_Tenaska Comparison_Production Adj 4.37 3" xfId="6464"/>
    <cellStyle name="_Tenaska Comparison_Production Adj 4.37 3 2" xfId="26364"/>
    <cellStyle name="_Tenaska Comparison_Production Adj 4.37 4" xfId="26365"/>
    <cellStyle name="_Tenaska Comparison_Purchased Power Adj 4.03" xfId="6465"/>
    <cellStyle name="_Tenaska Comparison_Purchased Power Adj 4.03 2" xfId="6466"/>
    <cellStyle name="_Tenaska Comparison_Purchased Power Adj 4.03 2 2" xfId="6467"/>
    <cellStyle name="_Tenaska Comparison_Purchased Power Adj 4.03 2 2 2" xfId="26366"/>
    <cellStyle name="_Tenaska Comparison_Purchased Power Adj 4.03 2 3" xfId="26367"/>
    <cellStyle name="_Tenaska Comparison_Purchased Power Adj 4.03 3" xfId="6468"/>
    <cellStyle name="_Tenaska Comparison_Purchased Power Adj 4.03 3 2" xfId="26368"/>
    <cellStyle name="_Tenaska Comparison_Purchased Power Adj 4.03 4" xfId="26369"/>
    <cellStyle name="_Tenaska Comparison_Rebuttal Power Costs" xfId="6469"/>
    <cellStyle name="_Tenaska Comparison_Rebuttal Power Costs 2" xfId="6470"/>
    <cellStyle name="_Tenaska Comparison_Rebuttal Power Costs 2 2" xfId="6471"/>
    <cellStyle name="_Tenaska Comparison_Rebuttal Power Costs 2 2 2" xfId="26370"/>
    <cellStyle name="_Tenaska Comparison_Rebuttal Power Costs 2 2 2 2" xfId="26371"/>
    <cellStyle name="_Tenaska Comparison_Rebuttal Power Costs 2 3" xfId="26372"/>
    <cellStyle name="_Tenaska Comparison_Rebuttal Power Costs 2 3 2" xfId="26373"/>
    <cellStyle name="_Tenaska Comparison_Rebuttal Power Costs 2 4" xfId="26374"/>
    <cellStyle name="_Tenaska Comparison_Rebuttal Power Costs 2 4 2" xfId="26375"/>
    <cellStyle name="_Tenaska Comparison_Rebuttal Power Costs 3" xfId="6472"/>
    <cellStyle name="_Tenaska Comparison_Rebuttal Power Costs 3 2" xfId="26376"/>
    <cellStyle name="_Tenaska Comparison_Rebuttal Power Costs 3 2 2" xfId="26377"/>
    <cellStyle name="_Tenaska Comparison_Rebuttal Power Costs 3 3" xfId="26378"/>
    <cellStyle name="_Tenaska Comparison_Rebuttal Power Costs 4" xfId="6473"/>
    <cellStyle name="_Tenaska Comparison_Rebuttal Power Costs 4 2" xfId="26379"/>
    <cellStyle name="_Tenaska Comparison_Rebuttal Power Costs 4 2 2" xfId="26380"/>
    <cellStyle name="_Tenaska Comparison_Rebuttal Power Costs 4 3" xfId="26381"/>
    <cellStyle name="_Tenaska Comparison_Rebuttal Power Costs 5" xfId="26382"/>
    <cellStyle name="_Tenaska Comparison_Rebuttal Power Costs 5 2" xfId="26383"/>
    <cellStyle name="_Tenaska Comparison_Rebuttal Power Costs 6" xfId="26384"/>
    <cellStyle name="_Tenaska Comparison_Rebuttal Power Costs 6 2" xfId="26385"/>
    <cellStyle name="_Tenaska Comparison_Rebuttal Power Costs_Adj Bench DR 3 for Initial Briefs (Electric)" xfId="6474"/>
    <cellStyle name="_Tenaska Comparison_Rebuttal Power Costs_Adj Bench DR 3 for Initial Briefs (Electric) 2" xfId="6475"/>
    <cellStyle name="_Tenaska Comparison_Rebuttal Power Costs_Adj Bench DR 3 for Initial Briefs (Electric) 2 2" xfId="6476"/>
    <cellStyle name="_Tenaska Comparison_Rebuttal Power Costs_Adj Bench DR 3 for Initial Briefs (Electric) 2 2 2" xfId="26386"/>
    <cellStyle name="_Tenaska Comparison_Rebuttal Power Costs_Adj Bench DR 3 for Initial Briefs (Electric) 2 2 2 2" xfId="26387"/>
    <cellStyle name="_Tenaska Comparison_Rebuttal Power Costs_Adj Bench DR 3 for Initial Briefs (Electric) 2 3" xfId="26388"/>
    <cellStyle name="_Tenaska Comparison_Rebuttal Power Costs_Adj Bench DR 3 for Initial Briefs (Electric) 2 3 2" xfId="26389"/>
    <cellStyle name="_Tenaska Comparison_Rebuttal Power Costs_Adj Bench DR 3 for Initial Briefs (Electric) 2 4" xfId="26390"/>
    <cellStyle name="_Tenaska Comparison_Rebuttal Power Costs_Adj Bench DR 3 for Initial Briefs (Electric) 2 4 2" xfId="26391"/>
    <cellStyle name="_Tenaska Comparison_Rebuttal Power Costs_Adj Bench DR 3 for Initial Briefs (Electric) 3" xfId="6477"/>
    <cellStyle name="_Tenaska Comparison_Rebuttal Power Costs_Adj Bench DR 3 for Initial Briefs (Electric) 3 2" xfId="26392"/>
    <cellStyle name="_Tenaska Comparison_Rebuttal Power Costs_Adj Bench DR 3 for Initial Briefs (Electric) 3 2 2" xfId="26393"/>
    <cellStyle name="_Tenaska Comparison_Rebuttal Power Costs_Adj Bench DR 3 for Initial Briefs (Electric) 3 3" xfId="26394"/>
    <cellStyle name="_Tenaska Comparison_Rebuttal Power Costs_Adj Bench DR 3 for Initial Briefs (Electric) 4" xfId="6478"/>
    <cellStyle name="_Tenaska Comparison_Rebuttal Power Costs_Adj Bench DR 3 for Initial Briefs (Electric) 4 2" xfId="26395"/>
    <cellStyle name="_Tenaska Comparison_Rebuttal Power Costs_Adj Bench DR 3 for Initial Briefs (Electric) 4 2 2" xfId="26396"/>
    <cellStyle name="_Tenaska Comparison_Rebuttal Power Costs_Adj Bench DR 3 for Initial Briefs (Electric) 4 3" xfId="26397"/>
    <cellStyle name="_Tenaska Comparison_Rebuttal Power Costs_Adj Bench DR 3 for Initial Briefs (Electric) 5" xfId="26398"/>
    <cellStyle name="_Tenaska Comparison_Rebuttal Power Costs_Adj Bench DR 3 for Initial Briefs (Electric) 5 2" xfId="26399"/>
    <cellStyle name="_Tenaska Comparison_Rebuttal Power Costs_Adj Bench DR 3 for Initial Briefs (Electric) 6" xfId="26400"/>
    <cellStyle name="_Tenaska Comparison_Rebuttal Power Costs_Adj Bench DR 3 for Initial Briefs (Electric) 6 2" xfId="26401"/>
    <cellStyle name="_Tenaska Comparison_Rebuttal Power Costs_Adj Bench DR 3 for Initial Briefs (Electric)_DEM-WP(C) ENERG10C--ctn Mid-C_042010 2010GRC" xfId="6479"/>
    <cellStyle name="_Tenaska Comparison_Rebuttal Power Costs_Adj Bench DR 3 for Initial Briefs (Electric)_DEM-WP(C) ENERG10C--ctn Mid-C_042010 2010GRC 2" xfId="26402"/>
    <cellStyle name="_Tenaska Comparison_Rebuttal Power Costs_DEM-WP(C) ENERG10C--ctn Mid-C_042010 2010GRC" xfId="6480"/>
    <cellStyle name="_Tenaska Comparison_Rebuttal Power Costs_DEM-WP(C) ENERG10C--ctn Mid-C_042010 2010GRC 2" xfId="26403"/>
    <cellStyle name="_Tenaska Comparison_Rebuttal Power Costs_Electric Rev Req Model (2009 GRC) Rebuttal" xfId="6481"/>
    <cellStyle name="_Tenaska Comparison_Rebuttal Power Costs_Electric Rev Req Model (2009 GRC) Rebuttal 2" xfId="6482"/>
    <cellStyle name="_Tenaska Comparison_Rebuttal Power Costs_Electric Rev Req Model (2009 GRC) Rebuttal 2 2" xfId="6483"/>
    <cellStyle name="_Tenaska Comparison_Rebuttal Power Costs_Electric Rev Req Model (2009 GRC) Rebuttal 2 2 2" xfId="26404"/>
    <cellStyle name="_Tenaska Comparison_Rebuttal Power Costs_Electric Rev Req Model (2009 GRC) Rebuttal 2 3" xfId="26405"/>
    <cellStyle name="_Tenaska Comparison_Rebuttal Power Costs_Electric Rev Req Model (2009 GRC) Rebuttal 3" xfId="6484"/>
    <cellStyle name="_Tenaska Comparison_Rebuttal Power Costs_Electric Rev Req Model (2009 GRC) Rebuttal 3 2" xfId="26406"/>
    <cellStyle name="_Tenaska Comparison_Rebuttal Power Costs_Electric Rev Req Model (2009 GRC) Rebuttal 4" xfId="6485"/>
    <cellStyle name="_Tenaska Comparison_Rebuttal Power Costs_Electric Rev Req Model (2009 GRC) Rebuttal REmoval of New  WH Solar AdjustMI" xfId="6486"/>
    <cellStyle name="_Tenaska Comparison_Rebuttal Power Costs_Electric Rev Req Model (2009 GRC) Rebuttal REmoval of New  WH Solar AdjustMI 2" xfId="6487"/>
    <cellStyle name="_Tenaska Comparison_Rebuttal Power Costs_Electric Rev Req Model (2009 GRC) Rebuttal REmoval of New  WH Solar AdjustMI 2 2" xfId="6488"/>
    <cellStyle name="_Tenaska Comparison_Rebuttal Power Costs_Electric Rev Req Model (2009 GRC) Rebuttal REmoval of New  WH Solar AdjustMI 2 2 2" xfId="26407"/>
    <cellStyle name="_Tenaska Comparison_Rebuttal Power Costs_Electric Rev Req Model (2009 GRC) Rebuttal REmoval of New  WH Solar AdjustMI 2 2 2 2" xfId="26408"/>
    <cellStyle name="_Tenaska Comparison_Rebuttal Power Costs_Electric Rev Req Model (2009 GRC) Rebuttal REmoval of New  WH Solar AdjustMI 2 3" xfId="26409"/>
    <cellStyle name="_Tenaska Comparison_Rebuttal Power Costs_Electric Rev Req Model (2009 GRC) Rebuttal REmoval of New  WH Solar AdjustMI 2 3 2" xfId="26410"/>
    <cellStyle name="_Tenaska Comparison_Rebuttal Power Costs_Electric Rev Req Model (2009 GRC) Rebuttal REmoval of New  WH Solar AdjustMI 2 4" xfId="26411"/>
    <cellStyle name="_Tenaska Comparison_Rebuttal Power Costs_Electric Rev Req Model (2009 GRC) Rebuttal REmoval of New  WH Solar AdjustMI 2 4 2" xfId="26412"/>
    <cellStyle name="_Tenaska Comparison_Rebuttal Power Costs_Electric Rev Req Model (2009 GRC) Rebuttal REmoval of New  WH Solar AdjustMI 3" xfId="6489"/>
    <cellStyle name="_Tenaska Comparison_Rebuttal Power Costs_Electric Rev Req Model (2009 GRC) Rebuttal REmoval of New  WH Solar AdjustMI 3 2" xfId="26413"/>
    <cellStyle name="_Tenaska Comparison_Rebuttal Power Costs_Electric Rev Req Model (2009 GRC) Rebuttal REmoval of New  WH Solar AdjustMI 3 2 2" xfId="26414"/>
    <cellStyle name="_Tenaska Comparison_Rebuttal Power Costs_Electric Rev Req Model (2009 GRC) Rebuttal REmoval of New  WH Solar AdjustMI 3 3" xfId="26415"/>
    <cellStyle name="_Tenaska Comparison_Rebuttal Power Costs_Electric Rev Req Model (2009 GRC) Rebuttal REmoval of New  WH Solar AdjustMI 4" xfId="6490"/>
    <cellStyle name="_Tenaska Comparison_Rebuttal Power Costs_Electric Rev Req Model (2009 GRC) Rebuttal REmoval of New  WH Solar AdjustMI 4 2" xfId="26416"/>
    <cellStyle name="_Tenaska Comparison_Rebuttal Power Costs_Electric Rev Req Model (2009 GRC) Rebuttal REmoval of New  WH Solar AdjustMI 4 2 2" xfId="26417"/>
    <cellStyle name="_Tenaska Comparison_Rebuttal Power Costs_Electric Rev Req Model (2009 GRC) Rebuttal REmoval of New  WH Solar AdjustMI 4 3" xfId="26418"/>
    <cellStyle name="_Tenaska Comparison_Rebuttal Power Costs_Electric Rev Req Model (2009 GRC) Rebuttal REmoval of New  WH Solar AdjustMI 5" xfId="26419"/>
    <cellStyle name="_Tenaska Comparison_Rebuttal Power Costs_Electric Rev Req Model (2009 GRC) Rebuttal REmoval of New  WH Solar AdjustMI 5 2" xfId="26420"/>
    <cellStyle name="_Tenaska Comparison_Rebuttal Power Costs_Electric Rev Req Model (2009 GRC) Rebuttal REmoval of New  WH Solar AdjustMI 6" xfId="26421"/>
    <cellStyle name="_Tenaska Comparison_Rebuttal Power Costs_Electric Rev Req Model (2009 GRC) Rebuttal REmoval of New  WH Solar AdjustMI 6 2" xfId="26422"/>
    <cellStyle name="_Tenaska Comparison_Rebuttal Power Costs_Electric Rev Req Model (2009 GRC) Rebuttal REmoval of New  WH Solar AdjustMI_DEM-WP(C) ENERG10C--ctn Mid-C_042010 2010GRC" xfId="6491"/>
    <cellStyle name="_Tenaska Comparison_Rebuttal Power Costs_Electric Rev Req Model (2009 GRC) Rebuttal REmoval of New  WH Solar AdjustMI_DEM-WP(C) ENERG10C--ctn Mid-C_042010 2010GRC 2" xfId="26423"/>
    <cellStyle name="_Tenaska Comparison_Rebuttal Power Costs_Electric Rev Req Model (2009 GRC) Revised 01-18-2010" xfId="6492"/>
    <cellStyle name="_Tenaska Comparison_Rebuttal Power Costs_Electric Rev Req Model (2009 GRC) Revised 01-18-2010 2" xfId="6493"/>
    <cellStyle name="_Tenaska Comparison_Rebuttal Power Costs_Electric Rev Req Model (2009 GRC) Revised 01-18-2010 2 2" xfId="6494"/>
    <cellStyle name="_Tenaska Comparison_Rebuttal Power Costs_Electric Rev Req Model (2009 GRC) Revised 01-18-2010 2 2 2" xfId="26424"/>
    <cellStyle name="_Tenaska Comparison_Rebuttal Power Costs_Electric Rev Req Model (2009 GRC) Revised 01-18-2010 2 2 2 2" xfId="26425"/>
    <cellStyle name="_Tenaska Comparison_Rebuttal Power Costs_Electric Rev Req Model (2009 GRC) Revised 01-18-2010 2 3" xfId="26426"/>
    <cellStyle name="_Tenaska Comparison_Rebuttal Power Costs_Electric Rev Req Model (2009 GRC) Revised 01-18-2010 2 3 2" xfId="26427"/>
    <cellStyle name="_Tenaska Comparison_Rebuttal Power Costs_Electric Rev Req Model (2009 GRC) Revised 01-18-2010 2 4" xfId="26428"/>
    <cellStyle name="_Tenaska Comparison_Rebuttal Power Costs_Electric Rev Req Model (2009 GRC) Revised 01-18-2010 2 4 2" xfId="26429"/>
    <cellStyle name="_Tenaska Comparison_Rebuttal Power Costs_Electric Rev Req Model (2009 GRC) Revised 01-18-2010 3" xfId="6495"/>
    <cellStyle name="_Tenaska Comparison_Rebuttal Power Costs_Electric Rev Req Model (2009 GRC) Revised 01-18-2010 3 2" xfId="26430"/>
    <cellStyle name="_Tenaska Comparison_Rebuttal Power Costs_Electric Rev Req Model (2009 GRC) Revised 01-18-2010 3 2 2" xfId="26431"/>
    <cellStyle name="_Tenaska Comparison_Rebuttal Power Costs_Electric Rev Req Model (2009 GRC) Revised 01-18-2010 3 3" xfId="26432"/>
    <cellStyle name="_Tenaska Comparison_Rebuttal Power Costs_Electric Rev Req Model (2009 GRC) Revised 01-18-2010 4" xfId="6496"/>
    <cellStyle name="_Tenaska Comparison_Rebuttal Power Costs_Electric Rev Req Model (2009 GRC) Revised 01-18-2010 4 2" xfId="26433"/>
    <cellStyle name="_Tenaska Comparison_Rebuttal Power Costs_Electric Rev Req Model (2009 GRC) Revised 01-18-2010 4 2 2" xfId="26434"/>
    <cellStyle name="_Tenaska Comparison_Rebuttal Power Costs_Electric Rev Req Model (2009 GRC) Revised 01-18-2010 4 3" xfId="26435"/>
    <cellStyle name="_Tenaska Comparison_Rebuttal Power Costs_Electric Rev Req Model (2009 GRC) Revised 01-18-2010 5" xfId="26436"/>
    <cellStyle name="_Tenaska Comparison_Rebuttal Power Costs_Electric Rev Req Model (2009 GRC) Revised 01-18-2010 5 2" xfId="26437"/>
    <cellStyle name="_Tenaska Comparison_Rebuttal Power Costs_Electric Rev Req Model (2009 GRC) Revised 01-18-2010 6" xfId="26438"/>
    <cellStyle name="_Tenaska Comparison_Rebuttal Power Costs_Electric Rev Req Model (2009 GRC) Revised 01-18-2010 6 2" xfId="26439"/>
    <cellStyle name="_Tenaska Comparison_Rebuttal Power Costs_Electric Rev Req Model (2009 GRC) Revised 01-18-2010_DEM-WP(C) ENERG10C--ctn Mid-C_042010 2010GRC" xfId="6497"/>
    <cellStyle name="_Tenaska Comparison_Rebuttal Power Costs_Electric Rev Req Model (2009 GRC) Revised 01-18-2010_DEM-WP(C) ENERG10C--ctn Mid-C_042010 2010GRC 2" xfId="26440"/>
    <cellStyle name="_Tenaska Comparison_Rebuttal Power Costs_Final Order Electric EXHIBIT A-1" xfId="6498"/>
    <cellStyle name="_Tenaska Comparison_Rebuttal Power Costs_Final Order Electric EXHIBIT A-1 2" xfId="6499"/>
    <cellStyle name="_Tenaska Comparison_Rebuttal Power Costs_Final Order Electric EXHIBIT A-1 2 2" xfId="6500"/>
    <cellStyle name="_Tenaska Comparison_Rebuttal Power Costs_Final Order Electric EXHIBIT A-1 2 2 2" xfId="26441"/>
    <cellStyle name="_Tenaska Comparison_Rebuttal Power Costs_Final Order Electric EXHIBIT A-1 2 3" xfId="26442"/>
    <cellStyle name="_Tenaska Comparison_Rebuttal Power Costs_Final Order Electric EXHIBIT A-1 3" xfId="6501"/>
    <cellStyle name="_Tenaska Comparison_Rebuttal Power Costs_Final Order Electric EXHIBIT A-1 3 2" xfId="26443"/>
    <cellStyle name="_Tenaska Comparison_Rebuttal Power Costs_Final Order Electric EXHIBIT A-1 3 2 2" xfId="26444"/>
    <cellStyle name="_Tenaska Comparison_Rebuttal Power Costs_Final Order Electric EXHIBIT A-1 3 3" xfId="26445"/>
    <cellStyle name="_Tenaska Comparison_Rebuttal Power Costs_Final Order Electric EXHIBIT A-1 4" xfId="6502"/>
    <cellStyle name="_Tenaska Comparison_Rebuttal Power Costs_Final Order Electric EXHIBIT A-1 4 2" xfId="26446"/>
    <cellStyle name="_Tenaska Comparison_Rebuttal Power Costs_Final Order Electric EXHIBIT A-1 5" xfId="26447"/>
    <cellStyle name="_Tenaska Comparison_Rebuttal Power Costs_Final Order Electric EXHIBIT A-1 6" xfId="26448"/>
    <cellStyle name="_Tenaska Comparison_ROR 5.02" xfId="6503"/>
    <cellStyle name="_Tenaska Comparison_ROR 5.02 2" xfId="6504"/>
    <cellStyle name="_Tenaska Comparison_ROR 5.02 2 2" xfId="6505"/>
    <cellStyle name="_Tenaska Comparison_ROR 5.02 2 2 2" xfId="26449"/>
    <cellStyle name="_Tenaska Comparison_ROR 5.02 2 3" xfId="26450"/>
    <cellStyle name="_Tenaska Comparison_ROR 5.02 3" xfId="6506"/>
    <cellStyle name="_Tenaska Comparison_ROR 5.02 3 2" xfId="26451"/>
    <cellStyle name="_Tenaska Comparison_ROR 5.02 4" xfId="26452"/>
    <cellStyle name="_Tenaska Comparison_Transmission Workbook for May BOD" xfId="6507"/>
    <cellStyle name="_Tenaska Comparison_Transmission Workbook for May BOD 2" xfId="6508"/>
    <cellStyle name="_Tenaska Comparison_Transmission Workbook for May BOD 2 2" xfId="26453"/>
    <cellStyle name="_Tenaska Comparison_Transmission Workbook for May BOD 2 2 2" xfId="26454"/>
    <cellStyle name="_Tenaska Comparison_Transmission Workbook for May BOD 2 2 2 2" xfId="26455"/>
    <cellStyle name="_Tenaska Comparison_Transmission Workbook for May BOD 2 3" xfId="26456"/>
    <cellStyle name="_Tenaska Comparison_Transmission Workbook for May BOD 2 3 2" xfId="26457"/>
    <cellStyle name="_Tenaska Comparison_Transmission Workbook for May BOD 2 4" xfId="26458"/>
    <cellStyle name="_Tenaska Comparison_Transmission Workbook for May BOD 2 4 2" xfId="26459"/>
    <cellStyle name="_Tenaska Comparison_Transmission Workbook for May BOD 3" xfId="26460"/>
    <cellStyle name="_Tenaska Comparison_Transmission Workbook for May BOD 3 2" xfId="26461"/>
    <cellStyle name="_Tenaska Comparison_Transmission Workbook for May BOD 3 2 2" xfId="26462"/>
    <cellStyle name="_Tenaska Comparison_Transmission Workbook for May BOD 3 3" xfId="26463"/>
    <cellStyle name="_Tenaska Comparison_Transmission Workbook for May BOD 4" xfId="26464"/>
    <cellStyle name="_Tenaska Comparison_Transmission Workbook for May BOD 4 2" xfId="26465"/>
    <cellStyle name="_Tenaska Comparison_Transmission Workbook for May BOD 4 2 2" xfId="26466"/>
    <cellStyle name="_Tenaska Comparison_Transmission Workbook for May BOD 4 3" xfId="26467"/>
    <cellStyle name="_Tenaska Comparison_Transmission Workbook for May BOD 5" xfId="26468"/>
    <cellStyle name="_Tenaska Comparison_Transmission Workbook for May BOD 5 2" xfId="26469"/>
    <cellStyle name="_Tenaska Comparison_Transmission Workbook for May BOD 6" xfId="26470"/>
    <cellStyle name="_Tenaska Comparison_Transmission Workbook for May BOD 6 2" xfId="26471"/>
    <cellStyle name="_Tenaska Comparison_Transmission Workbook for May BOD_DEM-WP(C) ENERG10C--ctn Mid-C_042010 2010GRC" xfId="6509"/>
    <cellStyle name="_Tenaska Comparison_Transmission Workbook for May BOD_DEM-WP(C) ENERG10C--ctn Mid-C_042010 2010GRC 2" xfId="26472"/>
    <cellStyle name="_Tenaska Comparison_Wind Integration 10GRC" xfId="6510"/>
    <cellStyle name="_Tenaska Comparison_Wind Integration 10GRC 2" xfId="6511"/>
    <cellStyle name="_Tenaska Comparison_Wind Integration 10GRC 2 2" xfId="26473"/>
    <cellStyle name="_Tenaska Comparison_Wind Integration 10GRC 2 2 2" xfId="26474"/>
    <cellStyle name="_Tenaska Comparison_Wind Integration 10GRC 2 2 2 2" xfId="26475"/>
    <cellStyle name="_Tenaska Comparison_Wind Integration 10GRC 2 3" xfId="26476"/>
    <cellStyle name="_Tenaska Comparison_Wind Integration 10GRC 2 3 2" xfId="26477"/>
    <cellStyle name="_Tenaska Comparison_Wind Integration 10GRC 2 4" xfId="26478"/>
    <cellStyle name="_Tenaska Comparison_Wind Integration 10GRC 2 4 2" xfId="26479"/>
    <cellStyle name="_Tenaska Comparison_Wind Integration 10GRC 3" xfId="26480"/>
    <cellStyle name="_Tenaska Comparison_Wind Integration 10GRC 3 2" xfId="26481"/>
    <cellStyle name="_Tenaska Comparison_Wind Integration 10GRC 3 2 2" xfId="26482"/>
    <cellStyle name="_Tenaska Comparison_Wind Integration 10GRC 3 3" xfId="26483"/>
    <cellStyle name="_Tenaska Comparison_Wind Integration 10GRC 4" xfId="26484"/>
    <cellStyle name="_Tenaska Comparison_Wind Integration 10GRC 4 2" xfId="26485"/>
    <cellStyle name="_Tenaska Comparison_Wind Integration 10GRC 4 2 2" xfId="26486"/>
    <cellStyle name="_Tenaska Comparison_Wind Integration 10GRC 4 3" xfId="26487"/>
    <cellStyle name="_Tenaska Comparison_Wind Integration 10GRC 5" xfId="26488"/>
    <cellStyle name="_Tenaska Comparison_Wind Integration 10GRC 5 2" xfId="26489"/>
    <cellStyle name="_Tenaska Comparison_Wind Integration 10GRC 6" xfId="26490"/>
    <cellStyle name="_Tenaska Comparison_Wind Integration 10GRC 6 2" xfId="26491"/>
    <cellStyle name="_Tenaska Comparison_Wind Integration 10GRC_DEM-WP(C) ENERG10C--ctn Mid-C_042010 2010GRC" xfId="6512"/>
    <cellStyle name="_Tenaska Comparison_Wind Integration 10GRC_DEM-WP(C) ENERG10C--ctn Mid-C_042010 2010GRC 2" xfId="26492"/>
    <cellStyle name="_x0013__TENASKA REGULATORY ASSET" xfId="6513"/>
    <cellStyle name="_x0013__TENASKA REGULATORY ASSET 2" xfId="6514"/>
    <cellStyle name="_x0013__TENASKA REGULATORY ASSET 2 2" xfId="6515"/>
    <cellStyle name="_x0013__TENASKA REGULATORY ASSET 2 2 2" xfId="26493"/>
    <cellStyle name="_x0013__TENASKA REGULATORY ASSET 2 3" xfId="26494"/>
    <cellStyle name="_x0013__TENASKA REGULATORY ASSET 3" xfId="6516"/>
    <cellStyle name="_x0013__TENASKA REGULATORY ASSET 3 2" xfId="26495"/>
    <cellStyle name="_x0013__TENASKA REGULATORY ASSET 4" xfId="6517"/>
    <cellStyle name="_Therms Data" xfId="6518"/>
    <cellStyle name="_Therms Data 2" xfId="6519"/>
    <cellStyle name="_Therms Data_Pro Forma Rev 09 GRC" xfId="6520"/>
    <cellStyle name="_Therms Data_Pro Forma Rev 09 GRC 2" xfId="26496"/>
    <cellStyle name="_Therms Data_Pro Forma Rev 2010 GRC" xfId="6521"/>
    <cellStyle name="_Therms Data_Pro Forma Rev 2010 GRC 2" xfId="26497"/>
    <cellStyle name="_Therms Data_Pro Forma Rev 2010 GRC_Preliminary" xfId="6522"/>
    <cellStyle name="_Therms Data_Pro Forma Rev 2010 GRC_Preliminary 2" xfId="26498"/>
    <cellStyle name="_Therms Data_Revenue (Feb 09 - Jan 10)" xfId="6523"/>
    <cellStyle name="_Therms Data_Revenue (Feb 09 - Jan 10) 2" xfId="26499"/>
    <cellStyle name="_Therms Data_Revenue (Jan 09 - Dec 09)" xfId="6524"/>
    <cellStyle name="_Therms Data_Revenue (Jan 09 - Dec 09) 2" xfId="26500"/>
    <cellStyle name="_Therms Data_Revenue (Mar 09 - Feb 10)" xfId="6525"/>
    <cellStyle name="_Therms Data_Revenue (Mar 09 - Feb 10) 2" xfId="26501"/>
    <cellStyle name="_Therms Data_Volume Exhibit (Jan09 - Dec09)" xfId="6526"/>
    <cellStyle name="_Therms Data_Volume Exhibit (Jan09 - Dec09) 2" xfId="26502"/>
    <cellStyle name="_Value Copy 11 30 05 gas 12 09 05 AURORA at 12 14 05" xfId="6527"/>
    <cellStyle name="_Value Copy 11 30 05 gas 12 09 05 AURORA at 12 14 05 10" xfId="26503"/>
    <cellStyle name="_Value Copy 11 30 05 gas 12 09 05 AURORA at 12 14 05 10 2" xfId="26504"/>
    <cellStyle name="_Value Copy 11 30 05 gas 12 09 05 AURORA at 12 14 05 11" xfId="26505"/>
    <cellStyle name="_Value Copy 11 30 05 gas 12 09 05 AURORA at 12 14 05 11 2" xfId="26506"/>
    <cellStyle name="_Value Copy 11 30 05 gas 12 09 05 AURORA at 12 14 05 11 3" xfId="26507"/>
    <cellStyle name="_Value Copy 11 30 05 gas 12 09 05 AURORA at 12 14 05 2" xfId="6528"/>
    <cellStyle name="_Value Copy 11 30 05 gas 12 09 05 AURORA at 12 14 05 2 2" xfId="6529"/>
    <cellStyle name="_Value Copy 11 30 05 gas 12 09 05 AURORA at 12 14 05 2 2 2" xfId="6530"/>
    <cellStyle name="_Value Copy 11 30 05 gas 12 09 05 AURORA at 12 14 05 2 2 2 2" xfId="26508"/>
    <cellStyle name="_Value Copy 11 30 05 gas 12 09 05 AURORA at 12 14 05 2 2 2 2 2" xfId="26509"/>
    <cellStyle name="_Value Copy 11 30 05 gas 12 09 05 AURORA at 12 14 05 2 2 3" xfId="26510"/>
    <cellStyle name="_Value Copy 11 30 05 gas 12 09 05 AURORA at 12 14 05 2 2 3 2" xfId="26511"/>
    <cellStyle name="_Value Copy 11 30 05 gas 12 09 05 AURORA at 12 14 05 2 2 4" xfId="26512"/>
    <cellStyle name="_Value Copy 11 30 05 gas 12 09 05 AURORA at 12 14 05 2 2 4 2" xfId="26513"/>
    <cellStyle name="_Value Copy 11 30 05 gas 12 09 05 AURORA at 12 14 05 2 3" xfId="6531"/>
    <cellStyle name="_Value Copy 11 30 05 gas 12 09 05 AURORA at 12 14 05 2 3 2" xfId="26514"/>
    <cellStyle name="_Value Copy 11 30 05 gas 12 09 05 AURORA at 12 14 05 2 3 2 2" xfId="26515"/>
    <cellStyle name="_Value Copy 11 30 05 gas 12 09 05 AURORA at 12 14 05 2 3 3" xfId="26516"/>
    <cellStyle name="_Value Copy 11 30 05 gas 12 09 05 AURORA at 12 14 05 2 4" xfId="26517"/>
    <cellStyle name="_Value Copy 11 30 05 gas 12 09 05 AURORA at 12 14 05 2 4 2" xfId="26518"/>
    <cellStyle name="_Value Copy 11 30 05 gas 12 09 05 AURORA at 12 14 05 2 4 2 2" xfId="26519"/>
    <cellStyle name="_Value Copy 11 30 05 gas 12 09 05 AURORA at 12 14 05 2 4 3" xfId="26520"/>
    <cellStyle name="_Value Copy 11 30 05 gas 12 09 05 AURORA at 12 14 05 2 5" xfId="26521"/>
    <cellStyle name="_Value Copy 11 30 05 gas 12 09 05 AURORA at 12 14 05 2 5 2" xfId="26522"/>
    <cellStyle name="_Value Copy 11 30 05 gas 12 09 05 AURORA at 12 14 05 2 6" xfId="26523"/>
    <cellStyle name="_Value Copy 11 30 05 gas 12 09 05 AURORA at 12 14 05 2 6 2" xfId="26524"/>
    <cellStyle name="_Value Copy 11 30 05 gas 12 09 05 AURORA at 12 14 05 3" xfId="6532"/>
    <cellStyle name="_Value Copy 11 30 05 gas 12 09 05 AURORA at 12 14 05 3 2" xfId="6533"/>
    <cellStyle name="_Value Copy 11 30 05 gas 12 09 05 AURORA at 12 14 05 3 2 2" xfId="26525"/>
    <cellStyle name="_Value Copy 11 30 05 gas 12 09 05 AURORA at 12 14 05 3 2 2 2" xfId="26526"/>
    <cellStyle name="_Value Copy 11 30 05 gas 12 09 05 AURORA at 12 14 05 3 2 3" xfId="26527"/>
    <cellStyle name="_Value Copy 11 30 05 gas 12 09 05 AURORA at 12 14 05 3 3" xfId="26528"/>
    <cellStyle name="_Value Copy 11 30 05 gas 12 09 05 AURORA at 12 14 05 3 3 2" xfId="26529"/>
    <cellStyle name="_Value Copy 11 30 05 gas 12 09 05 AURORA at 12 14 05 3 3 2 2" xfId="26530"/>
    <cellStyle name="_Value Copy 11 30 05 gas 12 09 05 AURORA at 12 14 05 3 3 3" xfId="26531"/>
    <cellStyle name="_Value Copy 11 30 05 gas 12 09 05 AURORA at 12 14 05 3 4" xfId="26532"/>
    <cellStyle name="_Value Copy 11 30 05 gas 12 09 05 AURORA at 12 14 05 3 4 2" xfId="26533"/>
    <cellStyle name="_Value Copy 11 30 05 gas 12 09 05 AURORA at 12 14 05 3 5" xfId="26534"/>
    <cellStyle name="_Value Copy 11 30 05 gas 12 09 05 AURORA at 12 14 05 3 5 2" xfId="26535"/>
    <cellStyle name="_Value Copy 11 30 05 gas 12 09 05 AURORA at 12 14 05 4" xfId="6534"/>
    <cellStyle name="_Value Copy 11 30 05 gas 12 09 05 AURORA at 12 14 05 4 2" xfId="6535"/>
    <cellStyle name="_Value Copy 11 30 05 gas 12 09 05 AURORA at 12 14 05 4 2 2" xfId="26536"/>
    <cellStyle name="_Value Copy 11 30 05 gas 12 09 05 AURORA at 12 14 05 4 2 2 2" xfId="26537"/>
    <cellStyle name="_Value Copy 11 30 05 gas 12 09 05 AURORA at 12 14 05 4 2 2 2 2" xfId="26538"/>
    <cellStyle name="_Value Copy 11 30 05 gas 12 09 05 AURORA at 12 14 05 4 2 3" xfId="26539"/>
    <cellStyle name="_Value Copy 11 30 05 gas 12 09 05 AURORA at 12 14 05 4 2 3 2" xfId="26540"/>
    <cellStyle name="_Value Copy 11 30 05 gas 12 09 05 AURORA at 12 14 05 4 2 4" xfId="26541"/>
    <cellStyle name="_Value Copy 11 30 05 gas 12 09 05 AURORA at 12 14 05 4 2 4 2" xfId="26542"/>
    <cellStyle name="_Value Copy 11 30 05 gas 12 09 05 AURORA at 12 14 05 4 3" xfId="26543"/>
    <cellStyle name="_Value Copy 11 30 05 gas 12 09 05 AURORA at 12 14 05 4 3 2" xfId="26544"/>
    <cellStyle name="_Value Copy 11 30 05 gas 12 09 05 AURORA at 12 14 05 4 3 2 2" xfId="26545"/>
    <cellStyle name="_Value Copy 11 30 05 gas 12 09 05 AURORA at 12 14 05 4 3 3" xfId="26546"/>
    <cellStyle name="_Value Copy 11 30 05 gas 12 09 05 AURORA at 12 14 05 4 4" xfId="26547"/>
    <cellStyle name="_Value Copy 11 30 05 gas 12 09 05 AURORA at 12 14 05 4 4 2" xfId="26548"/>
    <cellStyle name="_Value Copy 11 30 05 gas 12 09 05 AURORA at 12 14 05 4 4 2 2" xfId="26549"/>
    <cellStyle name="_Value Copy 11 30 05 gas 12 09 05 AURORA at 12 14 05 4 4 3" xfId="26550"/>
    <cellStyle name="_Value Copy 11 30 05 gas 12 09 05 AURORA at 12 14 05 4 5" xfId="26551"/>
    <cellStyle name="_Value Copy 11 30 05 gas 12 09 05 AURORA at 12 14 05 4 5 2" xfId="26552"/>
    <cellStyle name="_Value Copy 11 30 05 gas 12 09 05 AURORA at 12 14 05 4 6" xfId="26553"/>
    <cellStyle name="_Value Copy 11 30 05 gas 12 09 05 AURORA at 12 14 05 4 6 2" xfId="26554"/>
    <cellStyle name="_Value Copy 11 30 05 gas 12 09 05 AURORA at 12 14 05 5" xfId="6536"/>
    <cellStyle name="_Value Copy 11 30 05 gas 12 09 05 AURORA at 12 14 05 5 2" xfId="26555"/>
    <cellStyle name="_Value Copy 11 30 05 gas 12 09 05 AURORA at 12 14 05 5 2 2" xfId="26556"/>
    <cellStyle name="_Value Copy 11 30 05 gas 12 09 05 AURORA at 12 14 05 5 2 2 2" xfId="26557"/>
    <cellStyle name="_Value Copy 11 30 05 gas 12 09 05 AURORA at 12 14 05 5 2 2 2 2" xfId="26558"/>
    <cellStyle name="_Value Copy 11 30 05 gas 12 09 05 AURORA at 12 14 05 5 2 3" xfId="26559"/>
    <cellStyle name="_Value Copy 11 30 05 gas 12 09 05 AURORA at 12 14 05 5 2 3 2" xfId="26560"/>
    <cellStyle name="_Value Copy 11 30 05 gas 12 09 05 AURORA at 12 14 05 5 2 4" xfId="26561"/>
    <cellStyle name="_Value Copy 11 30 05 gas 12 09 05 AURORA at 12 14 05 5 2 4 2" xfId="26562"/>
    <cellStyle name="_Value Copy 11 30 05 gas 12 09 05 AURORA at 12 14 05 5 2 5" xfId="26563"/>
    <cellStyle name="_Value Copy 11 30 05 gas 12 09 05 AURORA at 12 14 05 5 3" xfId="26564"/>
    <cellStyle name="_Value Copy 11 30 05 gas 12 09 05 AURORA at 12 14 05 5 3 2" xfId="26565"/>
    <cellStyle name="_Value Copy 11 30 05 gas 12 09 05 AURORA at 12 14 05 5 3 2 2" xfId="26566"/>
    <cellStyle name="_Value Copy 11 30 05 gas 12 09 05 AURORA at 12 14 05 5 4" xfId="26567"/>
    <cellStyle name="_Value Copy 11 30 05 gas 12 09 05 AURORA at 12 14 05 5 4 2" xfId="26568"/>
    <cellStyle name="_Value Copy 11 30 05 gas 12 09 05 AURORA at 12 14 05 5 5" xfId="26569"/>
    <cellStyle name="_Value Copy 11 30 05 gas 12 09 05 AURORA at 12 14 05 5 5 2" xfId="26570"/>
    <cellStyle name="_Value Copy 11 30 05 gas 12 09 05 AURORA at 12 14 05 6" xfId="6537"/>
    <cellStyle name="_Value Copy 11 30 05 gas 12 09 05 AURORA at 12 14 05 6 2" xfId="6538"/>
    <cellStyle name="_Value Copy 11 30 05 gas 12 09 05 AURORA at 12 14 05 6 2 2" xfId="26571"/>
    <cellStyle name="_Value Copy 11 30 05 gas 12 09 05 AURORA at 12 14 05 6 2 2 2" xfId="26572"/>
    <cellStyle name="_Value Copy 11 30 05 gas 12 09 05 AURORA at 12 14 05 6 3" xfId="26573"/>
    <cellStyle name="_Value Copy 11 30 05 gas 12 09 05 AURORA at 12 14 05 6 3 2" xfId="26574"/>
    <cellStyle name="_Value Copy 11 30 05 gas 12 09 05 AURORA at 12 14 05 6 4" xfId="26575"/>
    <cellStyle name="_Value Copy 11 30 05 gas 12 09 05 AURORA at 12 14 05 6 4 2" xfId="26576"/>
    <cellStyle name="_Value Copy 11 30 05 gas 12 09 05 AURORA at 12 14 05 7" xfId="6539"/>
    <cellStyle name="_Value Copy 11 30 05 gas 12 09 05 AURORA at 12 14 05 7 2" xfId="6540"/>
    <cellStyle name="_Value Copy 11 30 05 gas 12 09 05 AURORA at 12 14 05 7 2 2" xfId="26577"/>
    <cellStyle name="_Value Copy 11 30 05 gas 12 09 05 AURORA at 12 14 05 7 3" xfId="26578"/>
    <cellStyle name="_Value Copy 11 30 05 gas 12 09 05 AURORA at 12 14 05 8" xfId="26579"/>
    <cellStyle name="_Value Copy 11 30 05 gas 12 09 05 AURORA at 12 14 05 8 2" xfId="26580"/>
    <cellStyle name="_Value Copy 11 30 05 gas 12 09 05 AURORA at 12 14 05 8 2 2" xfId="26581"/>
    <cellStyle name="_Value Copy 11 30 05 gas 12 09 05 AURORA at 12 14 05 8 3" xfId="26582"/>
    <cellStyle name="_Value Copy 11 30 05 gas 12 09 05 AURORA at 12 14 05 9" xfId="26583"/>
    <cellStyle name="_Value Copy 11 30 05 gas 12 09 05 AURORA at 12 14 05 9 2" xfId="26584"/>
    <cellStyle name="_Value Copy 11 30 05 gas 12 09 05 AURORA at 12 14 05 9 2 2" xfId="26585"/>
    <cellStyle name="_Value Copy 11 30 05 gas 12 09 05 AURORA at 12 14 05 9 2 2 2" xfId="26586"/>
    <cellStyle name="_Value Copy 11 30 05 gas 12 09 05 AURORA at 12 14 05 9 2 3" xfId="26587"/>
    <cellStyle name="_Value Copy 11 30 05 gas 12 09 05 AURORA at 12 14 05 9 3" xfId="26588"/>
    <cellStyle name="_Value Copy 11 30 05 gas 12 09 05 AURORA at 12 14 05 9 3 2" xfId="26589"/>
    <cellStyle name="_Value Copy 11 30 05 gas 12 09 05 AURORA at 12 14 05 9 4" xfId="26590"/>
    <cellStyle name="_Value Copy 11 30 05 gas 12 09 05 AURORA at 12 14 05_04 07E Wild Horse Wind Expansion (C) (2)" xfId="6541"/>
    <cellStyle name="_Value Copy 11 30 05 gas 12 09 05 AURORA at 12 14 05_04 07E Wild Horse Wind Expansion (C) (2) 2" xfId="6542"/>
    <cellStyle name="_Value Copy 11 30 05 gas 12 09 05 AURORA at 12 14 05_04 07E Wild Horse Wind Expansion (C) (2) 2 2" xfId="6543"/>
    <cellStyle name="_Value Copy 11 30 05 gas 12 09 05 AURORA at 12 14 05_04 07E Wild Horse Wind Expansion (C) (2) 2 2 2" xfId="26591"/>
    <cellStyle name="_Value Copy 11 30 05 gas 12 09 05 AURORA at 12 14 05_04 07E Wild Horse Wind Expansion (C) (2) 2 2 2 2" xfId="26592"/>
    <cellStyle name="_Value Copy 11 30 05 gas 12 09 05 AURORA at 12 14 05_04 07E Wild Horse Wind Expansion (C) (2) 2 3" xfId="26593"/>
    <cellStyle name="_Value Copy 11 30 05 gas 12 09 05 AURORA at 12 14 05_04 07E Wild Horse Wind Expansion (C) (2) 2 3 2" xfId="26594"/>
    <cellStyle name="_Value Copy 11 30 05 gas 12 09 05 AURORA at 12 14 05_04 07E Wild Horse Wind Expansion (C) (2) 2 4" xfId="26595"/>
    <cellStyle name="_Value Copy 11 30 05 gas 12 09 05 AURORA at 12 14 05_04 07E Wild Horse Wind Expansion (C) (2) 2 4 2" xfId="26596"/>
    <cellStyle name="_Value Copy 11 30 05 gas 12 09 05 AURORA at 12 14 05_04 07E Wild Horse Wind Expansion (C) (2) 3" xfId="6544"/>
    <cellStyle name="_Value Copy 11 30 05 gas 12 09 05 AURORA at 12 14 05_04 07E Wild Horse Wind Expansion (C) (2) 3 2" xfId="26597"/>
    <cellStyle name="_Value Copy 11 30 05 gas 12 09 05 AURORA at 12 14 05_04 07E Wild Horse Wind Expansion (C) (2) 3 2 2" xfId="26598"/>
    <cellStyle name="_Value Copy 11 30 05 gas 12 09 05 AURORA at 12 14 05_04 07E Wild Horse Wind Expansion (C) (2) 3 3" xfId="26599"/>
    <cellStyle name="_Value Copy 11 30 05 gas 12 09 05 AURORA at 12 14 05_04 07E Wild Horse Wind Expansion (C) (2) 4" xfId="6545"/>
    <cellStyle name="_Value Copy 11 30 05 gas 12 09 05 AURORA at 12 14 05_04 07E Wild Horse Wind Expansion (C) (2) 4 2" xfId="26600"/>
    <cellStyle name="_Value Copy 11 30 05 gas 12 09 05 AURORA at 12 14 05_04 07E Wild Horse Wind Expansion (C) (2) 4 2 2" xfId="26601"/>
    <cellStyle name="_Value Copy 11 30 05 gas 12 09 05 AURORA at 12 14 05_04 07E Wild Horse Wind Expansion (C) (2) 4 3" xfId="26602"/>
    <cellStyle name="_Value Copy 11 30 05 gas 12 09 05 AURORA at 12 14 05_04 07E Wild Horse Wind Expansion (C) (2) 5" xfId="26603"/>
    <cellStyle name="_Value Copy 11 30 05 gas 12 09 05 AURORA at 12 14 05_04 07E Wild Horse Wind Expansion (C) (2) 5 2" xfId="26604"/>
    <cellStyle name="_Value Copy 11 30 05 gas 12 09 05 AURORA at 12 14 05_04 07E Wild Horse Wind Expansion (C) (2) 6" xfId="26605"/>
    <cellStyle name="_Value Copy 11 30 05 gas 12 09 05 AURORA at 12 14 05_04 07E Wild Horse Wind Expansion (C) (2) 6 2" xfId="26606"/>
    <cellStyle name="_Value Copy 11 30 05 gas 12 09 05 AURORA at 12 14 05_04 07E Wild Horse Wind Expansion (C) (2)_Adj Bench DR 3 for Initial Briefs (Electric)" xfId="6546"/>
    <cellStyle name="_Value Copy 11 30 05 gas 12 09 05 AURORA at 12 14 05_04 07E Wild Horse Wind Expansion (C) (2)_Adj Bench DR 3 for Initial Briefs (Electric) 2" xfId="6547"/>
    <cellStyle name="_Value Copy 11 30 05 gas 12 09 05 AURORA at 12 14 05_04 07E Wild Horse Wind Expansion (C) (2)_Adj Bench DR 3 for Initial Briefs (Electric) 2 2" xfId="6548"/>
    <cellStyle name="_Value Copy 11 30 05 gas 12 09 05 AURORA at 12 14 05_04 07E Wild Horse Wind Expansion (C) (2)_Adj Bench DR 3 for Initial Briefs (Electric) 2 2 2" xfId="26607"/>
    <cellStyle name="_Value Copy 11 30 05 gas 12 09 05 AURORA at 12 14 05_04 07E Wild Horse Wind Expansion (C) (2)_Adj Bench DR 3 for Initial Briefs (Electric) 2 2 2 2" xfId="26608"/>
    <cellStyle name="_Value Copy 11 30 05 gas 12 09 05 AURORA at 12 14 05_04 07E Wild Horse Wind Expansion (C) (2)_Adj Bench DR 3 for Initial Briefs (Electric) 2 3" xfId="26609"/>
    <cellStyle name="_Value Copy 11 30 05 gas 12 09 05 AURORA at 12 14 05_04 07E Wild Horse Wind Expansion (C) (2)_Adj Bench DR 3 for Initial Briefs (Electric) 2 3 2" xfId="26610"/>
    <cellStyle name="_Value Copy 11 30 05 gas 12 09 05 AURORA at 12 14 05_04 07E Wild Horse Wind Expansion (C) (2)_Adj Bench DR 3 for Initial Briefs (Electric) 2 4" xfId="26611"/>
    <cellStyle name="_Value Copy 11 30 05 gas 12 09 05 AURORA at 12 14 05_04 07E Wild Horse Wind Expansion (C) (2)_Adj Bench DR 3 for Initial Briefs (Electric) 2 4 2" xfId="26612"/>
    <cellStyle name="_Value Copy 11 30 05 gas 12 09 05 AURORA at 12 14 05_04 07E Wild Horse Wind Expansion (C) (2)_Adj Bench DR 3 for Initial Briefs (Electric) 3" xfId="6549"/>
    <cellStyle name="_Value Copy 11 30 05 gas 12 09 05 AURORA at 12 14 05_04 07E Wild Horse Wind Expansion (C) (2)_Adj Bench DR 3 for Initial Briefs (Electric) 3 2" xfId="26613"/>
    <cellStyle name="_Value Copy 11 30 05 gas 12 09 05 AURORA at 12 14 05_04 07E Wild Horse Wind Expansion (C) (2)_Adj Bench DR 3 for Initial Briefs (Electric) 3 2 2" xfId="26614"/>
    <cellStyle name="_Value Copy 11 30 05 gas 12 09 05 AURORA at 12 14 05_04 07E Wild Horse Wind Expansion (C) (2)_Adj Bench DR 3 for Initial Briefs (Electric) 3 3" xfId="26615"/>
    <cellStyle name="_Value Copy 11 30 05 gas 12 09 05 AURORA at 12 14 05_04 07E Wild Horse Wind Expansion (C) (2)_Adj Bench DR 3 for Initial Briefs (Electric) 4" xfId="6550"/>
    <cellStyle name="_Value Copy 11 30 05 gas 12 09 05 AURORA at 12 14 05_04 07E Wild Horse Wind Expansion (C) (2)_Adj Bench DR 3 for Initial Briefs (Electric) 4 2" xfId="26616"/>
    <cellStyle name="_Value Copy 11 30 05 gas 12 09 05 AURORA at 12 14 05_04 07E Wild Horse Wind Expansion (C) (2)_Adj Bench DR 3 for Initial Briefs (Electric) 4 2 2" xfId="26617"/>
    <cellStyle name="_Value Copy 11 30 05 gas 12 09 05 AURORA at 12 14 05_04 07E Wild Horse Wind Expansion (C) (2)_Adj Bench DR 3 for Initial Briefs (Electric) 4 3" xfId="26618"/>
    <cellStyle name="_Value Copy 11 30 05 gas 12 09 05 AURORA at 12 14 05_04 07E Wild Horse Wind Expansion (C) (2)_Adj Bench DR 3 for Initial Briefs (Electric) 5" xfId="26619"/>
    <cellStyle name="_Value Copy 11 30 05 gas 12 09 05 AURORA at 12 14 05_04 07E Wild Horse Wind Expansion (C) (2)_Adj Bench DR 3 for Initial Briefs (Electric) 5 2" xfId="26620"/>
    <cellStyle name="_Value Copy 11 30 05 gas 12 09 05 AURORA at 12 14 05_04 07E Wild Horse Wind Expansion (C) (2)_Adj Bench DR 3 for Initial Briefs (Electric) 6" xfId="26621"/>
    <cellStyle name="_Value Copy 11 30 05 gas 12 09 05 AURORA at 12 14 05_04 07E Wild Horse Wind Expansion (C) (2)_Adj Bench DR 3 for Initial Briefs (Electric) 6 2" xfId="26622"/>
    <cellStyle name="_Value Copy 11 30 05 gas 12 09 05 AURORA at 12 14 05_04 07E Wild Horse Wind Expansion (C) (2)_Adj Bench DR 3 for Initial Briefs (Electric)_DEM-WP(C) ENERG10C--ctn Mid-C_042010 2010GRC" xfId="6551"/>
    <cellStyle name="_Value Copy 11 30 05 gas 12 09 05 AURORA at 12 14 05_04 07E Wild Horse Wind Expansion (C) (2)_Adj Bench DR 3 for Initial Briefs (Electric)_DEM-WP(C) ENERG10C--ctn Mid-C_042010 2010GRC 2" xfId="26623"/>
    <cellStyle name="_Value Copy 11 30 05 gas 12 09 05 AURORA at 12 14 05_04 07E Wild Horse Wind Expansion (C) (2)_Book1" xfId="6552"/>
    <cellStyle name="_Value Copy 11 30 05 gas 12 09 05 AURORA at 12 14 05_04 07E Wild Horse Wind Expansion (C) (2)_Book1 2" xfId="26624"/>
    <cellStyle name="_Value Copy 11 30 05 gas 12 09 05 AURORA at 12 14 05_04 07E Wild Horse Wind Expansion (C) (2)_DEM-WP(C) ENERG10C--ctn Mid-C_042010 2010GRC" xfId="6553"/>
    <cellStyle name="_Value Copy 11 30 05 gas 12 09 05 AURORA at 12 14 05_04 07E Wild Horse Wind Expansion (C) (2)_DEM-WP(C) ENERG10C--ctn Mid-C_042010 2010GRC 2" xfId="26625"/>
    <cellStyle name="_Value Copy 11 30 05 gas 12 09 05 AURORA at 12 14 05_04 07E Wild Horse Wind Expansion (C) (2)_Electric Rev Req Model (2009 GRC) " xfId="6554"/>
    <cellStyle name="_Value Copy 11 30 05 gas 12 09 05 AURORA at 12 14 05_04 07E Wild Horse Wind Expansion (C) (2)_Electric Rev Req Model (2009 GRC)  2" xfId="6555"/>
    <cellStyle name="_Value Copy 11 30 05 gas 12 09 05 AURORA at 12 14 05_04 07E Wild Horse Wind Expansion (C) (2)_Electric Rev Req Model (2009 GRC)  2 2" xfId="6556"/>
    <cellStyle name="_Value Copy 11 30 05 gas 12 09 05 AURORA at 12 14 05_04 07E Wild Horse Wind Expansion (C) (2)_Electric Rev Req Model (2009 GRC)  2 2 2" xfId="26626"/>
    <cellStyle name="_Value Copy 11 30 05 gas 12 09 05 AURORA at 12 14 05_04 07E Wild Horse Wind Expansion (C) (2)_Electric Rev Req Model (2009 GRC)  2 2 2 2" xfId="26627"/>
    <cellStyle name="_Value Copy 11 30 05 gas 12 09 05 AURORA at 12 14 05_04 07E Wild Horse Wind Expansion (C) (2)_Electric Rev Req Model (2009 GRC)  2 3" xfId="26628"/>
    <cellStyle name="_Value Copy 11 30 05 gas 12 09 05 AURORA at 12 14 05_04 07E Wild Horse Wind Expansion (C) (2)_Electric Rev Req Model (2009 GRC)  2 3 2" xfId="26629"/>
    <cellStyle name="_Value Copy 11 30 05 gas 12 09 05 AURORA at 12 14 05_04 07E Wild Horse Wind Expansion (C) (2)_Electric Rev Req Model (2009 GRC)  2 4" xfId="26630"/>
    <cellStyle name="_Value Copy 11 30 05 gas 12 09 05 AURORA at 12 14 05_04 07E Wild Horse Wind Expansion (C) (2)_Electric Rev Req Model (2009 GRC)  2 4 2" xfId="26631"/>
    <cellStyle name="_Value Copy 11 30 05 gas 12 09 05 AURORA at 12 14 05_04 07E Wild Horse Wind Expansion (C) (2)_Electric Rev Req Model (2009 GRC)  3" xfId="6557"/>
    <cellStyle name="_Value Copy 11 30 05 gas 12 09 05 AURORA at 12 14 05_04 07E Wild Horse Wind Expansion (C) (2)_Electric Rev Req Model (2009 GRC)  3 2" xfId="26632"/>
    <cellStyle name="_Value Copy 11 30 05 gas 12 09 05 AURORA at 12 14 05_04 07E Wild Horse Wind Expansion (C) (2)_Electric Rev Req Model (2009 GRC)  3 2 2" xfId="26633"/>
    <cellStyle name="_Value Copy 11 30 05 gas 12 09 05 AURORA at 12 14 05_04 07E Wild Horse Wind Expansion (C) (2)_Electric Rev Req Model (2009 GRC)  3 3" xfId="26634"/>
    <cellStyle name="_Value Copy 11 30 05 gas 12 09 05 AURORA at 12 14 05_04 07E Wild Horse Wind Expansion (C) (2)_Electric Rev Req Model (2009 GRC)  4" xfId="6558"/>
    <cellStyle name="_Value Copy 11 30 05 gas 12 09 05 AURORA at 12 14 05_04 07E Wild Horse Wind Expansion (C) (2)_Electric Rev Req Model (2009 GRC)  4 2" xfId="26635"/>
    <cellStyle name="_Value Copy 11 30 05 gas 12 09 05 AURORA at 12 14 05_04 07E Wild Horse Wind Expansion (C) (2)_Electric Rev Req Model (2009 GRC)  4 2 2" xfId="26636"/>
    <cellStyle name="_Value Copy 11 30 05 gas 12 09 05 AURORA at 12 14 05_04 07E Wild Horse Wind Expansion (C) (2)_Electric Rev Req Model (2009 GRC)  4 3" xfId="26637"/>
    <cellStyle name="_Value Copy 11 30 05 gas 12 09 05 AURORA at 12 14 05_04 07E Wild Horse Wind Expansion (C) (2)_Electric Rev Req Model (2009 GRC)  5" xfId="26638"/>
    <cellStyle name="_Value Copy 11 30 05 gas 12 09 05 AURORA at 12 14 05_04 07E Wild Horse Wind Expansion (C) (2)_Electric Rev Req Model (2009 GRC)  5 2" xfId="26639"/>
    <cellStyle name="_Value Copy 11 30 05 gas 12 09 05 AURORA at 12 14 05_04 07E Wild Horse Wind Expansion (C) (2)_Electric Rev Req Model (2009 GRC)  6" xfId="26640"/>
    <cellStyle name="_Value Copy 11 30 05 gas 12 09 05 AURORA at 12 14 05_04 07E Wild Horse Wind Expansion (C) (2)_Electric Rev Req Model (2009 GRC)  6 2" xfId="26641"/>
    <cellStyle name="_Value Copy 11 30 05 gas 12 09 05 AURORA at 12 14 05_04 07E Wild Horse Wind Expansion (C) (2)_Electric Rev Req Model (2009 GRC) _DEM-WP(C) ENERG10C--ctn Mid-C_042010 2010GRC" xfId="6559"/>
    <cellStyle name="_Value Copy 11 30 05 gas 12 09 05 AURORA at 12 14 05_04 07E Wild Horse Wind Expansion (C) (2)_Electric Rev Req Model (2009 GRC) _DEM-WP(C) ENERG10C--ctn Mid-C_042010 2010GRC 2" xfId="26642"/>
    <cellStyle name="_Value Copy 11 30 05 gas 12 09 05 AURORA at 12 14 05_04 07E Wild Horse Wind Expansion (C) (2)_Electric Rev Req Model (2009 GRC) Rebuttal" xfId="6560"/>
    <cellStyle name="_Value Copy 11 30 05 gas 12 09 05 AURORA at 12 14 05_04 07E Wild Horse Wind Expansion (C) (2)_Electric Rev Req Model (2009 GRC) Rebuttal 2" xfId="6561"/>
    <cellStyle name="_Value Copy 11 30 05 gas 12 09 05 AURORA at 12 14 05_04 07E Wild Horse Wind Expansion (C) (2)_Electric Rev Req Model (2009 GRC) Rebuttal 2 2" xfId="6562"/>
    <cellStyle name="_Value Copy 11 30 05 gas 12 09 05 AURORA at 12 14 05_04 07E Wild Horse Wind Expansion (C) (2)_Electric Rev Req Model (2009 GRC) Rebuttal 2 2 2" xfId="26643"/>
    <cellStyle name="_Value Copy 11 30 05 gas 12 09 05 AURORA at 12 14 05_04 07E Wild Horse Wind Expansion (C) (2)_Electric Rev Req Model (2009 GRC) Rebuttal 2 3" xfId="26644"/>
    <cellStyle name="_Value Copy 11 30 05 gas 12 09 05 AURORA at 12 14 05_04 07E Wild Horse Wind Expansion (C) (2)_Electric Rev Req Model (2009 GRC) Rebuttal 3" xfId="6563"/>
    <cellStyle name="_Value Copy 11 30 05 gas 12 09 05 AURORA at 12 14 05_04 07E Wild Horse Wind Expansion (C) (2)_Electric Rev Req Model (2009 GRC) Rebuttal 3 2" xfId="26645"/>
    <cellStyle name="_Value Copy 11 30 05 gas 12 09 05 AURORA at 12 14 05_04 07E Wild Horse Wind Expansion (C) (2)_Electric Rev Req Model (2009 GRC) Rebuttal 4" xfId="6564"/>
    <cellStyle name="_Value Copy 11 30 05 gas 12 09 05 AURORA at 12 14 05_04 07E Wild Horse Wind Expansion (C) (2)_Electric Rev Req Model (2009 GRC) Rebuttal REmoval of New  WH Solar AdjustMI" xfId="6565"/>
    <cellStyle name="_Value Copy 11 30 05 gas 12 09 05 AURORA at 12 14 05_04 07E Wild Horse Wind Expansion (C) (2)_Electric Rev Req Model (2009 GRC) Rebuttal REmoval of New  WH Solar AdjustMI 2" xfId="6566"/>
    <cellStyle name="_Value Copy 11 30 05 gas 12 09 05 AURORA at 12 14 05_04 07E Wild Horse Wind Expansion (C) (2)_Electric Rev Req Model (2009 GRC) Rebuttal REmoval of New  WH Solar AdjustMI 2 2" xfId="6567"/>
    <cellStyle name="_Value Copy 11 30 05 gas 12 09 05 AURORA at 12 14 05_04 07E Wild Horse Wind Expansion (C) (2)_Electric Rev Req Model (2009 GRC) Rebuttal REmoval of New  WH Solar AdjustMI 2 2 2" xfId="26646"/>
    <cellStyle name="_Value Copy 11 30 05 gas 12 09 05 AURORA at 12 14 05_04 07E Wild Horse Wind Expansion (C) (2)_Electric Rev Req Model (2009 GRC) Rebuttal REmoval of New  WH Solar AdjustMI 2 2 2 2" xfId="26647"/>
    <cellStyle name="_Value Copy 11 30 05 gas 12 09 05 AURORA at 12 14 05_04 07E Wild Horse Wind Expansion (C) (2)_Electric Rev Req Model (2009 GRC) Rebuttal REmoval of New  WH Solar AdjustMI 2 3" xfId="26648"/>
    <cellStyle name="_Value Copy 11 30 05 gas 12 09 05 AURORA at 12 14 05_04 07E Wild Horse Wind Expansion (C) (2)_Electric Rev Req Model (2009 GRC) Rebuttal REmoval of New  WH Solar AdjustMI 2 3 2" xfId="26649"/>
    <cellStyle name="_Value Copy 11 30 05 gas 12 09 05 AURORA at 12 14 05_04 07E Wild Horse Wind Expansion (C) (2)_Electric Rev Req Model (2009 GRC) Rebuttal REmoval of New  WH Solar AdjustMI 2 4" xfId="26650"/>
    <cellStyle name="_Value Copy 11 30 05 gas 12 09 05 AURORA at 12 14 05_04 07E Wild Horse Wind Expansion (C) (2)_Electric Rev Req Model (2009 GRC) Rebuttal REmoval of New  WH Solar AdjustMI 2 4 2" xfId="26651"/>
    <cellStyle name="_Value Copy 11 30 05 gas 12 09 05 AURORA at 12 14 05_04 07E Wild Horse Wind Expansion (C) (2)_Electric Rev Req Model (2009 GRC) Rebuttal REmoval of New  WH Solar AdjustMI 3" xfId="6568"/>
    <cellStyle name="_Value Copy 11 30 05 gas 12 09 05 AURORA at 12 14 05_04 07E Wild Horse Wind Expansion (C) (2)_Electric Rev Req Model (2009 GRC) Rebuttal REmoval of New  WH Solar AdjustMI 3 2" xfId="26652"/>
    <cellStyle name="_Value Copy 11 30 05 gas 12 09 05 AURORA at 12 14 05_04 07E Wild Horse Wind Expansion (C) (2)_Electric Rev Req Model (2009 GRC) Rebuttal REmoval of New  WH Solar AdjustMI 3 2 2" xfId="26653"/>
    <cellStyle name="_Value Copy 11 30 05 gas 12 09 05 AURORA at 12 14 05_04 07E Wild Horse Wind Expansion (C) (2)_Electric Rev Req Model (2009 GRC) Rebuttal REmoval of New  WH Solar AdjustMI 3 3" xfId="26654"/>
    <cellStyle name="_Value Copy 11 30 05 gas 12 09 05 AURORA at 12 14 05_04 07E Wild Horse Wind Expansion (C) (2)_Electric Rev Req Model (2009 GRC) Rebuttal REmoval of New  WH Solar AdjustMI 4" xfId="6569"/>
    <cellStyle name="_Value Copy 11 30 05 gas 12 09 05 AURORA at 12 14 05_04 07E Wild Horse Wind Expansion (C) (2)_Electric Rev Req Model (2009 GRC) Rebuttal REmoval of New  WH Solar AdjustMI 4 2" xfId="26655"/>
    <cellStyle name="_Value Copy 11 30 05 gas 12 09 05 AURORA at 12 14 05_04 07E Wild Horse Wind Expansion (C) (2)_Electric Rev Req Model (2009 GRC) Rebuttal REmoval of New  WH Solar AdjustMI 4 2 2" xfId="26656"/>
    <cellStyle name="_Value Copy 11 30 05 gas 12 09 05 AURORA at 12 14 05_04 07E Wild Horse Wind Expansion (C) (2)_Electric Rev Req Model (2009 GRC) Rebuttal REmoval of New  WH Solar AdjustMI 4 3" xfId="26657"/>
    <cellStyle name="_Value Copy 11 30 05 gas 12 09 05 AURORA at 12 14 05_04 07E Wild Horse Wind Expansion (C) (2)_Electric Rev Req Model (2009 GRC) Rebuttal REmoval of New  WH Solar AdjustMI 5" xfId="26658"/>
    <cellStyle name="_Value Copy 11 30 05 gas 12 09 05 AURORA at 12 14 05_04 07E Wild Horse Wind Expansion (C) (2)_Electric Rev Req Model (2009 GRC) Rebuttal REmoval of New  WH Solar AdjustMI 5 2" xfId="26659"/>
    <cellStyle name="_Value Copy 11 30 05 gas 12 09 05 AURORA at 12 14 05_04 07E Wild Horse Wind Expansion (C) (2)_Electric Rev Req Model (2009 GRC) Rebuttal REmoval of New  WH Solar AdjustMI 6" xfId="26660"/>
    <cellStyle name="_Value Copy 11 30 05 gas 12 09 05 AURORA at 12 14 05_04 07E Wild Horse Wind Expansion (C) (2)_Electric Rev Req Model (2009 GRC) Rebuttal REmoval of New  WH Solar AdjustMI 6 2" xfId="26661"/>
    <cellStyle name="_Value Copy 11 30 05 gas 12 09 05 AURORA at 12 14 05_04 07E Wild Horse Wind Expansion (C) (2)_Electric Rev Req Model (2009 GRC) Rebuttal REmoval of New  WH Solar AdjustMI_DEM-WP(C) ENERG10C--ctn Mid-C_042010 2010GRC" xfId="6570"/>
    <cellStyle name="_Value Copy 11 30 05 gas 12 09 05 AURORA at 12 14 05_04 07E Wild Horse Wind Expansion (C) (2)_Electric Rev Req Model (2009 GRC) Rebuttal REmoval of New  WH Solar AdjustMI_DEM-WP(C) ENERG10C--ctn Mid-C_042010 2010GRC 2" xfId="26662"/>
    <cellStyle name="_Value Copy 11 30 05 gas 12 09 05 AURORA at 12 14 05_04 07E Wild Horse Wind Expansion (C) (2)_Electric Rev Req Model (2009 GRC) Revised 01-18-2010" xfId="6571"/>
    <cellStyle name="_Value Copy 11 30 05 gas 12 09 05 AURORA at 12 14 05_04 07E Wild Horse Wind Expansion (C) (2)_Electric Rev Req Model (2009 GRC) Revised 01-18-2010 2" xfId="6572"/>
    <cellStyle name="_Value Copy 11 30 05 gas 12 09 05 AURORA at 12 14 05_04 07E Wild Horse Wind Expansion (C) (2)_Electric Rev Req Model (2009 GRC) Revised 01-18-2010 2 2" xfId="6573"/>
    <cellStyle name="_Value Copy 11 30 05 gas 12 09 05 AURORA at 12 14 05_04 07E Wild Horse Wind Expansion (C) (2)_Electric Rev Req Model (2009 GRC) Revised 01-18-2010 2 2 2" xfId="26663"/>
    <cellStyle name="_Value Copy 11 30 05 gas 12 09 05 AURORA at 12 14 05_04 07E Wild Horse Wind Expansion (C) (2)_Electric Rev Req Model (2009 GRC) Revised 01-18-2010 2 2 2 2" xfId="26664"/>
    <cellStyle name="_Value Copy 11 30 05 gas 12 09 05 AURORA at 12 14 05_04 07E Wild Horse Wind Expansion (C) (2)_Electric Rev Req Model (2009 GRC) Revised 01-18-2010 2 3" xfId="26665"/>
    <cellStyle name="_Value Copy 11 30 05 gas 12 09 05 AURORA at 12 14 05_04 07E Wild Horse Wind Expansion (C) (2)_Electric Rev Req Model (2009 GRC) Revised 01-18-2010 2 3 2" xfId="26666"/>
    <cellStyle name="_Value Copy 11 30 05 gas 12 09 05 AURORA at 12 14 05_04 07E Wild Horse Wind Expansion (C) (2)_Electric Rev Req Model (2009 GRC) Revised 01-18-2010 2 4" xfId="26667"/>
    <cellStyle name="_Value Copy 11 30 05 gas 12 09 05 AURORA at 12 14 05_04 07E Wild Horse Wind Expansion (C) (2)_Electric Rev Req Model (2009 GRC) Revised 01-18-2010 2 4 2" xfId="26668"/>
    <cellStyle name="_Value Copy 11 30 05 gas 12 09 05 AURORA at 12 14 05_04 07E Wild Horse Wind Expansion (C) (2)_Electric Rev Req Model (2009 GRC) Revised 01-18-2010 3" xfId="6574"/>
    <cellStyle name="_Value Copy 11 30 05 gas 12 09 05 AURORA at 12 14 05_04 07E Wild Horse Wind Expansion (C) (2)_Electric Rev Req Model (2009 GRC) Revised 01-18-2010 3 2" xfId="26669"/>
    <cellStyle name="_Value Copy 11 30 05 gas 12 09 05 AURORA at 12 14 05_04 07E Wild Horse Wind Expansion (C) (2)_Electric Rev Req Model (2009 GRC) Revised 01-18-2010 3 2 2" xfId="26670"/>
    <cellStyle name="_Value Copy 11 30 05 gas 12 09 05 AURORA at 12 14 05_04 07E Wild Horse Wind Expansion (C) (2)_Electric Rev Req Model (2009 GRC) Revised 01-18-2010 3 3" xfId="26671"/>
    <cellStyle name="_Value Copy 11 30 05 gas 12 09 05 AURORA at 12 14 05_04 07E Wild Horse Wind Expansion (C) (2)_Electric Rev Req Model (2009 GRC) Revised 01-18-2010 4" xfId="6575"/>
    <cellStyle name="_Value Copy 11 30 05 gas 12 09 05 AURORA at 12 14 05_04 07E Wild Horse Wind Expansion (C) (2)_Electric Rev Req Model (2009 GRC) Revised 01-18-2010 4 2" xfId="26672"/>
    <cellStyle name="_Value Copy 11 30 05 gas 12 09 05 AURORA at 12 14 05_04 07E Wild Horse Wind Expansion (C) (2)_Electric Rev Req Model (2009 GRC) Revised 01-18-2010 4 2 2" xfId="26673"/>
    <cellStyle name="_Value Copy 11 30 05 gas 12 09 05 AURORA at 12 14 05_04 07E Wild Horse Wind Expansion (C) (2)_Electric Rev Req Model (2009 GRC) Revised 01-18-2010 4 3" xfId="26674"/>
    <cellStyle name="_Value Copy 11 30 05 gas 12 09 05 AURORA at 12 14 05_04 07E Wild Horse Wind Expansion (C) (2)_Electric Rev Req Model (2009 GRC) Revised 01-18-2010 5" xfId="26675"/>
    <cellStyle name="_Value Copy 11 30 05 gas 12 09 05 AURORA at 12 14 05_04 07E Wild Horse Wind Expansion (C) (2)_Electric Rev Req Model (2009 GRC) Revised 01-18-2010 5 2" xfId="26676"/>
    <cellStyle name="_Value Copy 11 30 05 gas 12 09 05 AURORA at 12 14 05_04 07E Wild Horse Wind Expansion (C) (2)_Electric Rev Req Model (2009 GRC) Revised 01-18-2010 6" xfId="26677"/>
    <cellStyle name="_Value Copy 11 30 05 gas 12 09 05 AURORA at 12 14 05_04 07E Wild Horse Wind Expansion (C) (2)_Electric Rev Req Model (2009 GRC) Revised 01-18-2010 6 2" xfId="26678"/>
    <cellStyle name="_Value Copy 11 30 05 gas 12 09 05 AURORA at 12 14 05_04 07E Wild Horse Wind Expansion (C) (2)_Electric Rev Req Model (2009 GRC) Revised 01-18-2010_DEM-WP(C) ENERG10C--ctn Mid-C_042010 2010GRC" xfId="6576"/>
    <cellStyle name="_Value Copy 11 30 05 gas 12 09 05 AURORA at 12 14 05_04 07E Wild Horse Wind Expansion (C) (2)_Electric Rev Req Model (2009 GRC) Revised 01-18-2010_DEM-WP(C) ENERG10C--ctn Mid-C_042010 2010GRC 2" xfId="26679"/>
    <cellStyle name="_Value Copy 11 30 05 gas 12 09 05 AURORA at 12 14 05_04 07E Wild Horse Wind Expansion (C) (2)_Electric Rev Req Model (2010 GRC)" xfId="6577"/>
    <cellStyle name="_Value Copy 11 30 05 gas 12 09 05 AURORA at 12 14 05_04 07E Wild Horse Wind Expansion (C) (2)_Electric Rev Req Model (2010 GRC) 2" xfId="26680"/>
    <cellStyle name="_Value Copy 11 30 05 gas 12 09 05 AURORA at 12 14 05_04 07E Wild Horse Wind Expansion (C) (2)_Electric Rev Req Model (2010 GRC) SF" xfId="6578"/>
    <cellStyle name="_Value Copy 11 30 05 gas 12 09 05 AURORA at 12 14 05_04 07E Wild Horse Wind Expansion (C) (2)_Electric Rev Req Model (2010 GRC) SF 2" xfId="26681"/>
    <cellStyle name="_Value Copy 11 30 05 gas 12 09 05 AURORA at 12 14 05_04 07E Wild Horse Wind Expansion (C) (2)_Final Order Electric EXHIBIT A-1" xfId="6579"/>
    <cellStyle name="_Value Copy 11 30 05 gas 12 09 05 AURORA at 12 14 05_04 07E Wild Horse Wind Expansion (C) (2)_Final Order Electric EXHIBIT A-1 2" xfId="6580"/>
    <cellStyle name="_Value Copy 11 30 05 gas 12 09 05 AURORA at 12 14 05_04 07E Wild Horse Wind Expansion (C) (2)_Final Order Electric EXHIBIT A-1 2 2" xfId="6581"/>
    <cellStyle name="_Value Copy 11 30 05 gas 12 09 05 AURORA at 12 14 05_04 07E Wild Horse Wind Expansion (C) (2)_Final Order Electric EXHIBIT A-1 2 2 2" xfId="26682"/>
    <cellStyle name="_Value Copy 11 30 05 gas 12 09 05 AURORA at 12 14 05_04 07E Wild Horse Wind Expansion (C) (2)_Final Order Electric EXHIBIT A-1 2 3" xfId="26683"/>
    <cellStyle name="_Value Copy 11 30 05 gas 12 09 05 AURORA at 12 14 05_04 07E Wild Horse Wind Expansion (C) (2)_Final Order Electric EXHIBIT A-1 3" xfId="6582"/>
    <cellStyle name="_Value Copy 11 30 05 gas 12 09 05 AURORA at 12 14 05_04 07E Wild Horse Wind Expansion (C) (2)_Final Order Electric EXHIBIT A-1 3 2" xfId="26684"/>
    <cellStyle name="_Value Copy 11 30 05 gas 12 09 05 AURORA at 12 14 05_04 07E Wild Horse Wind Expansion (C) (2)_Final Order Electric EXHIBIT A-1 3 2 2" xfId="26685"/>
    <cellStyle name="_Value Copy 11 30 05 gas 12 09 05 AURORA at 12 14 05_04 07E Wild Horse Wind Expansion (C) (2)_Final Order Electric EXHIBIT A-1 3 3" xfId="26686"/>
    <cellStyle name="_Value Copy 11 30 05 gas 12 09 05 AURORA at 12 14 05_04 07E Wild Horse Wind Expansion (C) (2)_Final Order Electric EXHIBIT A-1 4" xfId="6583"/>
    <cellStyle name="_Value Copy 11 30 05 gas 12 09 05 AURORA at 12 14 05_04 07E Wild Horse Wind Expansion (C) (2)_Final Order Electric EXHIBIT A-1 4 2" xfId="26687"/>
    <cellStyle name="_Value Copy 11 30 05 gas 12 09 05 AURORA at 12 14 05_04 07E Wild Horse Wind Expansion (C) (2)_Final Order Electric EXHIBIT A-1 5" xfId="26688"/>
    <cellStyle name="_Value Copy 11 30 05 gas 12 09 05 AURORA at 12 14 05_04 07E Wild Horse Wind Expansion (C) (2)_Final Order Electric EXHIBIT A-1 6" xfId="26689"/>
    <cellStyle name="_Value Copy 11 30 05 gas 12 09 05 AURORA at 12 14 05_04 07E Wild Horse Wind Expansion (C) (2)_TENASKA REGULATORY ASSET" xfId="6584"/>
    <cellStyle name="_Value Copy 11 30 05 gas 12 09 05 AURORA at 12 14 05_04 07E Wild Horse Wind Expansion (C) (2)_TENASKA REGULATORY ASSET 2" xfId="6585"/>
    <cellStyle name="_Value Copy 11 30 05 gas 12 09 05 AURORA at 12 14 05_04 07E Wild Horse Wind Expansion (C) (2)_TENASKA REGULATORY ASSET 2 2" xfId="6586"/>
    <cellStyle name="_Value Copy 11 30 05 gas 12 09 05 AURORA at 12 14 05_04 07E Wild Horse Wind Expansion (C) (2)_TENASKA REGULATORY ASSET 2 2 2" xfId="26690"/>
    <cellStyle name="_Value Copy 11 30 05 gas 12 09 05 AURORA at 12 14 05_04 07E Wild Horse Wind Expansion (C) (2)_TENASKA REGULATORY ASSET 2 3" xfId="26691"/>
    <cellStyle name="_Value Copy 11 30 05 gas 12 09 05 AURORA at 12 14 05_04 07E Wild Horse Wind Expansion (C) (2)_TENASKA REGULATORY ASSET 3" xfId="6587"/>
    <cellStyle name="_Value Copy 11 30 05 gas 12 09 05 AURORA at 12 14 05_04 07E Wild Horse Wind Expansion (C) (2)_TENASKA REGULATORY ASSET 3 2" xfId="26692"/>
    <cellStyle name="_Value Copy 11 30 05 gas 12 09 05 AURORA at 12 14 05_04 07E Wild Horse Wind Expansion (C) (2)_TENASKA REGULATORY ASSET 3 2 2" xfId="26693"/>
    <cellStyle name="_Value Copy 11 30 05 gas 12 09 05 AURORA at 12 14 05_04 07E Wild Horse Wind Expansion (C) (2)_TENASKA REGULATORY ASSET 3 3" xfId="26694"/>
    <cellStyle name="_Value Copy 11 30 05 gas 12 09 05 AURORA at 12 14 05_04 07E Wild Horse Wind Expansion (C) (2)_TENASKA REGULATORY ASSET 4" xfId="6588"/>
    <cellStyle name="_Value Copy 11 30 05 gas 12 09 05 AURORA at 12 14 05_04 07E Wild Horse Wind Expansion (C) (2)_TENASKA REGULATORY ASSET 4 2" xfId="26695"/>
    <cellStyle name="_Value Copy 11 30 05 gas 12 09 05 AURORA at 12 14 05_04 07E Wild Horse Wind Expansion (C) (2)_TENASKA REGULATORY ASSET 5" xfId="26696"/>
    <cellStyle name="_Value Copy 11 30 05 gas 12 09 05 AURORA at 12 14 05_04 07E Wild Horse Wind Expansion (C) (2)_TENASKA REGULATORY ASSET 6" xfId="26697"/>
    <cellStyle name="_Value Copy 11 30 05 gas 12 09 05 AURORA at 12 14 05_16.37E Wild Horse Expansion DeferralRevwrkingfile SF" xfId="6589"/>
    <cellStyle name="_Value Copy 11 30 05 gas 12 09 05 AURORA at 12 14 05_16.37E Wild Horse Expansion DeferralRevwrkingfile SF 2" xfId="6590"/>
    <cellStyle name="_Value Copy 11 30 05 gas 12 09 05 AURORA at 12 14 05_16.37E Wild Horse Expansion DeferralRevwrkingfile SF 2 2" xfId="6591"/>
    <cellStyle name="_Value Copy 11 30 05 gas 12 09 05 AURORA at 12 14 05_16.37E Wild Horse Expansion DeferralRevwrkingfile SF 2 2 2" xfId="26698"/>
    <cellStyle name="_Value Copy 11 30 05 gas 12 09 05 AURORA at 12 14 05_16.37E Wild Horse Expansion DeferralRevwrkingfile SF 2 2 2 2" xfId="26699"/>
    <cellStyle name="_Value Copy 11 30 05 gas 12 09 05 AURORA at 12 14 05_16.37E Wild Horse Expansion DeferralRevwrkingfile SF 2 3" xfId="26700"/>
    <cellStyle name="_Value Copy 11 30 05 gas 12 09 05 AURORA at 12 14 05_16.37E Wild Horse Expansion DeferralRevwrkingfile SF 2 3 2" xfId="26701"/>
    <cellStyle name="_Value Copy 11 30 05 gas 12 09 05 AURORA at 12 14 05_16.37E Wild Horse Expansion DeferralRevwrkingfile SF 2 4" xfId="26702"/>
    <cellStyle name="_Value Copy 11 30 05 gas 12 09 05 AURORA at 12 14 05_16.37E Wild Horse Expansion DeferralRevwrkingfile SF 2 4 2" xfId="26703"/>
    <cellStyle name="_Value Copy 11 30 05 gas 12 09 05 AURORA at 12 14 05_16.37E Wild Horse Expansion DeferralRevwrkingfile SF 3" xfId="6592"/>
    <cellStyle name="_Value Copy 11 30 05 gas 12 09 05 AURORA at 12 14 05_16.37E Wild Horse Expansion DeferralRevwrkingfile SF 3 2" xfId="26704"/>
    <cellStyle name="_Value Copy 11 30 05 gas 12 09 05 AURORA at 12 14 05_16.37E Wild Horse Expansion DeferralRevwrkingfile SF 3 2 2" xfId="26705"/>
    <cellStyle name="_Value Copy 11 30 05 gas 12 09 05 AURORA at 12 14 05_16.37E Wild Horse Expansion DeferralRevwrkingfile SF 3 3" xfId="26706"/>
    <cellStyle name="_Value Copy 11 30 05 gas 12 09 05 AURORA at 12 14 05_16.37E Wild Horse Expansion DeferralRevwrkingfile SF 4" xfId="6593"/>
    <cellStyle name="_Value Copy 11 30 05 gas 12 09 05 AURORA at 12 14 05_16.37E Wild Horse Expansion DeferralRevwrkingfile SF 4 2" xfId="26707"/>
    <cellStyle name="_Value Copy 11 30 05 gas 12 09 05 AURORA at 12 14 05_16.37E Wild Horse Expansion DeferralRevwrkingfile SF 4 2 2" xfId="26708"/>
    <cellStyle name="_Value Copy 11 30 05 gas 12 09 05 AURORA at 12 14 05_16.37E Wild Horse Expansion DeferralRevwrkingfile SF 4 3" xfId="26709"/>
    <cellStyle name="_Value Copy 11 30 05 gas 12 09 05 AURORA at 12 14 05_16.37E Wild Horse Expansion DeferralRevwrkingfile SF 5" xfId="26710"/>
    <cellStyle name="_Value Copy 11 30 05 gas 12 09 05 AURORA at 12 14 05_16.37E Wild Horse Expansion DeferralRevwrkingfile SF 5 2" xfId="26711"/>
    <cellStyle name="_Value Copy 11 30 05 gas 12 09 05 AURORA at 12 14 05_16.37E Wild Horse Expansion DeferralRevwrkingfile SF 6" xfId="26712"/>
    <cellStyle name="_Value Copy 11 30 05 gas 12 09 05 AURORA at 12 14 05_16.37E Wild Horse Expansion DeferralRevwrkingfile SF 6 2" xfId="26713"/>
    <cellStyle name="_Value Copy 11 30 05 gas 12 09 05 AURORA at 12 14 05_16.37E Wild Horse Expansion DeferralRevwrkingfile SF_DEM-WP(C) ENERG10C--ctn Mid-C_042010 2010GRC" xfId="6594"/>
    <cellStyle name="_Value Copy 11 30 05 gas 12 09 05 AURORA at 12 14 05_16.37E Wild Horse Expansion DeferralRevwrkingfile SF_DEM-WP(C) ENERG10C--ctn Mid-C_042010 2010GRC 2" xfId="26714"/>
    <cellStyle name="_Value Copy 11 30 05 gas 12 09 05 AURORA at 12 14 05_2009 Compliance Filing PCA Exhibits for GRC" xfId="6595"/>
    <cellStyle name="_Value Copy 11 30 05 gas 12 09 05 AURORA at 12 14 05_2009 Compliance Filing PCA Exhibits for GRC 2" xfId="6596"/>
    <cellStyle name="_Value Copy 11 30 05 gas 12 09 05 AURORA at 12 14 05_2009 Compliance Filing PCA Exhibits for GRC 2 2" xfId="26715"/>
    <cellStyle name="_Value Copy 11 30 05 gas 12 09 05 AURORA at 12 14 05_2009 Compliance Filing PCA Exhibits for GRC 3" xfId="26716"/>
    <cellStyle name="_Value Copy 11 30 05 gas 12 09 05 AURORA at 12 14 05_2009 GRC Compl Filing - Exhibit D" xfId="6597"/>
    <cellStyle name="_Value Copy 11 30 05 gas 12 09 05 AURORA at 12 14 05_2009 GRC Compl Filing - Exhibit D 2" xfId="6598"/>
    <cellStyle name="_Value Copy 11 30 05 gas 12 09 05 AURORA at 12 14 05_2009 GRC Compl Filing - Exhibit D 2 2" xfId="26717"/>
    <cellStyle name="_Value Copy 11 30 05 gas 12 09 05 AURORA at 12 14 05_2009 GRC Compl Filing - Exhibit D 2 2 2" xfId="26718"/>
    <cellStyle name="_Value Copy 11 30 05 gas 12 09 05 AURORA at 12 14 05_2009 GRC Compl Filing - Exhibit D 2 2 2 2" xfId="26719"/>
    <cellStyle name="_Value Copy 11 30 05 gas 12 09 05 AURORA at 12 14 05_2009 GRC Compl Filing - Exhibit D 2 3" xfId="26720"/>
    <cellStyle name="_Value Copy 11 30 05 gas 12 09 05 AURORA at 12 14 05_2009 GRC Compl Filing - Exhibit D 2 3 2" xfId="26721"/>
    <cellStyle name="_Value Copy 11 30 05 gas 12 09 05 AURORA at 12 14 05_2009 GRC Compl Filing - Exhibit D 2 4" xfId="26722"/>
    <cellStyle name="_Value Copy 11 30 05 gas 12 09 05 AURORA at 12 14 05_2009 GRC Compl Filing - Exhibit D 2 4 2" xfId="26723"/>
    <cellStyle name="_Value Copy 11 30 05 gas 12 09 05 AURORA at 12 14 05_2009 GRC Compl Filing - Exhibit D 3" xfId="26724"/>
    <cellStyle name="_Value Copy 11 30 05 gas 12 09 05 AURORA at 12 14 05_2009 GRC Compl Filing - Exhibit D 3 2" xfId="26725"/>
    <cellStyle name="_Value Copy 11 30 05 gas 12 09 05 AURORA at 12 14 05_2009 GRC Compl Filing - Exhibit D 3 2 2" xfId="26726"/>
    <cellStyle name="_Value Copy 11 30 05 gas 12 09 05 AURORA at 12 14 05_2009 GRC Compl Filing - Exhibit D 3 3" xfId="26727"/>
    <cellStyle name="_Value Copy 11 30 05 gas 12 09 05 AURORA at 12 14 05_2009 GRC Compl Filing - Exhibit D 4" xfId="26728"/>
    <cellStyle name="_Value Copy 11 30 05 gas 12 09 05 AURORA at 12 14 05_2009 GRC Compl Filing - Exhibit D 4 2" xfId="26729"/>
    <cellStyle name="_Value Copy 11 30 05 gas 12 09 05 AURORA at 12 14 05_2009 GRC Compl Filing - Exhibit D 4 2 2" xfId="26730"/>
    <cellStyle name="_Value Copy 11 30 05 gas 12 09 05 AURORA at 12 14 05_2009 GRC Compl Filing - Exhibit D 4 3" xfId="26731"/>
    <cellStyle name="_Value Copy 11 30 05 gas 12 09 05 AURORA at 12 14 05_2009 GRC Compl Filing - Exhibit D 5" xfId="26732"/>
    <cellStyle name="_Value Copy 11 30 05 gas 12 09 05 AURORA at 12 14 05_2009 GRC Compl Filing - Exhibit D 5 2" xfId="26733"/>
    <cellStyle name="_Value Copy 11 30 05 gas 12 09 05 AURORA at 12 14 05_2009 GRC Compl Filing - Exhibit D 6" xfId="26734"/>
    <cellStyle name="_Value Copy 11 30 05 gas 12 09 05 AURORA at 12 14 05_2009 GRC Compl Filing - Exhibit D 6 2" xfId="26735"/>
    <cellStyle name="_Value Copy 11 30 05 gas 12 09 05 AURORA at 12 14 05_2009 GRC Compl Filing - Exhibit D_DEM-WP(C) ENERG10C--ctn Mid-C_042010 2010GRC" xfId="6599"/>
    <cellStyle name="_Value Copy 11 30 05 gas 12 09 05 AURORA at 12 14 05_2009 GRC Compl Filing - Exhibit D_DEM-WP(C) ENERG10C--ctn Mid-C_042010 2010GRC 2" xfId="26736"/>
    <cellStyle name="_Value Copy 11 30 05 gas 12 09 05 AURORA at 12 14 05_2010 PTC's July1_Dec31 2010 " xfId="26737"/>
    <cellStyle name="_Value Copy 11 30 05 gas 12 09 05 AURORA at 12 14 05_2010 PTC's Sept10_Aug11 (Version 4)" xfId="26738"/>
    <cellStyle name="_Value Copy 11 30 05 gas 12 09 05 AURORA at 12 14 05_3.01 Income Statement" xfId="6600"/>
    <cellStyle name="_Value Copy 11 30 05 gas 12 09 05 AURORA at 12 14 05_4 31 Regulatory Assets and Liabilities  7 06- Exhibit D" xfId="6601"/>
    <cellStyle name="_Value Copy 11 30 05 gas 12 09 05 AURORA at 12 14 05_4 31 Regulatory Assets and Liabilities  7 06- Exhibit D 2" xfId="6602"/>
    <cellStyle name="_Value Copy 11 30 05 gas 12 09 05 AURORA at 12 14 05_4 31 Regulatory Assets and Liabilities  7 06- Exhibit D 2 2" xfId="6603"/>
    <cellStyle name="_Value Copy 11 30 05 gas 12 09 05 AURORA at 12 14 05_4 31 Regulatory Assets and Liabilities  7 06- Exhibit D 2 2 2" xfId="26739"/>
    <cellStyle name="_Value Copy 11 30 05 gas 12 09 05 AURORA at 12 14 05_4 31 Regulatory Assets and Liabilities  7 06- Exhibit D 2 2 2 2" xfId="26740"/>
    <cellStyle name="_Value Copy 11 30 05 gas 12 09 05 AURORA at 12 14 05_4 31 Regulatory Assets and Liabilities  7 06- Exhibit D 2 3" xfId="26741"/>
    <cellStyle name="_Value Copy 11 30 05 gas 12 09 05 AURORA at 12 14 05_4 31 Regulatory Assets and Liabilities  7 06- Exhibit D 2 3 2" xfId="26742"/>
    <cellStyle name="_Value Copy 11 30 05 gas 12 09 05 AURORA at 12 14 05_4 31 Regulatory Assets and Liabilities  7 06- Exhibit D 2 4" xfId="26743"/>
    <cellStyle name="_Value Copy 11 30 05 gas 12 09 05 AURORA at 12 14 05_4 31 Regulatory Assets and Liabilities  7 06- Exhibit D 2 4 2" xfId="26744"/>
    <cellStyle name="_Value Copy 11 30 05 gas 12 09 05 AURORA at 12 14 05_4 31 Regulatory Assets and Liabilities  7 06- Exhibit D 3" xfId="6604"/>
    <cellStyle name="_Value Copy 11 30 05 gas 12 09 05 AURORA at 12 14 05_4 31 Regulatory Assets and Liabilities  7 06- Exhibit D 3 2" xfId="26745"/>
    <cellStyle name="_Value Copy 11 30 05 gas 12 09 05 AURORA at 12 14 05_4 31 Regulatory Assets and Liabilities  7 06- Exhibit D 3 2 2" xfId="26746"/>
    <cellStyle name="_Value Copy 11 30 05 gas 12 09 05 AURORA at 12 14 05_4 31 Regulatory Assets and Liabilities  7 06- Exhibit D 3 3" xfId="26747"/>
    <cellStyle name="_Value Copy 11 30 05 gas 12 09 05 AURORA at 12 14 05_4 31 Regulatory Assets and Liabilities  7 06- Exhibit D 4" xfId="6605"/>
    <cellStyle name="_Value Copy 11 30 05 gas 12 09 05 AURORA at 12 14 05_4 31 Regulatory Assets and Liabilities  7 06- Exhibit D 4 2" xfId="26748"/>
    <cellStyle name="_Value Copy 11 30 05 gas 12 09 05 AURORA at 12 14 05_4 31 Regulatory Assets and Liabilities  7 06- Exhibit D 4 2 2" xfId="26749"/>
    <cellStyle name="_Value Copy 11 30 05 gas 12 09 05 AURORA at 12 14 05_4 31 Regulatory Assets and Liabilities  7 06- Exhibit D 4 3" xfId="26750"/>
    <cellStyle name="_Value Copy 11 30 05 gas 12 09 05 AURORA at 12 14 05_4 31 Regulatory Assets and Liabilities  7 06- Exhibit D 5" xfId="26751"/>
    <cellStyle name="_Value Copy 11 30 05 gas 12 09 05 AURORA at 12 14 05_4 31 Regulatory Assets and Liabilities  7 06- Exhibit D 5 2" xfId="26752"/>
    <cellStyle name="_Value Copy 11 30 05 gas 12 09 05 AURORA at 12 14 05_4 31 Regulatory Assets and Liabilities  7 06- Exhibit D 6" xfId="26753"/>
    <cellStyle name="_Value Copy 11 30 05 gas 12 09 05 AURORA at 12 14 05_4 31 Regulatory Assets and Liabilities  7 06- Exhibit D 6 2" xfId="26754"/>
    <cellStyle name="_Value Copy 11 30 05 gas 12 09 05 AURORA at 12 14 05_4 31 Regulatory Assets and Liabilities  7 06- Exhibit D_DEM-WP(C) ENERG10C--ctn Mid-C_042010 2010GRC" xfId="6606"/>
    <cellStyle name="_Value Copy 11 30 05 gas 12 09 05 AURORA at 12 14 05_4 31 Regulatory Assets and Liabilities  7 06- Exhibit D_DEM-WP(C) ENERG10C--ctn Mid-C_042010 2010GRC 2" xfId="26755"/>
    <cellStyle name="_Value Copy 11 30 05 gas 12 09 05 AURORA at 12 14 05_4 31 Regulatory Assets and Liabilities  7 06- Exhibit D_NIM Summary" xfId="6607"/>
    <cellStyle name="_Value Copy 11 30 05 gas 12 09 05 AURORA at 12 14 05_4 31 Regulatory Assets and Liabilities  7 06- Exhibit D_NIM Summary 2" xfId="6608"/>
    <cellStyle name="_Value Copy 11 30 05 gas 12 09 05 AURORA at 12 14 05_4 31 Regulatory Assets and Liabilities  7 06- Exhibit D_NIM Summary 2 2" xfId="26756"/>
    <cellStyle name="_Value Copy 11 30 05 gas 12 09 05 AURORA at 12 14 05_4 31 Regulatory Assets and Liabilities  7 06- Exhibit D_NIM Summary 2 2 2" xfId="26757"/>
    <cellStyle name="_Value Copy 11 30 05 gas 12 09 05 AURORA at 12 14 05_4 31 Regulatory Assets and Liabilities  7 06- Exhibit D_NIM Summary 2 2 2 2" xfId="26758"/>
    <cellStyle name="_Value Copy 11 30 05 gas 12 09 05 AURORA at 12 14 05_4 31 Regulatory Assets and Liabilities  7 06- Exhibit D_NIM Summary 2 3" xfId="26759"/>
    <cellStyle name="_Value Copy 11 30 05 gas 12 09 05 AURORA at 12 14 05_4 31 Regulatory Assets and Liabilities  7 06- Exhibit D_NIM Summary 2 3 2" xfId="26760"/>
    <cellStyle name="_Value Copy 11 30 05 gas 12 09 05 AURORA at 12 14 05_4 31 Regulatory Assets and Liabilities  7 06- Exhibit D_NIM Summary 2 4" xfId="26761"/>
    <cellStyle name="_Value Copy 11 30 05 gas 12 09 05 AURORA at 12 14 05_4 31 Regulatory Assets and Liabilities  7 06- Exhibit D_NIM Summary 2 4 2" xfId="26762"/>
    <cellStyle name="_Value Copy 11 30 05 gas 12 09 05 AURORA at 12 14 05_4 31 Regulatory Assets and Liabilities  7 06- Exhibit D_NIM Summary 3" xfId="26763"/>
    <cellStyle name="_Value Copy 11 30 05 gas 12 09 05 AURORA at 12 14 05_4 31 Regulatory Assets and Liabilities  7 06- Exhibit D_NIM Summary 3 2" xfId="26764"/>
    <cellStyle name="_Value Copy 11 30 05 gas 12 09 05 AURORA at 12 14 05_4 31 Regulatory Assets and Liabilities  7 06- Exhibit D_NIM Summary 3 2 2" xfId="26765"/>
    <cellStyle name="_Value Copy 11 30 05 gas 12 09 05 AURORA at 12 14 05_4 31 Regulatory Assets and Liabilities  7 06- Exhibit D_NIM Summary 3 3" xfId="26766"/>
    <cellStyle name="_Value Copy 11 30 05 gas 12 09 05 AURORA at 12 14 05_4 31 Regulatory Assets and Liabilities  7 06- Exhibit D_NIM Summary 4" xfId="26767"/>
    <cellStyle name="_Value Copy 11 30 05 gas 12 09 05 AURORA at 12 14 05_4 31 Regulatory Assets and Liabilities  7 06- Exhibit D_NIM Summary 4 2" xfId="26768"/>
    <cellStyle name="_Value Copy 11 30 05 gas 12 09 05 AURORA at 12 14 05_4 31 Regulatory Assets and Liabilities  7 06- Exhibit D_NIM Summary 4 2 2" xfId="26769"/>
    <cellStyle name="_Value Copy 11 30 05 gas 12 09 05 AURORA at 12 14 05_4 31 Regulatory Assets and Liabilities  7 06- Exhibit D_NIM Summary 4 3" xfId="26770"/>
    <cellStyle name="_Value Copy 11 30 05 gas 12 09 05 AURORA at 12 14 05_4 31 Regulatory Assets and Liabilities  7 06- Exhibit D_NIM Summary 5" xfId="26771"/>
    <cellStyle name="_Value Copy 11 30 05 gas 12 09 05 AURORA at 12 14 05_4 31 Regulatory Assets and Liabilities  7 06- Exhibit D_NIM Summary 5 2" xfId="26772"/>
    <cellStyle name="_Value Copy 11 30 05 gas 12 09 05 AURORA at 12 14 05_4 31 Regulatory Assets and Liabilities  7 06- Exhibit D_NIM Summary 6" xfId="26773"/>
    <cellStyle name="_Value Copy 11 30 05 gas 12 09 05 AURORA at 12 14 05_4 31 Regulatory Assets and Liabilities  7 06- Exhibit D_NIM Summary 6 2" xfId="26774"/>
    <cellStyle name="_Value Copy 11 30 05 gas 12 09 05 AURORA at 12 14 05_4 31 Regulatory Assets and Liabilities  7 06- Exhibit D_NIM Summary_DEM-WP(C) ENERG10C--ctn Mid-C_042010 2010GRC" xfId="6609"/>
    <cellStyle name="_Value Copy 11 30 05 gas 12 09 05 AURORA at 12 14 05_4 31 Regulatory Assets and Liabilities  7 06- Exhibit D_NIM Summary_DEM-WP(C) ENERG10C--ctn Mid-C_042010 2010GRC 2" xfId="26775"/>
    <cellStyle name="_Value Copy 11 30 05 gas 12 09 05 AURORA at 12 14 05_4 31E Reg Asset  Liab and EXH D" xfId="6610"/>
    <cellStyle name="_Value Copy 11 30 05 gas 12 09 05 AURORA at 12 14 05_4 31E Reg Asset  Liab and EXH D _ Aug 10 Filing (2)" xfId="6611"/>
    <cellStyle name="_Value Copy 11 30 05 gas 12 09 05 AURORA at 12 14 05_4 31E Reg Asset  Liab and EXH D _ Aug 10 Filing (2) 2" xfId="26776"/>
    <cellStyle name="_Value Copy 11 30 05 gas 12 09 05 AURORA at 12 14 05_4 31E Reg Asset  Liab and EXH D _ Aug 10 Filing (2) 2 2" xfId="26777"/>
    <cellStyle name="_Value Copy 11 30 05 gas 12 09 05 AURORA at 12 14 05_4 31E Reg Asset  Liab and EXH D _ Aug 10 Filing (2) 2 2 2" xfId="26778"/>
    <cellStyle name="_Value Copy 11 30 05 gas 12 09 05 AURORA at 12 14 05_4 31E Reg Asset  Liab and EXH D _ Aug 10 Filing (2) 2 3" xfId="26779"/>
    <cellStyle name="_Value Copy 11 30 05 gas 12 09 05 AURORA at 12 14 05_4 31E Reg Asset  Liab and EXH D _ Aug 10 Filing (2) 3" xfId="26780"/>
    <cellStyle name="_Value Copy 11 30 05 gas 12 09 05 AURORA at 12 14 05_4 31E Reg Asset  Liab and EXH D _ Aug 10 Filing (2) 3 2" xfId="26781"/>
    <cellStyle name="_Value Copy 11 30 05 gas 12 09 05 AURORA at 12 14 05_4 31E Reg Asset  Liab and EXH D _ Aug 10 Filing (2) 3 2 2" xfId="26782"/>
    <cellStyle name="_Value Copy 11 30 05 gas 12 09 05 AURORA at 12 14 05_4 31E Reg Asset  Liab and EXH D _ Aug 10 Filing (2) 3 3" xfId="26783"/>
    <cellStyle name="_Value Copy 11 30 05 gas 12 09 05 AURORA at 12 14 05_4 31E Reg Asset  Liab and EXH D _ Aug 10 Filing (2) 4" xfId="26784"/>
    <cellStyle name="_Value Copy 11 30 05 gas 12 09 05 AURORA at 12 14 05_4 31E Reg Asset  Liab and EXH D _ Aug 10 Filing (2) 4 2" xfId="26785"/>
    <cellStyle name="_Value Copy 11 30 05 gas 12 09 05 AURORA at 12 14 05_4 31E Reg Asset  Liab and EXH D _ Aug 10 Filing (2) 5" xfId="26786"/>
    <cellStyle name="_Value Copy 11 30 05 gas 12 09 05 AURORA at 12 14 05_4 31E Reg Asset  Liab and EXH D _ Aug 10 Filing (2) 5 2" xfId="26787"/>
    <cellStyle name="_Value Copy 11 30 05 gas 12 09 05 AURORA at 12 14 05_4 31E Reg Asset  Liab and EXH D 10" xfId="26788"/>
    <cellStyle name="_Value Copy 11 30 05 gas 12 09 05 AURORA at 12 14 05_4 31E Reg Asset  Liab and EXH D 10 2" xfId="26789"/>
    <cellStyle name="_Value Copy 11 30 05 gas 12 09 05 AURORA at 12 14 05_4 31E Reg Asset  Liab and EXH D 10 2 2" xfId="26790"/>
    <cellStyle name="_Value Copy 11 30 05 gas 12 09 05 AURORA at 12 14 05_4 31E Reg Asset  Liab and EXH D 10 3" xfId="26791"/>
    <cellStyle name="_Value Copy 11 30 05 gas 12 09 05 AURORA at 12 14 05_4 31E Reg Asset  Liab and EXH D 11" xfId="26792"/>
    <cellStyle name="_Value Copy 11 30 05 gas 12 09 05 AURORA at 12 14 05_4 31E Reg Asset  Liab and EXH D 11 2" xfId="26793"/>
    <cellStyle name="_Value Copy 11 30 05 gas 12 09 05 AURORA at 12 14 05_4 31E Reg Asset  Liab and EXH D 11 2 2" xfId="26794"/>
    <cellStyle name="_Value Copy 11 30 05 gas 12 09 05 AURORA at 12 14 05_4 31E Reg Asset  Liab and EXH D 11 3" xfId="26795"/>
    <cellStyle name="_Value Copy 11 30 05 gas 12 09 05 AURORA at 12 14 05_4 31E Reg Asset  Liab and EXH D 12" xfId="26796"/>
    <cellStyle name="_Value Copy 11 30 05 gas 12 09 05 AURORA at 12 14 05_4 31E Reg Asset  Liab and EXH D 12 2" xfId="26797"/>
    <cellStyle name="_Value Copy 11 30 05 gas 12 09 05 AURORA at 12 14 05_4 31E Reg Asset  Liab and EXH D 12 2 2" xfId="26798"/>
    <cellStyle name="_Value Copy 11 30 05 gas 12 09 05 AURORA at 12 14 05_4 31E Reg Asset  Liab and EXH D 12 3" xfId="26799"/>
    <cellStyle name="_Value Copy 11 30 05 gas 12 09 05 AURORA at 12 14 05_4 31E Reg Asset  Liab and EXH D 13" xfId="26800"/>
    <cellStyle name="_Value Copy 11 30 05 gas 12 09 05 AURORA at 12 14 05_4 31E Reg Asset  Liab and EXH D 13 2" xfId="26801"/>
    <cellStyle name="_Value Copy 11 30 05 gas 12 09 05 AURORA at 12 14 05_4 31E Reg Asset  Liab and EXH D 13 2 2" xfId="26802"/>
    <cellStyle name="_Value Copy 11 30 05 gas 12 09 05 AURORA at 12 14 05_4 31E Reg Asset  Liab and EXH D 13 3" xfId="26803"/>
    <cellStyle name="_Value Copy 11 30 05 gas 12 09 05 AURORA at 12 14 05_4 31E Reg Asset  Liab and EXH D 14" xfId="26804"/>
    <cellStyle name="_Value Copy 11 30 05 gas 12 09 05 AURORA at 12 14 05_4 31E Reg Asset  Liab and EXH D 14 2" xfId="26805"/>
    <cellStyle name="_Value Copy 11 30 05 gas 12 09 05 AURORA at 12 14 05_4 31E Reg Asset  Liab and EXH D 14 2 2" xfId="26806"/>
    <cellStyle name="_Value Copy 11 30 05 gas 12 09 05 AURORA at 12 14 05_4 31E Reg Asset  Liab and EXH D 14 3" xfId="26807"/>
    <cellStyle name="_Value Copy 11 30 05 gas 12 09 05 AURORA at 12 14 05_4 31E Reg Asset  Liab and EXH D 15" xfId="26808"/>
    <cellStyle name="_Value Copy 11 30 05 gas 12 09 05 AURORA at 12 14 05_4 31E Reg Asset  Liab and EXH D 15 2" xfId="26809"/>
    <cellStyle name="_Value Copy 11 30 05 gas 12 09 05 AURORA at 12 14 05_4 31E Reg Asset  Liab and EXH D 15 2 2" xfId="26810"/>
    <cellStyle name="_Value Copy 11 30 05 gas 12 09 05 AURORA at 12 14 05_4 31E Reg Asset  Liab and EXH D 15 3" xfId="26811"/>
    <cellStyle name="_Value Copy 11 30 05 gas 12 09 05 AURORA at 12 14 05_4 31E Reg Asset  Liab and EXH D 16" xfId="26812"/>
    <cellStyle name="_Value Copy 11 30 05 gas 12 09 05 AURORA at 12 14 05_4 31E Reg Asset  Liab and EXH D 16 2" xfId="26813"/>
    <cellStyle name="_Value Copy 11 30 05 gas 12 09 05 AURORA at 12 14 05_4 31E Reg Asset  Liab and EXH D 16 2 2" xfId="26814"/>
    <cellStyle name="_Value Copy 11 30 05 gas 12 09 05 AURORA at 12 14 05_4 31E Reg Asset  Liab and EXH D 16 3" xfId="26815"/>
    <cellStyle name="_Value Copy 11 30 05 gas 12 09 05 AURORA at 12 14 05_4 31E Reg Asset  Liab and EXH D 17" xfId="26816"/>
    <cellStyle name="_Value Copy 11 30 05 gas 12 09 05 AURORA at 12 14 05_4 31E Reg Asset  Liab and EXH D 17 2" xfId="26817"/>
    <cellStyle name="_Value Copy 11 30 05 gas 12 09 05 AURORA at 12 14 05_4 31E Reg Asset  Liab and EXH D 18" xfId="26818"/>
    <cellStyle name="_Value Copy 11 30 05 gas 12 09 05 AURORA at 12 14 05_4 31E Reg Asset  Liab and EXH D 18 2" xfId="26819"/>
    <cellStyle name="_Value Copy 11 30 05 gas 12 09 05 AURORA at 12 14 05_4 31E Reg Asset  Liab and EXH D 19" xfId="26820"/>
    <cellStyle name="_Value Copy 11 30 05 gas 12 09 05 AURORA at 12 14 05_4 31E Reg Asset  Liab and EXH D 19 2" xfId="26821"/>
    <cellStyle name="_Value Copy 11 30 05 gas 12 09 05 AURORA at 12 14 05_4 31E Reg Asset  Liab and EXH D 2" xfId="26822"/>
    <cellStyle name="_Value Copy 11 30 05 gas 12 09 05 AURORA at 12 14 05_4 31E Reg Asset  Liab and EXH D 2 2" xfId="26823"/>
    <cellStyle name="_Value Copy 11 30 05 gas 12 09 05 AURORA at 12 14 05_4 31E Reg Asset  Liab and EXH D 2 2 2" xfId="26824"/>
    <cellStyle name="_Value Copy 11 30 05 gas 12 09 05 AURORA at 12 14 05_4 31E Reg Asset  Liab and EXH D 2 3" xfId="26825"/>
    <cellStyle name="_Value Copy 11 30 05 gas 12 09 05 AURORA at 12 14 05_4 31E Reg Asset  Liab and EXH D 20" xfId="26826"/>
    <cellStyle name="_Value Copy 11 30 05 gas 12 09 05 AURORA at 12 14 05_4 31E Reg Asset  Liab and EXH D 20 2" xfId="26827"/>
    <cellStyle name="_Value Copy 11 30 05 gas 12 09 05 AURORA at 12 14 05_4 31E Reg Asset  Liab and EXH D 21" xfId="26828"/>
    <cellStyle name="_Value Copy 11 30 05 gas 12 09 05 AURORA at 12 14 05_4 31E Reg Asset  Liab and EXH D 21 2" xfId="26829"/>
    <cellStyle name="_Value Copy 11 30 05 gas 12 09 05 AURORA at 12 14 05_4 31E Reg Asset  Liab and EXH D 22" xfId="26830"/>
    <cellStyle name="_Value Copy 11 30 05 gas 12 09 05 AURORA at 12 14 05_4 31E Reg Asset  Liab and EXH D 22 2" xfId="26831"/>
    <cellStyle name="_Value Copy 11 30 05 gas 12 09 05 AURORA at 12 14 05_4 31E Reg Asset  Liab and EXH D 23" xfId="26832"/>
    <cellStyle name="_Value Copy 11 30 05 gas 12 09 05 AURORA at 12 14 05_4 31E Reg Asset  Liab and EXH D 23 2" xfId="26833"/>
    <cellStyle name="_Value Copy 11 30 05 gas 12 09 05 AURORA at 12 14 05_4 31E Reg Asset  Liab and EXH D 24" xfId="26834"/>
    <cellStyle name="_Value Copy 11 30 05 gas 12 09 05 AURORA at 12 14 05_4 31E Reg Asset  Liab and EXH D 24 2" xfId="26835"/>
    <cellStyle name="_Value Copy 11 30 05 gas 12 09 05 AURORA at 12 14 05_4 31E Reg Asset  Liab and EXH D 25" xfId="26836"/>
    <cellStyle name="_Value Copy 11 30 05 gas 12 09 05 AURORA at 12 14 05_4 31E Reg Asset  Liab and EXH D 25 2" xfId="26837"/>
    <cellStyle name="_Value Copy 11 30 05 gas 12 09 05 AURORA at 12 14 05_4 31E Reg Asset  Liab and EXH D 26" xfId="26838"/>
    <cellStyle name="_Value Copy 11 30 05 gas 12 09 05 AURORA at 12 14 05_4 31E Reg Asset  Liab and EXH D 26 2" xfId="26839"/>
    <cellStyle name="_Value Copy 11 30 05 gas 12 09 05 AURORA at 12 14 05_4 31E Reg Asset  Liab and EXH D 27" xfId="26840"/>
    <cellStyle name="_Value Copy 11 30 05 gas 12 09 05 AURORA at 12 14 05_4 31E Reg Asset  Liab and EXH D 27 2" xfId="26841"/>
    <cellStyle name="_Value Copy 11 30 05 gas 12 09 05 AURORA at 12 14 05_4 31E Reg Asset  Liab and EXH D 28" xfId="26842"/>
    <cellStyle name="_Value Copy 11 30 05 gas 12 09 05 AURORA at 12 14 05_4 31E Reg Asset  Liab and EXH D 28 2" xfId="26843"/>
    <cellStyle name="_Value Copy 11 30 05 gas 12 09 05 AURORA at 12 14 05_4 31E Reg Asset  Liab and EXH D 29" xfId="26844"/>
    <cellStyle name="_Value Copy 11 30 05 gas 12 09 05 AURORA at 12 14 05_4 31E Reg Asset  Liab and EXH D 29 2" xfId="26845"/>
    <cellStyle name="_Value Copy 11 30 05 gas 12 09 05 AURORA at 12 14 05_4 31E Reg Asset  Liab and EXH D 3" xfId="26846"/>
    <cellStyle name="_Value Copy 11 30 05 gas 12 09 05 AURORA at 12 14 05_4 31E Reg Asset  Liab and EXH D 3 2" xfId="26847"/>
    <cellStyle name="_Value Copy 11 30 05 gas 12 09 05 AURORA at 12 14 05_4 31E Reg Asset  Liab and EXH D 3 2 2" xfId="26848"/>
    <cellStyle name="_Value Copy 11 30 05 gas 12 09 05 AURORA at 12 14 05_4 31E Reg Asset  Liab and EXH D 3 3" xfId="26849"/>
    <cellStyle name="_Value Copy 11 30 05 gas 12 09 05 AURORA at 12 14 05_4 31E Reg Asset  Liab and EXH D 30" xfId="26850"/>
    <cellStyle name="_Value Copy 11 30 05 gas 12 09 05 AURORA at 12 14 05_4 31E Reg Asset  Liab and EXH D 30 2" xfId="26851"/>
    <cellStyle name="_Value Copy 11 30 05 gas 12 09 05 AURORA at 12 14 05_4 31E Reg Asset  Liab and EXH D 4" xfId="26852"/>
    <cellStyle name="_Value Copy 11 30 05 gas 12 09 05 AURORA at 12 14 05_4 31E Reg Asset  Liab and EXH D 4 2" xfId="26853"/>
    <cellStyle name="_Value Copy 11 30 05 gas 12 09 05 AURORA at 12 14 05_4 31E Reg Asset  Liab and EXH D 4 2 2" xfId="26854"/>
    <cellStyle name="_Value Copy 11 30 05 gas 12 09 05 AURORA at 12 14 05_4 31E Reg Asset  Liab and EXH D 5" xfId="26855"/>
    <cellStyle name="_Value Copy 11 30 05 gas 12 09 05 AURORA at 12 14 05_4 31E Reg Asset  Liab and EXH D 5 2" xfId="26856"/>
    <cellStyle name="_Value Copy 11 30 05 gas 12 09 05 AURORA at 12 14 05_4 31E Reg Asset  Liab and EXH D 5 2 2" xfId="26857"/>
    <cellStyle name="_Value Copy 11 30 05 gas 12 09 05 AURORA at 12 14 05_4 31E Reg Asset  Liab and EXH D 6" xfId="26858"/>
    <cellStyle name="_Value Copy 11 30 05 gas 12 09 05 AURORA at 12 14 05_4 31E Reg Asset  Liab and EXH D 6 2" xfId="26859"/>
    <cellStyle name="_Value Copy 11 30 05 gas 12 09 05 AURORA at 12 14 05_4 31E Reg Asset  Liab and EXH D 6 2 2" xfId="26860"/>
    <cellStyle name="_Value Copy 11 30 05 gas 12 09 05 AURORA at 12 14 05_4 31E Reg Asset  Liab and EXH D 6 3" xfId="26861"/>
    <cellStyle name="_Value Copy 11 30 05 gas 12 09 05 AURORA at 12 14 05_4 31E Reg Asset  Liab and EXH D 7" xfId="26862"/>
    <cellStyle name="_Value Copy 11 30 05 gas 12 09 05 AURORA at 12 14 05_4 31E Reg Asset  Liab and EXH D 7 2" xfId="26863"/>
    <cellStyle name="_Value Copy 11 30 05 gas 12 09 05 AURORA at 12 14 05_4 31E Reg Asset  Liab and EXH D 7 2 2" xfId="26864"/>
    <cellStyle name="_Value Copy 11 30 05 gas 12 09 05 AURORA at 12 14 05_4 31E Reg Asset  Liab and EXH D 7 3" xfId="26865"/>
    <cellStyle name="_Value Copy 11 30 05 gas 12 09 05 AURORA at 12 14 05_4 31E Reg Asset  Liab and EXH D 8" xfId="26866"/>
    <cellStyle name="_Value Copy 11 30 05 gas 12 09 05 AURORA at 12 14 05_4 31E Reg Asset  Liab and EXH D 8 2" xfId="26867"/>
    <cellStyle name="_Value Copy 11 30 05 gas 12 09 05 AURORA at 12 14 05_4 31E Reg Asset  Liab and EXH D 8 2 2" xfId="26868"/>
    <cellStyle name="_Value Copy 11 30 05 gas 12 09 05 AURORA at 12 14 05_4 31E Reg Asset  Liab and EXH D 8 3" xfId="26869"/>
    <cellStyle name="_Value Copy 11 30 05 gas 12 09 05 AURORA at 12 14 05_4 31E Reg Asset  Liab and EXH D 9" xfId="26870"/>
    <cellStyle name="_Value Copy 11 30 05 gas 12 09 05 AURORA at 12 14 05_4 31E Reg Asset  Liab and EXH D 9 2" xfId="26871"/>
    <cellStyle name="_Value Copy 11 30 05 gas 12 09 05 AURORA at 12 14 05_4 31E Reg Asset  Liab and EXH D 9 2 2" xfId="26872"/>
    <cellStyle name="_Value Copy 11 30 05 gas 12 09 05 AURORA at 12 14 05_4 31E Reg Asset  Liab and EXH D 9 3" xfId="26873"/>
    <cellStyle name="_Value Copy 11 30 05 gas 12 09 05 AURORA at 12 14 05_4 32 Regulatory Assets and Liabilities  7 06- Exhibit D" xfId="6612"/>
    <cellStyle name="_Value Copy 11 30 05 gas 12 09 05 AURORA at 12 14 05_4 32 Regulatory Assets and Liabilities  7 06- Exhibit D 2" xfId="6613"/>
    <cellStyle name="_Value Copy 11 30 05 gas 12 09 05 AURORA at 12 14 05_4 32 Regulatory Assets and Liabilities  7 06- Exhibit D 2 2" xfId="6614"/>
    <cellStyle name="_Value Copy 11 30 05 gas 12 09 05 AURORA at 12 14 05_4 32 Regulatory Assets and Liabilities  7 06- Exhibit D 2 2 2" xfId="26874"/>
    <cellStyle name="_Value Copy 11 30 05 gas 12 09 05 AURORA at 12 14 05_4 32 Regulatory Assets and Liabilities  7 06- Exhibit D 2 2 2 2" xfId="26875"/>
    <cellStyle name="_Value Copy 11 30 05 gas 12 09 05 AURORA at 12 14 05_4 32 Regulatory Assets and Liabilities  7 06- Exhibit D 2 3" xfId="26876"/>
    <cellStyle name="_Value Copy 11 30 05 gas 12 09 05 AURORA at 12 14 05_4 32 Regulatory Assets and Liabilities  7 06- Exhibit D 2 3 2" xfId="26877"/>
    <cellStyle name="_Value Copy 11 30 05 gas 12 09 05 AURORA at 12 14 05_4 32 Regulatory Assets and Liabilities  7 06- Exhibit D 2 4" xfId="26878"/>
    <cellStyle name="_Value Copy 11 30 05 gas 12 09 05 AURORA at 12 14 05_4 32 Regulatory Assets and Liabilities  7 06- Exhibit D 2 4 2" xfId="26879"/>
    <cellStyle name="_Value Copy 11 30 05 gas 12 09 05 AURORA at 12 14 05_4 32 Regulatory Assets and Liabilities  7 06- Exhibit D 3" xfId="6615"/>
    <cellStyle name="_Value Copy 11 30 05 gas 12 09 05 AURORA at 12 14 05_4 32 Regulatory Assets and Liabilities  7 06- Exhibit D 3 2" xfId="26880"/>
    <cellStyle name="_Value Copy 11 30 05 gas 12 09 05 AURORA at 12 14 05_4 32 Regulatory Assets and Liabilities  7 06- Exhibit D 3 2 2" xfId="26881"/>
    <cellStyle name="_Value Copy 11 30 05 gas 12 09 05 AURORA at 12 14 05_4 32 Regulatory Assets and Liabilities  7 06- Exhibit D 3 3" xfId="26882"/>
    <cellStyle name="_Value Copy 11 30 05 gas 12 09 05 AURORA at 12 14 05_4 32 Regulatory Assets and Liabilities  7 06- Exhibit D 4" xfId="6616"/>
    <cellStyle name="_Value Copy 11 30 05 gas 12 09 05 AURORA at 12 14 05_4 32 Regulatory Assets and Liabilities  7 06- Exhibit D 4 2" xfId="26883"/>
    <cellStyle name="_Value Copy 11 30 05 gas 12 09 05 AURORA at 12 14 05_4 32 Regulatory Assets and Liabilities  7 06- Exhibit D 4 2 2" xfId="26884"/>
    <cellStyle name="_Value Copy 11 30 05 gas 12 09 05 AURORA at 12 14 05_4 32 Regulatory Assets and Liabilities  7 06- Exhibit D 4 3" xfId="26885"/>
    <cellStyle name="_Value Copy 11 30 05 gas 12 09 05 AURORA at 12 14 05_4 32 Regulatory Assets and Liabilities  7 06- Exhibit D 5" xfId="26886"/>
    <cellStyle name="_Value Copy 11 30 05 gas 12 09 05 AURORA at 12 14 05_4 32 Regulatory Assets and Liabilities  7 06- Exhibit D 5 2" xfId="26887"/>
    <cellStyle name="_Value Copy 11 30 05 gas 12 09 05 AURORA at 12 14 05_4 32 Regulatory Assets and Liabilities  7 06- Exhibit D 6" xfId="26888"/>
    <cellStyle name="_Value Copy 11 30 05 gas 12 09 05 AURORA at 12 14 05_4 32 Regulatory Assets and Liabilities  7 06- Exhibit D 6 2" xfId="26889"/>
    <cellStyle name="_Value Copy 11 30 05 gas 12 09 05 AURORA at 12 14 05_4 32 Regulatory Assets and Liabilities  7 06- Exhibit D_DEM-WP(C) ENERG10C--ctn Mid-C_042010 2010GRC" xfId="6617"/>
    <cellStyle name="_Value Copy 11 30 05 gas 12 09 05 AURORA at 12 14 05_4 32 Regulatory Assets and Liabilities  7 06- Exhibit D_DEM-WP(C) ENERG10C--ctn Mid-C_042010 2010GRC 2" xfId="26890"/>
    <cellStyle name="_Value Copy 11 30 05 gas 12 09 05 AURORA at 12 14 05_4 32 Regulatory Assets and Liabilities  7 06- Exhibit D_NIM Summary" xfId="6618"/>
    <cellStyle name="_Value Copy 11 30 05 gas 12 09 05 AURORA at 12 14 05_4 32 Regulatory Assets and Liabilities  7 06- Exhibit D_NIM Summary 2" xfId="6619"/>
    <cellStyle name="_Value Copy 11 30 05 gas 12 09 05 AURORA at 12 14 05_4 32 Regulatory Assets and Liabilities  7 06- Exhibit D_NIM Summary 2 2" xfId="26891"/>
    <cellStyle name="_Value Copy 11 30 05 gas 12 09 05 AURORA at 12 14 05_4 32 Regulatory Assets and Liabilities  7 06- Exhibit D_NIM Summary 2 2 2" xfId="26892"/>
    <cellStyle name="_Value Copy 11 30 05 gas 12 09 05 AURORA at 12 14 05_4 32 Regulatory Assets and Liabilities  7 06- Exhibit D_NIM Summary 2 2 2 2" xfId="26893"/>
    <cellStyle name="_Value Copy 11 30 05 gas 12 09 05 AURORA at 12 14 05_4 32 Regulatory Assets and Liabilities  7 06- Exhibit D_NIM Summary 2 3" xfId="26894"/>
    <cellStyle name="_Value Copy 11 30 05 gas 12 09 05 AURORA at 12 14 05_4 32 Regulatory Assets and Liabilities  7 06- Exhibit D_NIM Summary 2 3 2" xfId="26895"/>
    <cellStyle name="_Value Copy 11 30 05 gas 12 09 05 AURORA at 12 14 05_4 32 Regulatory Assets and Liabilities  7 06- Exhibit D_NIM Summary 2 4" xfId="26896"/>
    <cellStyle name="_Value Copy 11 30 05 gas 12 09 05 AURORA at 12 14 05_4 32 Regulatory Assets and Liabilities  7 06- Exhibit D_NIM Summary 2 4 2" xfId="26897"/>
    <cellStyle name="_Value Copy 11 30 05 gas 12 09 05 AURORA at 12 14 05_4 32 Regulatory Assets and Liabilities  7 06- Exhibit D_NIM Summary 3" xfId="26898"/>
    <cellStyle name="_Value Copy 11 30 05 gas 12 09 05 AURORA at 12 14 05_4 32 Regulatory Assets and Liabilities  7 06- Exhibit D_NIM Summary 3 2" xfId="26899"/>
    <cellStyle name="_Value Copy 11 30 05 gas 12 09 05 AURORA at 12 14 05_4 32 Regulatory Assets and Liabilities  7 06- Exhibit D_NIM Summary 3 2 2" xfId="26900"/>
    <cellStyle name="_Value Copy 11 30 05 gas 12 09 05 AURORA at 12 14 05_4 32 Regulatory Assets and Liabilities  7 06- Exhibit D_NIM Summary 3 3" xfId="26901"/>
    <cellStyle name="_Value Copy 11 30 05 gas 12 09 05 AURORA at 12 14 05_4 32 Regulatory Assets and Liabilities  7 06- Exhibit D_NIM Summary 4" xfId="26902"/>
    <cellStyle name="_Value Copy 11 30 05 gas 12 09 05 AURORA at 12 14 05_4 32 Regulatory Assets and Liabilities  7 06- Exhibit D_NIM Summary 4 2" xfId="26903"/>
    <cellStyle name="_Value Copy 11 30 05 gas 12 09 05 AURORA at 12 14 05_4 32 Regulatory Assets and Liabilities  7 06- Exhibit D_NIM Summary 4 2 2" xfId="26904"/>
    <cellStyle name="_Value Copy 11 30 05 gas 12 09 05 AURORA at 12 14 05_4 32 Regulatory Assets and Liabilities  7 06- Exhibit D_NIM Summary 4 3" xfId="26905"/>
    <cellStyle name="_Value Copy 11 30 05 gas 12 09 05 AURORA at 12 14 05_4 32 Regulatory Assets and Liabilities  7 06- Exhibit D_NIM Summary 5" xfId="26906"/>
    <cellStyle name="_Value Copy 11 30 05 gas 12 09 05 AURORA at 12 14 05_4 32 Regulatory Assets and Liabilities  7 06- Exhibit D_NIM Summary 5 2" xfId="26907"/>
    <cellStyle name="_Value Copy 11 30 05 gas 12 09 05 AURORA at 12 14 05_4 32 Regulatory Assets and Liabilities  7 06- Exhibit D_NIM Summary 6" xfId="26908"/>
    <cellStyle name="_Value Copy 11 30 05 gas 12 09 05 AURORA at 12 14 05_4 32 Regulatory Assets and Liabilities  7 06- Exhibit D_NIM Summary 6 2" xfId="26909"/>
    <cellStyle name="_Value Copy 11 30 05 gas 12 09 05 AURORA at 12 14 05_4 32 Regulatory Assets and Liabilities  7 06- Exhibit D_NIM Summary_DEM-WP(C) ENERG10C--ctn Mid-C_042010 2010GRC" xfId="6620"/>
    <cellStyle name="_Value Copy 11 30 05 gas 12 09 05 AURORA at 12 14 05_4 32 Regulatory Assets and Liabilities  7 06- Exhibit D_NIM Summary_DEM-WP(C) ENERG10C--ctn Mid-C_042010 2010GRC 2" xfId="26910"/>
    <cellStyle name="_Value Copy 11 30 05 gas 12 09 05 AURORA at 12 14 05_ACCOUNTS" xfId="6621"/>
    <cellStyle name="_Value Copy 11 30 05 gas 12 09 05 AURORA at 12 14 05_Att B to RECs proceeds proposal" xfId="26911"/>
    <cellStyle name="_Value Copy 11 30 05 gas 12 09 05 AURORA at 12 14 05_AURORA Total New" xfId="6622"/>
    <cellStyle name="_Value Copy 11 30 05 gas 12 09 05 AURORA at 12 14 05_AURORA Total New 2" xfId="6623"/>
    <cellStyle name="_Value Copy 11 30 05 gas 12 09 05 AURORA at 12 14 05_AURORA Total New 2 2" xfId="26912"/>
    <cellStyle name="_Value Copy 11 30 05 gas 12 09 05 AURORA at 12 14 05_AURORA Total New 2 2 2" xfId="26913"/>
    <cellStyle name="_Value Copy 11 30 05 gas 12 09 05 AURORA at 12 14 05_AURORA Total New 2 2 2 2" xfId="26914"/>
    <cellStyle name="_Value Copy 11 30 05 gas 12 09 05 AURORA at 12 14 05_AURORA Total New 2 3" xfId="26915"/>
    <cellStyle name="_Value Copy 11 30 05 gas 12 09 05 AURORA at 12 14 05_AURORA Total New 2 3 2" xfId="26916"/>
    <cellStyle name="_Value Copy 11 30 05 gas 12 09 05 AURORA at 12 14 05_AURORA Total New 2 4" xfId="26917"/>
    <cellStyle name="_Value Copy 11 30 05 gas 12 09 05 AURORA at 12 14 05_AURORA Total New 2 4 2" xfId="26918"/>
    <cellStyle name="_Value Copy 11 30 05 gas 12 09 05 AURORA at 12 14 05_AURORA Total New 3" xfId="26919"/>
    <cellStyle name="_Value Copy 11 30 05 gas 12 09 05 AURORA at 12 14 05_AURORA Total New 3 2" xfId="26920"/>
    <cellStyle name="_Value Copy 11 30 05 gas 12 09 05 AURORA at 12 14 05_AURORA Total New 3 2 2" xfId="26921"/>
    <cellStyle name="_Value Copy 11 30 05 gas 12 09 05 AURORA at 12 14 05_AURORA Total New 4" xfId="26922"/>
    <cellStyle name="_Value Copy 11 30 05 gas 12 09 05 AURORA at 12 14 05_AURORA Total New 4 2" xfId="26923"/>
    <cellStyle name="_Value Copy 11 30 05 gas 12 09 05 AURORA at 12 14 05_AURORA Total New 5" xfId="26924"/>
    <cellStyle name="_Value Copy 11 30 05 gas 12 09 05 AURORA at 12 14 05_AURORA Total New 5 2" xfId="26925"/>
    <cellStyle name="_Value Copy 11 30 05 gas 12 09 05 AURORA at 12 14 05_Backup for Attachment B 2010-09-09" xfId="26926"/>
    <cellStyle name="_Value Copy 11 30 05 gas 12 09 05 AURORA at 12 14 05_Bench Request - Attachment B" xfId="26927"/>
    <cellStyle name="_Value Copy 11 30 05 gas 12 09 05 AURORA at 12 14 05_Book2" xfId="6624"/>
    <cellStyle name="_Value Copy 11 30 05 gas 12 09 05 AURORA at 12 14 05_Book2 2" xfId="6625"/>
    <cellStyle name="_Value Copy 11 30 05 gas 12 09 05 AURORA at 12 14 05_Book2 2 2" xfId="6626"/>
    <cellStyle name="_Value Copy 11 30 05 gas 12 09 05 AURORA at 12 14 05_Book2 2 2 2" xfId="26928"/>
    <cellStyle name="_Value Copy 11 30 05 gas 12 09 05 AURORA at 12 14 05_Book2 2 2 2 2" xfId="26929"/>
    <cellStyle name="_Value Copy 11 30 05 gas 12 09 05 AURORA at 12 14 05_Book2 2 3" xfId="26930"/>
    <cellStyle name="_Value Copy 11 30 05 gas 12 09 05 AURORA at 12 14 05_Book2 2 3 2" xfId="26931"/>
    <cellStyle name="_Value Copy 11 30 05 gas 12 09 05 AURORA at 12 14 05_Book2 2 4" xfId="26932"/>
    <cellStyle name="_Value Copy 11 30 05 gas 12 09 05 AURORA at 12 14 05_Book2 2 4 2" xfId="26933"/>
    <cellStyle name="_Value Copy 11 30 05 gas 12 09 05 AURORA at 12 14 05_Book2 3" xfId="6627"/>
    <cellStyle name="_Value Copy 11 30 05 gas 12 09 05 AURORA at 12 14 05_Book2 3 2" xfId="26934"/>
    <cellStyle name="_Value Copy 11 30 05 gas 12 09 05 AURORA at 12 14 05_Book2 3 2 2" xfId="26935"/>
    <cellStyle name="_Value Copy 11 30 05 gas 12 09 05 AURORA at 12 14 05_Book2 3 3" xfId="26936"/>
    <cellStyle name="_Value Copy 11 30 05 gas 12 09 05 AURORA at 12 14 05_Book2 4" xfId="6628"/>
    <cellStyle name="_Value Copy 11 30 05 gas 12 09 05 AURORA at 12 14 05_Book2 4 2" xfId="26937"/>
    <cellStyle name="_Value Copy 11 30 05 gas 12 09 05 AURORA at 12 14 05_Book2 4 2 2" xfId="26938"/>
    <cellStyle name="_Value Copy 11 30 05 gas 12 09 05 AURORA at 12 14 05_Book2 4 3" xfId="26939"/>
    <cellStyle name="_Value Copy 11 30 05 gas 12 09 05 AURORA at 12 14 05_Book2 5" xfId="26940"/>
    <cellStyle name="_Value Copy 11 30 05 gas 12 09 05 AURORA at 12 14 05_Book2 5 2" xfId="26941"/>
    <cellStyle name="_Value Copy 11 30 05 gas 12 09 05 AURORA at 12 14 05_Book2 6" xfId="26942"/>
    <cellStyle name="_Value Copy 11 30 05 gas 12 09 05 AURORA at 12 14 05_Book2 6 2" xfId="26943"/>
    <cellStyle name="_Value Copy 11 30 05 gas 12 09 05 AURORA at 12 14 05_Book2_Adj Bench DR 3 for Initial Briefs (Electric)" xfId="6629"/>
    <cellStyle name="_Value Copy 11 30 05 gas 12 09 05 AURORA at 12 14 05_Book2_Adj Bench DR 3 for Initial Briefs (Electric) 2" xfId="6630"/>
    <cellStyle name="_Value Copy 11 30 05 gas 12 09 05 AURORA at 12 14 05_Book2_Adj Bench DR 3 for Initial Briefs (Electric) 2 2" xfId="6631"/>
    <cellStyle name="_Value Copy 11 30 05 gas 12 09 05 AURORA at 12 14 05_Book2_Adj Bench DR 3 for Initial Briefs (Electric) 2 2 2" xfId="26944"/>
    <cellStyle name="_Value Copy 11 30 05 gas 12 09 05 AURORA at 12 14 05_Book2_Adj Bench DR 3 for Initial Briefs (Electric) 2 2 2 2" xfId="26945"/>
    <cellStyle name="_Value Copy 11 30 05 gas 12 09 05 AURORA at 12 14 05_Book2_Adj Bench DR 3 for Initial Briefs (Electric) 2 3" xfId="26946"/>
    <cellStyle name="_Value Copy 11 30 05 gas 12 09 05 AURORA at 12 14 05_Book2_Adj Bench DR 3 for Initial Briefs (Electric) 2 3 2" xfId="26947"/>
    <cellStyle name="_Value Copy 11 30 05 gas 12 09 05 AURORA at 12 14 05_Book2_Adj Bench DR 3 for Initial Briefs (Electric) 2 4" xfId="26948"/>
    <cellStyle name="_Value Copy 11 30 05 gas 12 09 05 AURORA at 12 14 05_Book2_Adj Bench DR 3 for Initial Briefs (Electric) 2 4 2" xfId="26949"/>
    <cellStyle name="_Value Copy 11 30 05 gas 12 09 05 AURORA at 12 14 05_Book2_Adj Bench DR 3 for Initial Briefs (Electric) 3" xfId="6632"/>
    <cellStyle name="_Value Copy 11 30 05 gas 12 09 05 AURORA at 12 14 05_Book2_Adj Bench DR 3 for Initial Briefs (Electric) 3 2" xfId="26950"/>
    <cellStyle name="_Value Copy 11 30 05 gas 12 09 05 AURORA at 12 14 05_Book2_Adj Bench DR 3 for Initial Briefs (Electric) 3 2 2" xfId="26951"/>
    <cellStyle name="_Value Copy 11 30 05 gas 12 09 05 AURORA at 12 14 05_Book2_Adj Bench DR 3 for Initial Briefs (Electric) 3 3" xfId="26952"/>
    <cellStyle name="_Value Copy 11 30 05 gas 12 09 05 AURORA at 12 14 05_Book2_Adj Bench DR 3 for Initial Briefs (Electric) 4" xfId="6633"/>
    <cellStyle name="_Value Copy 11 30 05 gas 12 09 05 AURORA at 12 14 05_Book2_Adj Bench DR 3 for Initial Briefs (Electric) 4 2" xfId="26953"/>
    <cellStyle name="_Value Copy 11 30 05 gas 12 09 05 AURORA at 12 14 05_Book2_Adj Bench DR 3 for Initial Briefs (Electric) 4 2 2" xfId="26954"/>
    <cellStyle name="_Value Copy 11 30 05 gas 12 09 05 AURORA at 12 14 05_Book2_Adj Bench DR 3 for Initial Briefs (Electric) 4 3" xfId="26955"/>
    <cellStyle name="_Value Copy 11 30 05 gas 12 09 05 AURORA at 12 14 05_Book2_Adj Bench DR 3 for Initial Briefs (Electric) 5" xfId="26956"/>
    <cellStyle name="_Value Copy 11 30 05 gas 12 09 05 AURORA at 12 14 05_Book2_Adj Bench DR 3 for Initial Briefs (Electric) 5 2" xfId="26957"/>
    <cellStyle name="_Value Copy 11 30 05 gas 12 09 05 AURORA at 12 14 05_Book2_Adj Bench DR 3 for Initial Briefs (Electric) 6" xfId="26958"/>
    <cellStyle name="_Value Copy 11 30 05 gas 12 09 05 AURORA at 12 14 05_Book2_Adj Bench DR 3 for Initial Briefs (Electric) 6 2" xfId="26959"/>
    <cellStyle name="_Value Copy 11 30 05 gas 12 09 05 AURORA at 12 14 05_Book2_Adj Bench DR 3 for Initial Briefs (Electric)_DEM-WP(C) ENERG10C--ctn Mid-C_042010 2010GRC" xfId="6634"/>
    <cellStyle name="_Value Copy 11 30 05 gas 12 09 05 AURORA at 12 14 05_Book2_Adj Bench DR 3 for Initial Briefs (Electric)_DEM-WP(C) ENERG10C--ctn Mid-C_042010 2010GRC 2" xfId="26960"/>
    <cellStyle name="_Value Copy 11 30 05 gas 12 09 05 AURORA at 12 14 05_Book2_DEM-WP(C) ENERG10C--ctn Mid-C_042010 2010GRC" xfId="6635"/>
    <cellStyle name="_Value Copy 11 30 05 gas 12 09 05 AURORA at 12 14 05_Book2_DEM-WP(C) ENERG10C--ctn Mid-C_042010 2010GRC 2" xfId="26961"/>
    <cellStyle name="_Value Copy 11 30 05 gas 12 09 05 AURORA at 12 14 05_Book2_Electric Rev Req Model (2009 GRC) Rebuttal" xfId="6636"/>
    <cellStyle name="_Value Copy 11 30 05 gas 12 09 05 AURORA at 12 14 05_Book2_Electric Rev Req Model (2009 GRC) Rebuttal 2" xfId="6637"/>
    <cellStyle name="_Value Copy 11 30 05 gas 12 09 05 AURORA at 12 14 05_Book2_Electric Rev Req Model (2009 GRC) Rebuttal 2 2" xfId="6638"/>
    <cellStyle name="_Value Copy 11 30 05 gas 12 09 05 AURORA at 12 14 05_Book2_Electric Rev Req Model (2009 GRC) Rebuttal 2 2 2" xfId="26962"/>
    <cellStyle name="_Value Copy 11 30 05 gas 12 09 05 AURORA at 12 14 05_Book2_Electric Rev Req Model (2009 GRC) Rebuttal 2 3" xfId="26963"/>
    <cellStyle name="_Value Copy 11 30 05 gas 12 09 05 AURORA at 12 14 05_Book2_Electric Rev Req Model (2009 GRC) Rebuttal 3" xfId="6639"/>
    <cellStyle name="_Value Copy 11 30 05 gas 12 09 05 AURORA at 12 14 05_Book2_Electric Rev Req Model (2009 GRC) Rebuttal 3 2" xfId="26964"/>
    <cellStyle name="_Value Copy 11 30 05 gas 12 09 05 AURORA at 12 14 05_Book2_Electric Rev Req Model (2009 GRC) Rebuttal 4" xfId="6640"/>
    <cellStyle name="_Value Copy 11 30 05 gas 12 09 05 AURORA at 12 14 05_Book2_Electric Rev Req Model (2009 GRC) Rebuttal REmoval of New  WH Solar AdjustMI" xfId="6641"/>
    <cellStyle name="_Value Copy 11 30 05 gas 12 09 05 AURORA at 12 14 05_Book2_Electric Rev Req Model (2009 GRC) Rebuttal REmoval of New  WH Solar AdjustMI 2" xfId="6642"/>
    <cellStyle name="_Value Copy 11 30 05 gas 12 09 05 AURORA at 12 14 05_Book2_Electric Rev Req Model (2009 GRC) Rebuttal REmoval of New  WH Solar AdjustMI 2 2" xfId="6643"/>
    <cellStyle name="_Value Copy 11 30 05 gas 12 09 05 AURORA at 12 14 05_Book2_Electric Rev Req Model (2009 GRC) Rebuttal REmoval of New  WH Solar AdjustMI 2 2 2" xfId="26965"/>
    <cellStyle name="_Value Copy 11 30 05 gas 12 09 05 AURORA at 12 14 05_Book2_Electric Rev Req Model (2009 GRC) Rebuttal REmoval of New  WH Solar AdjustMI 2 2 2 2" xfId="26966"/>
    <cellStyle name="_Value Copy 11 30 05 gas 12 09 05 AURORA at 12 14 05_Book2_Electric Rev Req Model (2009 GRC) Rebuttal REmoval of New  WH Solar AdjustMI 2 3" xfId="26967"/>
    <cellStyle name="_Value Copy 11 30 05 gas 12 09 05 AURORA at 12 14 05_Book2_Electric Rev Req Model (2009 GRC) Rebuttal REmoval of New  WH Solar AdjustMI 2 3 2" xfId="26968"/>
    <cellStyle name="_Value Copy 11 30 05 gas 12 09 05 AURORA at 12 14 05_Book2_Electric Rev Req Model (2009 GRC) Rebuttal REmoval of New  WH Solar AdjustMI 2 4" xfId="26969"/>
    <cellStyle name="_Value Copy 11 30 05 gas 12 09 05 AURORA at 12 14 05_Book2_Electric Rev Req Model (2009 GRC) Rebuttal REmoval of New  WH Solar AdjustMI 2 4 2" xfId="26970"/>
    <cellStyle name="_Value Copy 11 30 05 gas 12 09 05 AURORA at 12 14 05_Book2_Electric Rev Req Model (2009 GRC) Rebuttal REmoval of New  WH Solar AdjustMI 3" xfId="6644"/>
    <cellStyle name="_Value Copy 11 30 05 gas 12 09 05 AURORA at 12 14 05_Book2_Electric Rev Req Model (2009 GRC) Rebuttal REmoval of New  WH Solar AdjustMI 3 2" xfId="26971"/>
    <cellStyle name="_Value Copy 11 30 05 gas 12 09 05 AURORA at 12 14 05_Book2_Electric Rev Req Model (2009 GRC) Rebuttal REmoval of New  WH Solar AdjustMI 3 2 2" xfId="26972"/>
    <cellStyle name="_Value Copy 11 30 05 gas 12 09 05 AURORA at 12 14 05_Book2_Electric Rev Req Model (2009 GRC) Rebuttal REmoval of New  WH Solar AdjustMI 3 3" xfId="26973"/>
    <cellStyle name="_Value Copy 11 30 05 gas 12 09 05 AURORA at 12 14 05_Book2_Electric Rev Req Model (2009 GRC) Rebuttal REmoval of New  WH Solar AdjustMI 4" xfId="6645"/>
    <cellStyle name="_Value Copy 11 30 05 gas 12 09 05 AURORA at 12 14 05_Book2_Electric Rev Req Model (2009 GRC) Rebuttal REmoval of New  WH Solar AdjustMI 4 2" xfId="26974"/>
    <cellStyle name="_Value Copy 11 30 05 gas 12 09 05 AURORA at 12 14 05_Book2_Electric Rev Req Model (2009 GRC) Rebuttal REmoval of New  WH Solar AdjustMI 4 2 2" xfId="26975"/>
    <cellStyle name="_Value Copy 11 30 05 gas 12 09 05 AURORA at 12 14 05_Book2_Electric Rev Req Model (2009 GRC) Rebuttal REmoval of New  WH Solar AdjustMI 4 3" xfId="26976"/>
    <cellStyle name="_Value Copy 11 30 05 gas 12 09 05 AURORA at 12 14 05_Book2_Electric Rev Req Model (2009 GRC) Rebuttal REmoval of New  WH Solar AdjustMI 5" xfId="26977"/>
    <cellStyle name="_Value Copy 11 30 05 gas 12 09 05 AURORA at 12 14 05_Book2_Electric Rev Req Model (2009 GRC) Rebuttal REmoval of New  WH Solar AdjustMI 5 2" xfId="26978"/>
    <cellStyle name="_Value Copy 11 30 05 gas 12 09 05 AURORA at 12 14 05_Book2_Electric Rev Req Model (2009 GRC) Rebuttal REmoval of New  WH Solar AdjustMI 6" xfId="26979"/>
    <cellStyle name="_Value Copy 11 30 05 gas 12 09 05 AURORA at 12 14 05_Book2_Electric Rev Req Model (2009 GRC) Rebuttal REmoval of New  WH Solar AdjustMI 6 2" xfId="26980"/>
    <cellStyle name="_Value Copy 11 30 05 gas 12 09 05 AURORA at 12 14 05_Book2_Electric Rev Req Model (2009 GRC) Rebuttal REmoval of New  WH Solar AdjustMI_DEM-WP(C) ENERG10C--ctn Mid-C_042010 2010GRC" xfId="6646"/>
    <cellStyle name="_Value Copy 11 30 05 gas 12 09 05 AURORA at 12 14 05_Book2_Electric Rev Req Model (2009 GRC) Rebuttal REmoval of New  WH Solar AdjustMI_DEM-WP(C) ENERG10C--ctn Mid-C_042010 2010GRC 2" xfId="26981"/>
    <cellStyle name="_Value Copy 11 30 05 gas 12 09 05 AURORA at 12 14 05_Book2_Electric Rev Req Model (2009 GRC) Revised 01-18-2010" xfId="6647"/>
    <cellStyle name="_Value Copy 11 30 05 gas 12 09 05 AURORA at 12 14 05_Book2_Electric Rev Req Model (2009 GRC) Revised 01-18-2010 2" xfId="6648"/>
    <cellStyle name="_Value Copy 11 30 05 gas 12 09 05 AURORA at 12 14 05_Book2_Electric Rev Req Model (2009 GRC) Revised 01-18-2010 2 2" xfId="6649"/>
    <cellStyle name="_Value Copy 11 30 05 gas 12 09 05 AURORA at 12 14 05_Book2_Electric Rev Req Model (2009 GRC) Revised 01-18-2010 2 2 2" xfId="26982"/>
    <cellStyle name="_Value Copy 11 30 05 gas 12 09 05 AURORA at 12 14 05_Book2_Electric Rev Req Model (2009 GRC) Revised 01-18-2010 2 2 2 2" xfId="26983"/>
    <cellStyle name="_Value Copy 11 30 05 gas 12 09 05 AURORA at 12 14 05_Book2_Electric Rev Req Model (2009 GRC) Revised 01-18-2010 2 3" xfId="26984"/>
    <cellStyle name="_Value Copy 11 30 05 gas 12 09 05 AURORA at 12 14 05_Book2_Electric Rev Req Model (2009 GRC) Revised 01-18-2010 2 3 2" xfId="26985"/>
    <cellStyle name="_Value Copy 11 30 05 gas 12 09 05 AURORA at 12 14 05_Book2_Electric Rev Req Model (2009 GRC) Revised 01-18-2010 2 4" xfId="26986"/>
    <cellStyle name="_Value Copy 11 30 05 gas 12 09 05 AURORA at 12 14 05_Book2_Electric Rev Req Model (2009 GRC) Revised 01-18-2010 2 4 2" xfId="26987"/>
    <cellStyle name="_Value Copy 11 30 05 gas 12 09 05 AURORA at 12 14 05_Book2_Electric Rev Req Model (2009 GRC) Revised 01-18-2010 3" xfId="6650"/>
    <cellStyle name="_Value Copy 11 30 05 gas 12 09 05 AURORA at 12 14 05_Book2_Electric Rev Req Model (2009 GRC) Revised 01-18-2010 3 2" xfId="26988"/>
    <cellStyle name="_Value Copy 11 30 05 gas 12 09 05 AURORA at 12 14 05_Book2_Electric Rev Req Model (2009 GRC) Revised 01-18-2010 3 2 2" xfId="26989"/>
    <cellStyle name="_Value Copy 11 30 05 gas 12 09 05 AURORA at 12 14 05_Book2_Electric Rev Req Model (2009 GRC) Revised 01-18-2010 3 3" xfId="26990"/>
    <cellStyle name="_Value Copy 11 30 05 gas 12 09 05 AURORA at 12 14 05_Book2_Electric Rev Req Model (2009 GRC) Revised 01-18-2010 4" xfId="6651"/>
    <cellStyle name="_Value Copy 11 30 05 gas 12 09 05 AURORA at 12 14 05_Book2_Electric Rev Req Model (2009 GRC) Revised 01-18-2010 4 2" xfId="26991"/>
    <cellStyle name="_Value Copy 11 30 05 gas 12 09 05 AURORA at 12 14 05_Book2_Electric Rev Req Model (2009 GRC) Revised 01-18-2010 4 2 2" xfId="26992"/>
    <cellStyle name="_Value Copy 11 30 05 gas 12 09 05 AURORA at 12 14 05_Book2_Electric Rev Req Model (2009 GRC) Revised 01-18-2010 4 3" xfId="26993"/>
    <cellStyle name="_Value Copy 11 30 05 gas 12 09 05 AURORA at 12 14 05_Book2_Electric Rev Req Model (2009 GRC) Revised 01-18-2010 5" xfId="26994"/>
    <cellStyle name="_Value Copy 11 30 05 gas 12 09 05 AURORA at 12 14 05_Book2_Electric Rev Req Model (2009 GRC) Revised 01-18-2010 5 2" xfId="26995"/>
    <cellStyle name="_Value Copy 11 30 05 gas 12 09 05 AURORA at 12 14 05_Book2_Electric Rev Req Model (2009 GRC) Revised 01-18-2010 6" xfId="26996"/>
    <cellStyle name="_Value Copy 11 30 05 gas 12 09 05 AURORA at 12 14 05_Book2_Electric Rev Req Model (2009 GRC) Revised 01-18-2010 6 2" xfId="26997"/>
    <cellStyle name="_Value Copy 11 30 05 gas 12 09 05 AURORA at 12 14 05_Book2_Electric Rev Req Model (2009 GRC) Revised 01-18-2010_DEM-WP(C) ENERG10C--ctn Mid-C_042010 2010GRC" xfId="6652"/>
    <cellStyle name="_Value Copy 11 30 05 gas 12 09 05 AURORA at 12 14 05_Book2_Electric Rev Req Model (2009 GRC) Revised 01-18-2010_DEM-WP(C) ENERG10C--ctn Mid-C_042010 2010GRC 2" xfId="26998"/>
    <cellStyle name="_Value Copy 11 30 05 gas 12 09 05 AURORA at 12 14 05_Book2_Final Order Electric EXHIBIT A-1" xfId="6653"/>
    <cellStyle name="_Value Copy 11 30 05 gas 12 09 05 AURORA at 12 14 05_Book2_Final Order Electric EXHIBIT A-1 2" xfId="6654"/>
    <cellStyle name="_Value Copy 11 30 05 gas 12 09 05 AURORA at 12 14 05_Book2_Final Order Electric EXHIBIT A-1 2 2" xfId="6655"/>
    <cellStyle name="_Value Copy 11 30 05 gas 12 09 05 AURORA at 12 14 05_Book2_Final Order Electric EXHIBIT A-1 2 2 2" xfId="26999"/>
    <cellStyle name="_Value Copy 11 30 05 gas 12 09 05 AURORA at 12 14 05_Book2_Final Order Electric EXHIBIT A-1 2 3" xfId="27000"/>
    <cellStyle name="_Value Copy 11 30 05 gas 12 09 05 AURORA at 12 14 05_Book2_Final Order Electric EXHIBIT A-1 3" xfId="6656"/>
    <cellStyle name="_Value Copy 11 30 05 gas 12 09 05 AURORA at 12 14 05_Book2_Final Order Electric EXHIBIT A-1 3 2" xfId="27001"/>
    <cellStyle name="_Value Copy 11 30 05 gas 12 09 05 AURORA at 12 14 05_Book2_Final Order Electric EXHIBIT A-1 3 2 2" xfId="27002"/>
    <cellStyle name="_Value Copy 11 30 05 gas 12 09 05 AURORA at 12 14 05_Book2_Final Order Electric EXHIBIT A-1 3 3" xfId="27003"/>
    <cellStyle name="_Value Copy 11 30 05 gas 12 09 05 AURORA at 12 14 05_Book2_Final Order Electric EXHIBIT A-1 4" xfId="6657"/>
    <cellStyle name="_Value Copy 11 30 05 gas 12 09 05 AURORA at 12 14 05_Book2_Final Order Electric EXHIBIT A-1 4 2" xfId="27004"/>
    <cellStyle name="_Value Copy 11 30 05 gas 12 09 05 AURORA at 12 14 05_Book2_Final Order Electric EXHIBIT A-1 5" xfId="27005"/>
    <cellStyle name="_Value Copy 11 30 05 gas 12 09 05 AURORA at 12 14 05_Book2_Final Order Electric EXHIBIT A-1 6" xfId="27006"/>
    <cellStyle name="_Value Copy 11 30 05 gas 12 09 05 AURORA at 12 14 05_Book4" xfId="6658"/>
    <cellStyle name="_Value Copy 11 30 05 gas 12 09 05 AURORA at 12 14 05_Book4 2" xfId="6659"/>
    <cellStyle name="_Value Copy 11 30 05 gas 12 09 05 AURORA at 12 14 05_Book4 2 2" xfId="6660"/>
    <cellStyle name="_Value Copy 11 30 05 gas 12 09 05 AURORA at 12 14 05_Book4 2 2 2" xfId="27007"/>
    <cellStyle name="_Value Copy 11 30 05 gas 12 09 05 AURORA at 12 14 05_Book4 2 2 2 2" xfId="27008"/>
    <cellStyle name="_Value Copy 11 30 05 gas 12 09 05 AURORA at 12 14 05_Book4 2 3" xfId="27009"/>
    <cellStyle name="_Value Copy 11 30 05 gas 12 09 05 AURORA at 12 14 05_Book4 2 3 2" xfId="27010"/>
    <cellStyle name="_Value Copy 11 30 05 gas 12 09 05 AURORA at 12 14 05_Book4 2 4" xfId="27011"/>
    <cellStyle name="_Value Copy 11 30 05 gas 12 09 05 AURORA at 12 14 05_Book4 2 4 2" xfId="27012"/>
    <cellStyle name="_Value Copy 11 30 05 gas 12 09 05 AURORA at 12 14 05_Book4 3" xfId="6661"/>
    <cellStyle name="_Value Copy 11 30 05 gas 12 09 05 AURORA at 12 14 05_Book4 3 2" xfId="27013"/>
    <cellStyle name="_Value Copy 11 30 05 gas 12 09 05 AURORA at 12 14 05_Book4 3 2 2" xfId="27014"/>
    <cellStyle name="_Value Copy 11 30 05 gas 12 09 05 AURORA at 12 14 05_Book4 3 3" xfId="27015"/>
    <cellStyle name="_Value Copy 11 30 05 gas 12 09 05 AURORA at 12 14 05_Book4 4" xfId="6662"/>
    <cellStyle name="_Value Copy 11 30 05 gas 12 09 05 AURORA at 12 14 05_Book4 4 2" xfId="27016"/>
    <cellStyle name="_Value Copy 11 30 05 gas 12 09 05 AURORA at 12 14 05_Book4 4 2 2" xfId="27017"/>
    <cellStyle name="_Value Copy 11 30 05 gas 12 09 05 AURORA at 12 14 05_Book4 4 3" xfId="27018"/>
    <cellStyle name="_Value Copy 11 30 05 gas 12 09 05 AURORA at 12 14 05_Book4 5" xfId="27019"/>
    <cellStyle name="_Value Copy 11 30 05 gas 12 09 05 AURORA at 12 14 05_Book4 5 2" xfId="27020"/>
    <cellStyle name="_Value Copy 11 30 05 gas 12 09 05 AURORA at 12 14 05_Book4 6" xfId="27021"/>
    <cellStyle name="_Value Copy 11 30 05 gas 12 09 05 AURORA at 12 14 05_Book4 6 2" xfId="27022"/>
    <cellStyle name="_Value Copy 11 30 05 gas 12 09 05 AURORA at 12 14 05_Book4_DEM-WP(C) ENERG10C--ctn Mid-C_042010 2010GRC" xfId="6663"/>
    <cellStyle name="_Value Copy 11 30 05 gas 12 09 05 AURORA at 12 14 05_Book4_DEM-WP(C) ENERG10C--ctn Mid-C_042010 2010GRC 2" xfId="27023"/>
    <cellStyle name="_Value Copy 11 30 05 gas 12 09 05 AURORA at 12 14 05_Book9" xfId="6664"/>
    <cellStyle name="_Value Copy 11 30 05 gas 12 09 05 AURORA at 12 14 05_Book9 2" xfId="6665"/>
    <cellStyle name="_Value Copy 11 30 05 gas 12 09 05 AURORA at 12 14 05_Book9 2 2" xfId="6666"/>
    <cellStyle name="_Value Copy 11 30 05 gas 12 09 05 AURORA at 12 14 05_Book9 2 2 2" xfId="27024"/>
    <cellStyle name="_Value Copy 11 30 05 gas 12 09 05 AURORA at 12 14 05_Book9 2 2 2 2" xfId="27025"/>
    <cellStyle name="_Value Copy 11 30 05 gas 12 09 05 AURORA at 12 14 05_Book9 2 3" xfId="27026"/>
    <cellStyle name="_Value Copy 11 30 05 gas 12 09 05 AURORA at 12 14 05_Book9 2 3 2" xfId="27027"/>
    <cellStyle name="_Value Copy 11 30 05 gas 12 09 05 AURORA at 12 14 05_Book9 2 4" xfId="27028"/>
    <cellStyle name="_Value Copy 11 30 05 gas 12 09 05 AURORA at 12 14 05_Book9 2 4 2" xfId="27029"/>
    <cellStyle name="_Value Copy 11 30 05 gas 12 09 05 AURORA at 12 14 05_Book9 3" xfId="6667"/>
    <cellStyle name="_Value Copy 11 30 05 gas 12 09 05 AURORA at 12 14 05_Book9 3 2" xfId="27030"/>
    <cellStyle name="_Value Copy 11 30 05 gas 12 09 05 AURORA at 12 14 05_Book9 3 2 2" xfId="27031"/>
    <cellStyle name="_Value Copy 11 30 05 gas 12 09 05 AURORA at 12 14 05_Book9 3 3" xfId="27032"/>
    <cellStyle name="_Value Copy 11 30 05 gas 12 09 05 AURORA at 12 14 05_Book9 4" xfId="6668"/>
    <cellStyle name="_Value Copy 11 30 05 gas 12 09 05 AURORA at 12 14 05_Book9 4 2" xfId="27033"/>
    <cellStyle name="_Value Copy 11 30 05 gas 12 09 05 AURORA at 12 14 05_Book9 4 2 2" xfId="27034"/>
    <cellStyle name="_Value Copy 11 30 05 gas 12 09 05 AURORA at 12 14 05_Book9 4 3" xfId="27035"/>
    <cellStyle name="_Value Copy 11 30 05 gas 12 09 05 AURORA at 12 14 05_Book9 5" xfId="27036"/>
    <cellStyle name="_Value Copy 11 30 05 gas 12 09 05 AURORA at 12 14 05_Book9 5 2" xfId="27037"/>
    <cellStyle name="_Value Copy 11 30 05 gas 12 09 05 AURORA at 12 14 05_Book9 6" xfId="27038"/>
    <cellStyle name="_Value Copy 11 30 05 gas 12 09 05 AURORA at 12 14 05_Book9 6 2" xfId="27039"/>
    <cellStyle name="_Value Copy 11 30 05 gas 12 09 05 AURORA at 12 14 05_Book9_DEM-WP(C) ENERG10C--ctn Mid-C_042010 2010GRC" xfId="6669"/>
    <cellStyle name="_Value Copy 11 30 05 gas 12 09 05 AURORA at 12 14 05_Book9_DEM-WP(C) ENERG10C--ctn Mid-C_042010 2010GRC 2" xfId="27040"/>
    <cellStyle name="_Value Copy 11 30 05 gas 12 09 05 AURORA at 12 14 05_Check the Interest Calculation" xfId="6670"/>
    <cellStyle name="_Value Copy 11 30 05 gas 12 09 05 AURORA at 12 14 05_Check the Interest Calculation 2" xfId="27041"/>
    <cellStyle name="_Value Copy 11 30 05 gas 12 09 05 AURORA at 12 14 05_Check the Interest Calculation_Scenario 1 REC vs PTC Offset" xfId="6671"/>
    <cellStyle name="_Value Copy 11 30 05 gas 12 09 05 AURORA at 12 14 05_Check the Interest Calculation_Scenario 1 REC vs PTC Offset 2" xfId="27042"/>
    <cellStyle name="_Value Copy 11 30 05 gas 12 09 05 AURORA at 12 14 05_Check the Interest Calculation_Scenario 3" xfId="6672"/>
    <cellStyle name="_Value Copy 11 30 05 gas 12 09 05 AURORA at 12 14 05_Check the Interest Calculation_Scenario 3 2" xfId="27043"/>
    <cellStyle name="_Value Copy 11 30 05 gas 12 09 05 AURORA at 12 14 05_Chelan PUD Power Costs (8-10)" xfId="6673"/>
    <cellStyle name="_Value Copy 11 30 05 gas 12 09 05 AURORA at 12 14 05_Chelan PUD Power Costs (8-10) 2" xfId="27044"/>
    <cellStyle name="_Value Copy 11 30 05 gas 12 09 05 AURORA at 12 14 05_DEM-WP(C) Chelan Power Costs" xfId="6674"/>
    <cellStyle name="_Value Copy 11 30 05 gas 12 09 05 AURORA at 12 14 05_DEM-WP(C) Chelan Power Costs 2" xfId="27045"/>
    <cellStyle name="_Value Copy 11 30 05 gas 12 09 05 AURORA at 12 14 05_DEM-WP(C) Chelan Power Costs 2 2" xfId="27046"/>
    <cellStyle name="_Value Copy 11 30 05 gas 12 09 05 AURORA at 12 14 05_DEM-WP(C) Chelan Power Costs 2 2 2" xfId="27047"/>
    <cellStyle name="_Value Copy 11 30 05 gas 12 09 05 AURORA at 12 14 05_DEM-WP(C) Chelan Power Costs 2 3" xfId="27048"/>
    <cellStyle name="_Value Copy 11 30 05 gas 12 09 05 AURORA at 12 14 05_DEM-WP(C) Chelan Power Costs 3" xfId="27049"/>
    <cellStyle name="_Value Copy 11 30 05 gas 12 09 05 AURORA at 12 14 05_DEM-WP(C) Chelan Power Costs 3 2" xfId="27050"/>
    <cellStyle name="_Value Copy 11 30 05 gas 12 09 05 AURORA at 12 14 05_DEM-WP(C) Chelan Power Costs 3 2 2" xfId="27051"/>
    <cellStyle name="_Value Copy 11 30 05 gas 12 09 05 AURORA at 12 14 05_DEM-WP(C) Chelan Power Costs 3 3" xfId="27052"/>
    <cellStyle name="_Value Copy 11 30 05 gas 12 09 05 AURORA at 12 14 05_DEM-WP(C) Chelan Power Costs 4" xfId="27053"/>
    <cellStyle name="_Value Copy 11 30 05 gas 12 09 05 AURORA at 12 14 05_DEM-WP(C) Chelan Power Costs 4 2" xfId="27054"/>
    <cellStyle name="_Value Copy 11 30 05 gas 12 09 05 AURORA at 12 14 05_DEM-WP(C) Chelan Power Costs 5" xfId="27055"/>
    <cellStyle name="_Value Copy 11 30 05 gas 12 09 05 AURORA at 12 14 05_DEM-WP(C) Chelan Power Costs 5 2" xfId="27056"/>
    <cellStyle name="_Value Copy 11 30 05 gas 12 09 05 AURORA at 12 14 05_DEM-WP(C) ENERG10C--ctn Mid-C_042010 2010GRC" xfId="6675"/>
    <cellStyle name="_Value Copy 11 30 05 gas 12 09 05 AURORA at 12 14 05_DEM-WP(C) ENERG10C--ctn Mid-C_042010 2010GRC 2" xfId="27057"/>
    <cellStyle name="_Value Copy 11 30 05 gas 12 09 05 AURORA at 12 14 05_DEM-WP(C) Gas Transport 2010GRC" xfId="6676"/>
    <cellStyle name="_Value Copy 11 30 05 gas 12 09 05 AURORA at 12 14 05_DEM-WP(C) Gas Transport 2010GRC 2" xfId="27058"/>
    <cellStyle name="_Value Copy 11 30 05 gas 12 09 05 AURORA at 12 14 05_DEM-WP(C) Gas Transport 2010GRC 2 2" xfId="27059"/>
    <cellStyle name="_Value Copy 11 30 05 gas 12 09 05 AURORA at 12 14 05_DEM-WP(C) Gas Transport 2010GRC 2 2 2" xfId="27060"/>
    <cellStyle name="_Value Copy 11 30 05 gas 12 09 05 AURORA at 12 14 05_DEM-WP(C) Gas Transport 2010GRC 2 3" xfId="27061"/>
    <cellStyle name="_Value Copy 11 30 05 gas 12 09 05 AURORA at 12 14 05_DEM-WP(C) Gas Transport 2010GRC 3" xfId="27062"/>
    <cellStyle name="_Value Copy 11 30 05 gas 12 09 05 AURORA at 12 14 05_DEM-WP(C) Gas Transport 2010GRC 3 2" xfId="27063"/>
    <cellStyle name="_Value Copy 11 30 05 gas 12 09 05 AURORA at 12 14 05_DEM-WP(C) Gas Transport 2010GRC 3 2 2" xfId="27064"/>
    <cellStyle name="_Value Copy 11 30 05 gas 12 09 05 AURORA at 12 14 05_DEM-WP(C) Gas Transport 2010GRC 3 3" xfId="27065"/>
    <cellStyle name="_Value Copy 11 30 05 gas 12 09 05 AURORA at 12 14 05_DEM-WP(C) Gas Transport 2010GRC 4" xfId="27066"/>
    <cellStyle name="_Value Copy 11 30 05 gas 12 09 05 AURORA at 12 14 05_DEM-WP(C) Gas Transport 2010GRC 4 2" xfId="27067"/>
    <cellStyle name="_Value Copy 11 30 05 gas 12 09 05 AURORA at 12 14 05_DEM-WP(C) Gas Transport 2010GRC 5" xfId="27068"/>
    <cellStyle name="_Value Copy 11 30 05 gas 12 09 05 AURORA at 12 14 05_DEM-WP(C) Gas Transport 2010GRC 5 2" xfId="27069"/>
    <cellStyle name="_Value Copy 11 30 05 gas 12 09 05 AURORA at 12 14 05_Direct Assignment Distribution Plant 2008" xfId="6677"/>
    <cellStyle name="_Value Copy 11 30 05 gas 12 09 05 AURORA at 12 14 05_Direct Assignment Distribution Plant 2008 2" xfId="6678"/>
    <cellStyle name="_Value Copy 11 30 05 gas 12 09 05 AURORA at 12 14 05_Direct Assignment Distribution Plant 2008 2 2" xfId="6679"/>
    <cellStyle name="_Value Copy 11 30 05 gas 12 09 05 AURORA at 12 14 05_Direct Assignment Distribution Plant 2008 2 2 2" xfId="6680"/>
    <cellStyle name="_Value Copy 11 30 05 gas 12 09 05 AURORA at 12 14 05_Direct Assignment Distribution Plant 2008 2 2 2 2" xfId="27070"/>
    <cellStyle name="_Value Copy 11 30 05 gas 12 09 05 AURORA at 12 14 05_Direct Assignment Distribution Plant 2008 2 2 3" xfId="27071"/>
    <cellStyle name="_Value Copy 11 30 05 gas 12 09 05 AURORA at 12 14 05_Direct Assignment Distribution Plant 2008 2 3" xfId="6681"/>
    <cellStyle name="_Value Copy 11 30 05 gas 12 09 05 AURORA at 12 14 05_Direct Assignment Distribution Plant 2008 2 3 2" xfId="6682"/>
    <cellStyle name="_Value Copy 11 30 05 gas 12 09 05 AURORA at 12 14 05_Direct Assignment Distribution Plant 2008 2 3 2 2" xfId="27072"/>
    <cellStyle name="_Value Copy 11 30 05 gas 12 09 05 AURORA at 12 14 05_Direct Assignment Distribution Plant 2008 2 3 3" xfId="27073"/>
    <cellStyle name="_Value Copy 11 30 05 gas 12 09 05 AURORA at 12 14 05_Direct Assignment Distribution Plant 2008 2 4" xfId="6683"/>
    <cellStyle name="_Value Copy 11 30 05 gas 12 09 05 AURORA at 12 14 05_Direct Assignment Distribution Plant 2008 2 4 2" xfId="6684"/>
    <cellStyle name="_Value Copy 11 30 05 gas 12 09 05 AURORA at 12 14 05_Direct Assignment Distribution Plant 2008 2 4 2 2" xfId="27074"/>
    <cellStyle name="_Value Copy 11 30 05 gas 12 09 05 AURORA at 12 14 05_Direct Assignment Distribution Plant 2008 2 4 3" xfId="27075"/>
    <cellStyle name="_Value Copy 11 30 05 gas 12 09 05 AURORA at 12 14 05_Direct Assignment Distribution Plant 2008 2 5" xfId="27076"/>
    <cellStyle name="_Value Copy 11 30 05 gas 12 09 05 AURORA at 12 14 05_Direct Assignment Distribution Plant 2008 3" xfId="6685"/>
    <cellStyle name="_Value Copy 11 30 05 gas 12 09 05 AURORA at 12 14 05_Direct Assignment Distribution Plant 2008 3 2" xfId="6686"/>
    <cellStyle name="_Value Copy 11 30 05 gas 12 09 05 AURORA at 12 14 05_Direct Assignment Distribution Plant 2008 3 2 2" xfId="27077"/>
    <cellStyle name="_Value Copy 11 30 05 gas 12 09 05 AURORA at 12 14 05_Direct Assignment Distribution Plant 2008 3 3" xfId="27078"/>
    <cellStyle name="_Value Copy 11 30 05 gas 12 09 05 AURORA at 12 14 05_Direct Assignment Distribution Plant 2008 4" xfId="6687"/>
    <cellStyle name="_Value Copy 11 30 05 gas 12 09 05 AURORA at 12 14 05_Direct Assignment Distribution Plant 2008 4 2" xfId="6688"/>
    <cellStyle name="_Value Copy 11 30 05 gas 12 09 05 AURORA at 12 14 05_Direct Assignment Distribution Plant 2008 4 2 2" xfId="27079"/>
    <cellStyle name="_Value Copy 11 30 05 gas 12 09 05 AURORA at 12 14 05_Direct Assignment Distribution Plant 2008 4 3" xfId="27080"/>
    <cellStyle name="_Value Copy 11 30 05 gas 12 09 05 AURORA at 12 14 05_Direct Assignment Distribution Plant 2008 5" xfId="6689"/>
    <cellStyle name="_Value Copy 11 30 05 gas 12 09 05 AURORA at 12 14 05_Direct Assignment Distribution Plant 2008 5 2" xfId="27081"/>
    <cellStyle name="_Value Copy 11 30 05 gas 12 09 05 AURORA at 12 14 05_Direct Assignment Distribution Plant 2008 6" xfId="6690"/>
    <cellStyle name="_Value Copy 11 30 05 gas 12 09 05 AURORA at 12 14 05_DWH-08 (Rate Spread &amp; Design Workpapers)" xfId="6691"/>
    <cellStyle name="_Value Copy 11 30 05 gas 12 09 05 AURORA at 12 14 05_Electric COS Inputs" xfId="6692"/>
    <cellStyle name="_Value Copy 11 30 05 gas 12 09 05 AURORA at 12 14 05_Electric COS Inputs 2" xfId="6693"/>
    <cellStyle name="_Value Copy 11 30 05 gas 12 09 05 AURORA at 12 14 05_Electric COS Inputs 2 2" xfId="6694"/>
    <cellStyle name="_Value Copy 11 30 05 gas 12 09 05 AURORA at 12 14 05_Electric COS Inputs 2 2 2" xfId="6695"/>
    <cellStyle name="_Value Copy 11 30 05 gas 12 09 05 AURORA at 12 14 05_Electric COS Inputs 2 2 2 2" xfId="27082"/>
    <cellStyle name="_Value Copy 11 30 05 gas 12 09 05 AURORA at 12 14 05_Electric COS Inputs 2 2 3" xfId="27083"/>
    <cellStyle name="_Value Copy 11 30 05 gas 12 09 05 AURORA at 12 14 05_Electric COS Inputs 2 3" xfId="6696"/>
    <cellStyle name="_Value Copy 11 30 05 gas 12 09 05 AURORA at 12 14 05_Electric COS Inputs 2 3 2" xfId="6697"/>
    <cellStyle name="_Value Copy 11 30 05 gas 12 09 05 AURORA at 12 14 05_Electric COS Inputs 2 3 2 2" xfId="27084"/>
    <cellStyle name="_Value Copy 11 30 05 gas 12 09 05 AURORA at 12 14 05_Electric COS Inputs 2 3 3" xfId="27085"/>
    <cellStyle name="_Value Copy 11 30 05 gas 12 09 05 AURORA at 12 14 05_Electric COS Inputs 2 4" xfId="6698"/>
    <cellStyle name="_Value Copy 11 30 05 gas 12 09 05 AURORA at 12 14 05_Electric COS Inputs 2 4 2" xfId="6699"/>
    <cellStyle name="_Value Copy 11 30 05 gas 12 09 05 AURORA at 12 14 05_Electric COS Inputs 2 4 2 2" xfId="27086"/>
    <cellStyle name="_Value Copy 11 30 05 gas 12 09 05 AURORA at 12 14 05_Electric COS Inputs 2 4 3" xfId="27087"/>
    <cellStyle name="_Value Copy 11 30 05 gas 12 09 05 AURORA at 12 14 05_Electric COS Inputs 2 5" xfId="27088"/>
    <cellStyle name="_Value Copy 11 30 05 gas 12 09 05 AURORA at 12 14 05_Electric COS Inputs 3" xfId="6700"/>
    <cellStyle name="_Value Copy 11 30 05 gas 12 09 05 AURORA at 12 14 05_Electric COS Inputs 3 2" xfId="6701"/>
    <cellStyle name="_Value Copy 11 30 05 gas 12 09 05 AURORA at 12 14 05_Electric COS Inputs 3 2 2" xfId="27089"/>
    <cellStyle name="_Value Copy 11 30 05 gas 12 09 05 AURORA at 12 14 05_Electric COS Inputs 3 3" xfId="27090"/>
    <cellStyle name="_Value Copy 11 30 05 gas 12 09 05 AURORA at 12 14 05_Electric COS Inputs 4" xfId="6702"/>
    <cellStyle name="_Value Copy 11 30 05 gas 12 09 05 AURORA at 12 14 05_Electric COS Inputs 4 2" xfId="6703"/>
    <cellStyle name="_Value Copy 11 30 05 gas 12 09 05 AURORA at 12 14 05_Electric COS Inputs 4 2 2" xfId="27091"/>
    <cellStyle name="_Value Copy 11 30 05 gas 12 09 05 AURORA at 12 14 05_Electric COS Inputs 4 3" xfId="27092"/>
    <cellStyle name="_Value Copy 11 30 05 gas 12 09 05 AURORA at 12 14 05_Electric COS Inputs 5" xfId="6704"/>
    <cellStyle name="_Value Copy 11 30 05 gas 12 09 05 AURORA at 12 14 05_Electric COS Inputs 5 2" xfId="27093"/>
    <cellStyle name="_Value Copy 11 30 05 gas 12 09 05 AURORA at 12 14 05_Electric COS Inputs 6" xfId="6705"/>
    <cellStyle name="_Value Copy 11 30 05 gas 12 09 05 AURORA at 12 14 05_Electric Rate Spread and Rate Design 3.23.09" xfId="6706"/>
    <cellStyle name="_Value Copy 11 30 05 gas 12 09 05 AURORA at 12 14 05_Electric Rate Spread and Rate Design 3.23.09 2" xfId="6707"/>
    <cellStyle name="_Value Copy 11 30 05 gas 12 09 05 AURORA at 12 14 05_Electric Rate Spread and Rate Design 3.23.09 2 2" xfId="6708"/>
    <cellStyle name="_Value Copy 11 30 05 gas 12 09 05 AURORA at 12 14 05_Electric Rate Spread and Rate Design 3.23.09 2 2 2" xfId="6709"/>
    <cellStyle name="_Value Copy 11 30 05 gas 12 09 05 AURORA at 12 14 05_Electric Rate Spread and Rate Design 3.23.09 2 2 2 2" xfId="27094"/>
    <cellStyle name="_Value Copy 11 30 05 gas 12 09 05 AURORA at 12 14 05_Electric Rate Spread and Rate Design 3.23.09 2 2 3" xfId="27095"/>
    <cellStyle name="_Value Copy 11 30 05 gas 12 09 05 AURORA at 12 14 05_Electric Rate Spread and Rate Design 3.23.09 2 3" xfId="6710"/>
    <cellStyle name="_Value Copy 11 30 05 gas 12 09 05 AURORA at 12 14 05_Electric Rate Spread and Rate Design 3.23.09 2 3 2" xfId="6711"/>
    <cellStyle name="_Value Copy 11 30 05 gas 12 09 05 AURORA at 12 14 05_Electric Rate Spread and Rate Design 3.23.09 2 3 2 2" xfId="27096"/>
    <cellStyle name="_Value Copy 11 30 05 gas 12 09 05 AURORA at 12 14 05_Electric Rate Spread and Rate Design 3.23.09 2 3 3" xfId="27097"/>
    <cellStyle name="_Value Copy 11 30 05 gas 12 09 05 AURORA at 12 14 05_Electric Rate Spread and Rate Design 3.23.09 2 4" xfId="6712"/>
    <cellStyle name="_Value Copy 11 30 05 gas 12 09 05 AURORA at 12 14 05_Electric Rate Spread and Rate Design 3.23.09 2 4 2" xfId="6713"/>
    <cellStyle name="_Value Copy 11 30 05 gas 12 09 05 AURORA at 12 14 05_Electric Rate Spread and Rate Design 3.23.09 2 4 2 2" xfId="27098"/>
    <cellStyle name="_Value Copy 11 30 05 gas 12 09 05 AURORA at 12 14 05_Electric Rate Spread and Rate Design 3.23.09 2 4 3" xfId="27099"/>
    <cellStyle name="_Value Copy 11 30 05 gas 12 09 05 AURORA at 12 14 05_Electric Rate Spread and Rate Design 3.23.09 2 5" xfId="27100"/>
    <cellStyle name="_Value Copy 11 30 05 gas 12 09 05 AURORA at 12 14 05_Electric Rate Spread and Rate Design 3.23.09 3" xfId="6714"/>
    <cellStyle name="_Value Copy 11 30 05 gas 12 09 05 AURORA at 12 14 05_Electric Rate Spread and Rate Design 3.23.09 3 2" xfId="6715"/>
    <cellStyle name="_Value Copy 11 30 05 gas 12 09 05 AURORA at 12 14 05_Electric Rate Spread and Rate Design 3.23.09 3 2 2" xfId="27101"/>
    <cellStyle name="_Value Copy 11 30 05 gas 12 09 05 AURORA at 12 14 05_Electric Rate Spread and Rate Design 3.23.09 3 3" xfId="27102"/>
    <cellStyle name="_Value Copy 11 30 05 gas 12 09 05 AURORA at 12 14 05_Electric Rate Spread and Rate Design 3.23.09 4" xfId="6716"/>
    <cellStyle name="_Value Copy 11 30 05 gas 12 09 05 AURORA at 12 14 05_Electric Rate Spread and Rate Design 3.23.09 4 2" xfId="6717"/>
    <cellStyle name="_Value Copy 11 30 05 gas 12 09 05 AURORA at 12 14 05_Electric Rate Spread and Rate Design 3.23.09 4 2 2" xfId="27103"/>
    <cellStyle name="_Value Copy 11 30 05 gas 12 09 05 AURORA at 12 14 05_Electric Rate Spread and Rate Design 3.23.09 4 3" xfId="27104"/>
    <cellStyle name="_Value Copy 11 30 05 gas 12 09 05 AURORA at 12 14 05_Electric Rate Spread and Rate Design 3.23.09 5" xfId="6718"/>
    <cellStyle name="_Value Copy 11 30 05 gas 12 09 05 AURORA at 12 14 05_Electric Rate Spread and Rate Design 3.23.09 5 2" xfId="27105"/>
    <cellStyle name="_Value Copy 11 30 05 gas 12 09 05 AURORA at 12 14 05_Electric Rate Spread and Rate Design 3.23.09 6" xfId="6719"/>
    <cellStyle name="_Value Copy 11 30 05 gas 12 09 05 AURORA at 12 14 05_Exh A-1 resulting from UE-112050 effective Jan 1 2012" xfId="27106"/>
    <cellStyle name="_Value Copy 11 30 05 gas 12 09 05 AURORA at 12 14 05_Exh A-1 resulting from UE-112050 effective Jan 1 2012 2" xfId="27107"/>
    <cellStyle name="_Value Copy 11 30 05 gas 12 09 05 AURORA at 12 14 05_Exhibit A-1 effective 4-1-11 fr S Free 12-11" xfId="27108"/>
    <cellStyle name="_Value Copy 11 30 05 gas 12 09 05 AURORA at 12 14 05_Exhibit A-1 effective 4-1-11 fr S Free 12-11 2" xfId="27109"/>
    <cellStyle name="_Value Copy 11 30 05 gas 12 09 05 AURORA at 12 14 05_Exhibit D fr R Gho 12-31-08" xfId="6720"/>
    <cellStyle name="_Value Copy 11 30 05 gas 12 09 05 AURORA at 12 14 05_Exhibit D fr R Gho 12-31-08 2" xfId="6721"/>
    <cellStyle name="_Value Copy 11 30 05 gas 12 09 05 AURORA at 12 14 05_Exhibit D fr R Gho 12-31-08 2 2" xfId="27110"/>
    <cellStyle name="_Value Copy 11 30 05 gas 12 09 05 AURORA at 12 14 05_Exhibit D fr R Gho 12-31-08 2 2 2" xfId="27111"/>
    <cellStyle name="_Value Copy 11 30 05 gas 12 09 05 AURORA at 12 14 05_Exhibit D fr R Gho 12-31-08 2 2 2 2" xfId="27112"/>
    <cellStyle name="_Value Copy 11 30 05 gas 12 09 05 AURORA at 12 14 05_Exhibit D fr R Gho 12-31-08 2 3" xfId="27113"/>
    <cellStyle name="_Value Copy 11 30 05 gas 12 09 05 AURORA at 12 14 05_Exhibit D fr R Gho 12-31-08 2 3 2" xfId="27114"/>
    <cellStyle name="_Value Copy 11 30 05 gas 12 09 05 AURORA at 12 14 05_Exhibit D fr R Gho 12-31-08 2 4" xfId="27115"/>
    <cellStyle name="_Value Copy 11 30 05 gas 12 09 05 AURORA at 12 14 05_Exhibit D fr R Gho 12-31-08 2 4 2" xfId="27116"/>
    <cellStyle name="_Value Copy 11 30 05 gas 12 09 05 AURORA at 12 14 05_Exhibit D fr R Gho 12-31-08 3" xfId="6722"/>
    <cellStyle name="_Value Copy 11 30 05 gas 12 09 05 AURORA at 12 14 05_Exhibit D fr R Gho 12-31-08 3 2" xfId="27117"/>
    <cellStyle name="_Value Copy 11 30 05 gas 12 09 05 AURORA at 12 14 05_Exhibit D fr R Gho 12-31-08 3 2 2" xfId="27118"/>
    <cellStyle name="_Value Copy 11 30 05 gas 12 09 05 AURORA at 12 14 05_Exhibit D fr R Gho 12-31-08 3 3" xfId="27119"/>
    <cellStyle name="_Value Copy 11 30 05 gas 12 09 05 AURORA at 12 14 05_Exhibit D fr R Gho 12-31-08 4" xfId="27120"/>
    <cellStyle name="_Value Copy 11 30 05 gas 12 09 05 AURORA at 12 14 05_Exhibit D fr R Gho 12-31-08 4 2" xfId="27121"/>
    <cellStyle name="_Value Copy 11 30 05 gas 12 09 05 AURORA at 12 14 05_Exhibit D fr R Gho 12-31-08 4 2 2" xfId="27122"/>
    <cellStyle name="_Value Copy 11 30 05 gas 12 09 05 AURORA at 12 14 05_Exhibit D fr R Gho 12-31-08 4 3" xfId="27123"/>
    <cellStyle name="_Value Copy 11 30 05 gas 12 09 05 AURORA at 12 14 05_Exhibit D fr R Gho 12-31-08 5" xfId="27124"/>
    <cellStyle name="_Value Copy 11 30 05 gas 12 09 05 AURORA at 12 14 05_Exhibit D fr R Gho 12-31-08 5 2" xfId="27125"/>
    <cellStyle name="_Value Copy 11 30 05 gas 12 09 05 AURORA at 12 14 05_Exhibit D fr R Gho 12-31-08 6" xfId="27126"/>
    <cellStyle name="_Value Copy 11 30 05 gas 12 09 05 AURORA at 12 14 05_Exhibit D fr R Gho 12-31-08 6 2" xfId="27127"/>
    <cellStyle name="_Value Copy 11 30 05 gas 12 09 05 AURORA at 12 14 05_Exhibit D fr R Gho 12-31-08 v2" xfId="6723"/>
    <cellStyle name="_Value Copy 11 30 05 gas 12 09 05 AURORA at 12 14 05_Exhibit D fr R Gho 12-31-08 v2 2" xfId="6724"/>
    <cellStyle name="_Value Copy 11 30 05 gas 12 09 05 AURORA at 12 14 05_Exhibit D fr R Gho 12-31-08 v2 2 2" xfId="27128"/>
    <cellStyle name="_Value Copy 11 30 05 gas 12 09 05 AURORA at 12 14 05_Exhibit D fr R Gho 12-31-08 v2 2 2 2" xfId="27129"/>
    <cellStyle name="_Value Copy 11 30 05 gas 12 09 05 AURORA at 12 14 05_Exhibit D fr R Gho 12-31-08 v2 2 2 2 2" xfId="27130"/>
    <cellStyle name="_Value Copy 11 30 05 gas 12 09 05 AURORA at 12 14 05_Exhibit D fr R Gho 12-31-08 v2 2 3" xfId="27131"/>
    <cellStyle name="_Value Copy 11 30 05 gas 12 09 05 AURORA at 12 14 05_Exhibit D fr R Gho 12-31-08 v2 2 3 2" xfId="27132"/>
    <cellStyle name="_Value Copy 11 30 05 gas 12 09 05 AURORA at 12 14 05_Exhibit D fr R Gho 12-31-08 v2 2 4" xfId="27133"/>
    <cellStyle name="_Value Copy 11 30 05 gas 12 09 05 AURORA at 12 14 05_Exhibit D fr R Gho 12-31-08 v2 2 4 2" xfId="27134"/>
    <cellStyle name="_Value Copy 11 30 05 gas 12 09 05 AURORA at 12 14 05_Exhibit D fr R Gho 12-31-08 v2 3" xfId="6725"/>
    <cellStyle name="_Value Copy 11 30 05 gas 12 09 05 AURORA at 12 14 05_Exhibit D fr R Gho 12-31-08 v2 3 2" xfId="27135"/>
    <cellStyle name="_Value Copy 11 30 05 gas 12 09 05 AURORA at 12 14 05_Exhibit D fr R Gho 12-31-08 v2 3 2 2" xfId="27136"/>
    <cellStyle name="_Value Copy 11 30 05 gas 12 09 05 AURORA at 12 14 05_Exhibit D fr R Gho 12-31-08 v2 3 3" xfId="27137"/>
    <cellStyle name="_Value Copy 11 30 05 gas 12 09 05 AURORA at 12 14 05_Exhibit D fr R Gho 12-31-08 v2 4" xfId="27138"/>
    <cellStyle name="_Value Copy 11 30 05 gas 12 09 05 AURORA at 12 14 05_Exhibit D fr R Gho 12-31-08 v2 4 2" xfId="27139"/>
    <cellStyle name="_Value Copy 11 30 05 gas 12 09 05 AURORA at 12 14 05_Exhibit D fr R Gho 12-31-08 v2 4 2 2" xfId="27140"/>
    <cellStyle name="_Value Copy 11 30 05 gas 12 09 05 AURORA at 12 14 05_Exhibit D fr R Gho 12-31-08 v2 4 3" xfId="27141"/>
    <cellStyle name="_Value Copy 11 30 05 gas 12 09 05 AURORA at 12 14 05_Exhibit D fr R Gho 12-31-08 v2 5" xfId="27142"/>
    <cellStyle name="_Value Copy 11 30 05 gas 12 09 05 AURORA at 12 14 05_Exhibit D fr R Gho 12-31-08 v2 5 2" xfId="27143"/>
    <cellStyle name="_Value Copy 11 30 05 gas 12 09 05 AURORA at 12 14 05_Exhibit D fr R Gho 12-31-08 v2 6" xfId="27144"/>
    <cellStyle name="_Value Copy 11 30 05 gas 12 09 05 AURORA at 12 14 05_Exhibit D fr R Gho 12-31-08 v2 6 2" xfId="27145"/>
    <cellStyle name="_Value Copy 11 30 05 gas 12 09 05 AURORA at 12 14 05_Exhibit D fr R Gho 12-31-08 v2_DEM-WP(C) ENERG10C--ctn Mid-C_042010 2010GRC" xfId="6726"/>
    <cellStyle name="_Value Copy 11 30 05 gas 12 09 05 AURORA at 12 14 05_Exhibit D fr R Gho 12-31-08 v2_DEM-WP(C) ENERG10C--ctn Mid-C_042010 2010GRC 2" xfId="27146"/>
    <cellStyle name="_Value Copy 11 30 05 gas 12 09 05 AURORA at 12 14 05_Exhibit D fr R Gho 12-31-08 v2_NIM Summary" xfId="6727"/>
    <cellStyle name="_Value Copy 11 30 05 gas 12 09 05 AURORA at 12 14 05_Exhibit D fr R Gho 12-31-08 v2_NIM Summary 2" xfId="6728"/>
    <cellStyle name="_Value Copy 11 30 05 gas 12 09 05 AURORA at 12 14 05_Exhibit D fr R Gho 12-31-08 v2_NIM Summary 2 2" xfId="27147"/>
    <cellStyle name="_Value Copy 11 30 05 gas 12 09 05 AURORA at 12 14 05_Exhibit D fr R Gho 12-31-08 v2_NIM Summary 2 2 2" xfId="27148"/>
    <cellStyle name="_Value Copy 11 30 05 gas 12 09 05 AURORA at 12 14 05_Exhibit D fr R Gho 12-31-08 v2_NIM Summary 2 2 2 2" xfId="27149"/>
    <cellStyle name="_Value Copy 11 30 05 gas 12 09 05 AURORA at 12 14 05_Exhibit D fr R Gho 12-31-08 v2_NIM Summary 2 3" xfId="27150"/>
    <cellStyle name="_Value Copy 11 30 05 gas 12 09 05 AURORA at 12 14 05_Exhibit D fr R Gho 12-31-08 v2_NIM Summary 2 3 2" xfId="27151"/>
    <cellStyle name="_Value Copy 11 30 05 gas 12 09 05 AURORA at 12 14 05_Exhibit D fr R Gho 12-31-08 v2_NIM Summary 2 4" xfId="27152"/>
    <cellStyle name="_Value Copy 11 30 05 gas 12 09 05 AURORA at 12 14 05_Exhibit D fr R Gho 12-31-08 v2_NIM Summary 2 4 2" xfId="27153"/>
    <cellStyle name="_Value Copy 11 30 05 gas 12 09 05 AURORA at 12 14 05_Exhibit D fr R Gho 12-31-08 v2_NIM Summary 3" xfId="27154"/>
    <cellStyle name="_Value Copy 11 30 05 gas 12 09 05 AURORA at 12 14 05_Exhibit D fr R Gho 12-31-08 v2_NIM Summary 3 2" xfId="27155"/>
    <cellStyle name="_Value Copy 11 30 05 gas 12 09 05 AURORA at 12 14 05_Exhibit D fr R Gho 12-31-08 v2_NIM Summary 3 2 2" xfId="27156"/>
    <cellStyle name="_Value Copy 11 30 05 gas 12 09 05 AURORA at 12 14 05_Exhibit D fr R Gho 12-31-08 v2_NIM Summary 3 3" xfId="27157"/>
    <cellStyle name="_Value Copy 11 30 05 gas 12 09 05 AURORA at 12 14 05_Exhibit D fr R Gho 12-31-08 v2_NIM Summary 4" xfId="27158"/>
    <cellStyle name="_Value Copy 11 30 05 gas 12 09 05 AURORA at 12 14 05_Exhibit D fr R Gho 12-31-08 v2_NIM Summary 4 2" xfId="27159"/>
    <cellStyle name="_Value Copy 11 30 05 gas 12 09 05 AURORA at 12 14 05_Exhibit D fr R Gho 12-31-08 v2_NIM Summary 4 2 2" xfId="27160"/>
    <cellStyle name="_Value Copy 11 30 05 gas 12 09 05 AURORA at 12 14 05_Exhibit D fr R Gho 12-31-08 v2_NIM Summary 4 3" xfId="27161"/>
    <cellStyle name="_Value Copy 11 30 05 gas 12 09 05 AURORA at 12 14 05_Exhibit D fr R Gho 12-31-08 v2_NIM Summary 5" xfId="27162"/>
    <cellStyle name="_Value Copy 11 30 05 gas 12 09 05 AURORA at 12 14 05_Exhibit D fr R Gho 12-31-08 v2_NIM Summary 5 2" xfId="27163"/>
    <cellStyle name="_Value Copy 11 30 05 gas 12 09 05 AURORA at 12 14 05_Exhibit D fr R Gho 12-31-08 v2_NIM Summary 6" xfId="27164"/>
    <cellStyle name="_Value Copy 11 30 05 gas 12 09 05 AURORA at 12 14 05_Exhibit D fr R Gho 12-31-08 v2_NIM Summary 6 2" xfId="27165"/>
    <cellStyle name="_Value Copy 11 30 05 gas 12 09 05 AURORA at 12 14 05_Exhibit D fr R Gho 12-31-08 v2_NIM Summary_DEM-WP(C) ENERG10C--ctn Mid-C_042010 2010GRC" xfId="6729"/>
    <cellStyle name="_Value Copy 11 30 05 gas 12 09 05 AURORA at 12 14 05_Exhibit D fr R Gho 12-31-08 v2_NIM Summary_DEM-WP(C) ENERG10C--ctn Mid-C_042010 2010GRC 2" xfId="27166"/>
    <cellStyle name="_Value Copy 11 30 05 gas 12 09 05 AURORA at 12 14 05_Exhibit D fr R Gho 12-31-08_DEM-WP(C) ENERG10C--ctn Mid-C_042010 2010GRC" xfId="6730"/>
    <cellStyle name="_Value Copy 11 30 05 gas 12 09 05 AURORA at 12 14 05_Exhibit D fr R Gho 12-31-08_DEM-WP(C) ENERG10C--ctn Mid-C_042010 2010GRC 2" xfId="27167"/>
    <cellStyle name="_Value Copy 11 30 05 gas 12 09 05 AURORA at 12 14 05_Exhibit D fr R Gho 12-31-08_NIM Summary" xfId="6731"/>
    <cellStyle name="_Value Copy 11 30 05 gas 12 09 05 AURORA at 12 14 05_Exhibit D fr R Gho 12-31-08_NIM Summary 2" xfId="6732"/>
    <cellStyle name="_Value Copy 11 30 05 gas 12 09 05 AURORA at 12 14 05_Exhibit D fr R Gho 12-31-08_NIM Summary 2 2" xfId="27168"/>
    <cellStyle name="_Value Copy 11 30 05 gas 12 09 05 AURORA at 12 14 05_Exhibit D fr R Gho 12-31-08_NIM Summary 2 2 2" xfId="27169"/>
    <cellStyle name="_Value Copy 11 30 05 gas 12 09 05 AURORA at 12 14 05_Exhibit D fr R Gho 12-31-08_NIM Summary 2 2 2 2" xfId="27170"/>
    <cellStyle name="_Value Copy 11 30 05 gas 12 09 05 AURORA at 12 14 05_Exhibit D fr R Gho 12-31-08_NIM Summary 2 3" xfId="27171"/>
    <cellStyle name="_Value Copy 11 30 05 gas 12 09 05 AURORA at 12 14 05_Exhibit D fr R Gho 12-31-08_NIM Summary 2 3 2" xfId="27172"/>
    <cellStyle name="_Value Copy 11 30 05 gas 12 09 05 AURORA at 12 14 05_Exhibit D fr R Gho 12-31-08_NIM Summary 2 4" xfId="27173"/>
    <cellStyle name="_Value Copy 11 30 05 gas 12 09 05 AURORA at 12 14 05_Exhibit D fr R Gho 12-31-08_NIM Summary 2 4 2" xfId="27174"/>
    <cellStyle name="_Value Copy 11 30 05 gas 12 09 05 AURORA at 12 14 05_Exhibit D fr R Gho 12-31-08_NIM Summary 3" xfId="27175"/>
    <cellStyle name="_Value Copy 11 30 05 gas 12 09 05 AURORA at 12 14 05_Exhibit D fr R Gho 12-31-08_NIM Summary 3 2" xfId="27176"/>
    <cellStyle name="_Value Copy 11 30 05 gas 12 09 05 AURORA at 12 14 05_Exhibit D fr R Gho 12-31-08_NIM Summary 3 2 2" xfId="27177"/>
    <cellStyle name="_Value Copy 11 30 05 gas 12 09 05 AURORA at 12 14 05_Exhibit D fr R Gho 12-31-08_NIM Summary 3 3" xfId="27178"/>
    <cellStyle name="_Value Copy 11 30 05 gas 12 09 05 AURORA at 12 14 05_Exhibit D fr R Gho 12-31-08_NIM Summary 4" xfId="27179"/>
    <cellStyle name="_Value Copy 11 30 05 gas 12 09 05 AURORA at 12 14 05_Exhibit D fr R Gho 12-31-08_NIM Summary 4 2" xfId="27180"/>
    <cellStyle name="_Value Copy 11 30 05 gas 12 09 05 AURORA at 12 14 05_Exhibit D fr R Gho 12-31-08_NIM Summary 4 2 2" xfId="27181"/>
    <cellStyle name="_Value Copy 11 30 05 gas 12 09 05 AURORA at 12 14 05_Exhibit D fr R Gho 12-31-08_NIM Summary 4 3" xfId="27182"/>
    <cellStyle name="_Value Copy 11 30 05 gas 12 09 05 AURORA at 12 14 05_Exhibit D fr R Gho 12-31-08_NIM Summary 5" xfId="27183"/>
    <cellStyle name="_Value Copy 11 30 05 gas 12 09 05 AURORA at 12 14 05_Exhibit D fr R Gho 12-31-08_NIM Summary 5 2" xfId="27184"/>
    <cellStyle name="_Value Copy 11 30 05 gas 12 09 05 AURORA at 12 14 05_Exhibit D fr R Gho 12-31-08_NIM Summary 6" xfId="27185"/>
    <cellStyle name="_Value Copy 11 30 05 gas 12 09 05 AURORA at 12 14 05_Exhibit D fr R Gho 12-31-08_NIM Summary 6 2" xfId="27186"/>
    <cellStyle name="_Value Copy 11 30 05 gas 12 09 05 AURORA at 12 14 05_Exhibit D fr R Gho 12-31-08_NIM Summary_DEM-WP(C) ENERG10C--ctn Mid-C_042010 2010GRC" xfId="6733"/>
    <cellStyle name="_Value Copy 11 30 05 gas 12 09 05 AURORA at 12 14 05_Exhibit D fr R Gho 12-31-08_NIM Summary_DEM-WP(C) ENERG10C--ctn Mid-C_042010 2010GRC 2" xfId="27187"/>
    <cellStyle name="_Value Copy 11 30 05 gas 12 09 05 AURORA at 12 14 05_Final 2008 PTC Rate Design Workpapers 10.27.08" xfId="6734"/>
    <cellStyle name="_Value Copy 11 30 05 gas 12 09 05 AURORA at 12 14 05_Final 2009 Electric Low Income Workpapers" xfId="6735"/>
    <cellStyle name="_Value Copy 11 30 05 gas 12 09 05 AURORA at 12 14 05_Gas Rev Req Model (2010 GRC)" xfId="6736"/>
    <cellStyle name="_Value Copy 11 30 05 gas 12 09 05 AURORA at 12 14 05_Hopkins Ridge Prepaid Tran - Interest Earned RY 12ME Feb  '11" xfId="6737"/>
    <cellStyle name="_Value Copy 11 30 05 gas 12 09 05 AURORA at 12 14 05_Hopkins Ridge Prepaid Tran - Interest Earned RY 12ME Feb  '11 2" xfId="6738"/>
    <cellStyle name="_Value Copy 11 30 05 gas 12 09 05 AURORA at 12 14 05_Hopkins Ridge Prepaid Tran - Interest Earned RY 12ME Feb  '11 2 2" xfId="27188"/>
    <cellStyle name="_Value Copy 11 30 05 gas 12 09 05 AURORA at 12 14 05_Hopkins Ridge Prepaid Tran - Interest Earned RY 12ME Feb  '11 2 2 2" xfId="27189"/>
    <cellStyle name="_Value Copy 11 30 05 gas 12 09 05 AURORA at 12 14 05_Hopkins Ridge Prepaid Tran - Interest Earned RY 12ME Feb  '11 2 2 2 2" xfId="27190"/>
    <cellStyle name="_Value Copy 11 30 05 gas 12 09 05 AURORA at 12 14 05_Hopkins Ridge Prepaid Tran - Interest Earned RY 12ME Feb  '11 2 3" xfId="27191"/>
    <cellStyle name="_Value Copy 11 30 05 gas 12 09 05 AURORA at 12 14 05_Hopkins Ridge Prepaid Tran - Interest Earned RY 12ME Feb  '11 2 3 2" xfId="27192"/>
    <cellStyle name="_Value Copy 11 30 05 gas 12 09 05 AURORA at 12 14 05_Hopkins Ridge Prepaid Tran - Interest Earned RY 12ME Feb  '11 2 4" xfId="27193"/>
    <cellStyle name="_Value Copy 11 30 05 gas 12 09 05 AURORA at 12 14 05_Hopkins Ridge Prepaid Tran - Interest Earned RY 12ME Feb  '11 2 4 2" xfId="27194"/>
    <cellStyle name="_Value Copy 11 30 05 gas 12 09 05 AURORA at 12 14 05_Hopkins Ridge Prepaid Tran - Interest Earned RY 12ME Feb  '11 3" xfId="27195"/>
    <cellStyle name="_Value Copy 11 30 05 gas 12 09 05 AURORA at 12 14 05_Hopkins Ridge Prepaid Tran - Interest Earned RY 12ME Feb  '11 3 2" xfId="27196"/>
    <cellStyle name="_Value Copy 11 30 05 gas 12 09 05 AURORA at 12 14 05_Hopkins Ridge Prepaid Tran - Interest Earned RY 12ME Feb  '11 3 2 2" xfId="27197"/>
    <cellStyle name="_Value Copy 11 30 05 gas 12 09 05 AURORA at 12 14 05_Hopkins Ridge Prepaid Tran - Interest Earned RY 12ME Feb  '11 3 3" xfId="27198"/>
    <cellStyle name="_Value Copy 11 30 05 gas 12 09 05 AURORA at 12 14 05_Hopkins Ridge Prepaid Tran - Interest Earned RY 12ME Feb  '11 4" xfId="27199"/>
    <cellStyle name="_Value Copy 11 30 05 gas 12 09 05 AURORA at 12 14 05_Hopkins Ridge Prepaid Tran - Interest Earned RY 12ME Feb  '11 4 2" xfId="27200"/>
    <cellStyle name="_Value Copy 11 30 05 gas 12 09 05 AURORA at 12 14 05_Hopkins Ridge Prepaid Tran - Interest Earned RY 12ME Feb  '11 4 2 2" xfId="27201"/>
    <cellStyle name="_Value Copy 11 30 05 gas 12 09 05 AURORA at 12 14 05_Hopkins Ridge Prepaid Tran - Interest Earned RY 12ME Feb  '11 4 3" xfId="27202"/>
    <cellStyle name="_Value Copy 11 30 05 gas 12 09 05 AURORA at 12 14 05_Hopkins Ridge Prepaid Tran - Interest Earned RY 12ME Feb  '11 5" xfId="27203"/>
    <cellStyle name="_Value Copy 11 30 05 gas 12 09 05 AURORA at 12 14 05_Hopkins Ridge Prepaid Tran - Interest Earned RY 12ME Feb  '11 5 2" xfId="27204"/>
    <cellStyle name="_Value Copy 11 30 05 gas 12 09 05 AURORA at 12 14 05_Hopkins Ridge Prepaid Tran - Interest Earned RY 12ME Feb  '11 6" xfId="27205"/>
    <cellStyle name="_Value Copy 11 30 05 gas 12 09 05 AURORA at 12 14 05_Hopkins Ridge Prepaid Tran - Interest Earned RY 12ME Feb  '11 6 2" xfId="27206"/>
    <cellStyle name="_Value Copy 11 30 05 gas 12 09 05 AURORA at 12 14 05_Hopkins Ridge Prepaid Tran - Interest Earned RY 12ME Feb  '11_DEM-WP(C) ENERG10C--ctn Mid-C_042010 2010GRC" xfId="6739"/>
    <cellStyle name="_Value Copy 11 30 05 gas 12 09 05 AURORA at 12 14 05_Hopkins Ridge Prepaid Tran - Interest Earned RY 12ME Feb  '11_DEM-WP(C) ENERG10C--ctn Mid-C_042010 2010GRC 2" xfId="27207"/>
    <cellStyle name="_Value Copy 11 30 05 gas 12 09 05 AURORA at 12 14 05_Hopkins Ridge Prepaid Tran - Interest Earned RY 12ME Feb  '11_NIM Summary" xfId="6740"/>
    <cellStyle name="_Value Copy 11 30 05 gas 12 09 05 AURORA at 12 14 05_Hopkins Ridge Prepaid Tran - Interest Earned RY 12ME Feb  '11_NIM Summary 2" xfId="6741"/>
    <cellStyle name="_Value Copy 11 30 05 gas 12 09 05 AURORA at 12 14 05_Hopkins Ridge Prepaid Tran - Interest Earned RY 12ME Feb  '11_NIM Summary 2 2" xfId="27208"/>
    <cellStyle name="_Value Copy 11 30 05 gas 12 09 05 AURORA at 12 14 05_Hopkins Ridge Prepaid Tran - Interest Earned RY 12ME Feb  '11_NIM Summary 2 2 2" xfId="27209"/>
    <cellStyle name="_Value Copy 11 30 05 gas 12 09 05 AURORA at 12 14 05_Hopkins Ridge Prepaid Tran - Interest Earned RY 12ME Feb  '11_NIM Summary 2 2 2 2" xfId="27210"/>
    <cellStyle name="_Value Copy 11 30 05 gas 12 09 05 AURORA at 12 14 05_Hopkins Ridge Prepaid Tran - Interest Earned RY 12ME Feb  '11_NIM Summary 2 3" xfId="27211"/>
    <cellStyle name="_Value Copy 11 30 05 gas 12 09 05 AURORA at 12 14 05_Hopkins Ridge Prepaid Tran - Interest Earned RY 12ME Feb  '11_NIM Summary 2 3 2" xfId="27212"/>
    <cellStyle name="_Value Copy 11 30 05 gas 12 09 05 AURORA at 12 14 05_Hopkins Ridge Prepaid Tran - Interest Earned RY 12ME Feb  '11_NIM Summary 2 4" xfId="27213"/>
    <cellStyle name="_Value Copy 11 30 05 gas 12 09 05 AURORA at 12 14 05_Hopkins Ridge Prepaid Tran - Interest Earned RY 12ME Feb  '11_NIM Summary 2 4 2" xfId="27214"/>
    <cellStyle name="_Value Copy 11 30 05 gas 12 09 05 AURORA at 12 14 05_Hopkins Ridge Prepaid Tran - Interest Earned RY 12ME Feb  '11_NIM Summary 3" xfId="27215"/>
    <cellStyle name="_Value Copy 11 30 05 gas 12 09 05 AURORA at 12 14 05_Hopkins Ridge Prepaid Tran - Interest Earned RY 12ME Feb  '11_NIM Summary 3 2" xfId="27216"/>
    <cellStyle name="_Value Copy 11 30 05 gas 12 09 05 AURORA at 12 14 05_Hopkins Ridge Prepaid Tran - Interest Earned RY 12ME Feb  '11_NIM Summary 3 2 2" xfId="27217"/>
    <cellStyle name="_Value Copy 11 30 05 gas 12 09 05 AURORA at 12 14 05_Hopkins Ridge Prepaid Tran - Interest Earned RY 12ME Feb  '11_NIM Summary 3 3" xfId="27218"/>
    <cellStyle name="_Value Copy 11 30 05 gas 12 09 05 AURORA at 12 14 05_Hopkins Ridge Prepaid Tran - Interest Earned RY 12ME Feb  '11_NIM Summary 4" xfId="27219"/>
    <cellStyle name="_Value Copy 11 30 05 gas 12 09 05 AURORA at 12 14 05_Hopkins Ridge Prepaid Tran - Interest Earned RY 12ME Feb  '11_NIM Summary 4 2" xfId="27220"/>
    <cellStyle name="_Value Copy 11 30 05 gas 12 09 05 AURORA at 12 14 05_Hopkins Ridge Prepaid Tran - Interest Earned RY 12ME Feb  '11_NIM Summary 4 2 2" xfId="27221"/>
    <cellStyle name="_Value Copy 11 30 05 gas 12 09 05 AURORA at 12 14 05_Hopkins Ridge Prepaid Tran - Interest Earned RY 12ME Feb  '11_NIM Summary 4 3" xfId="27222"/>
    <cellStyle name="_Value Copy 11 30 05 gas 12 09 05 AURORA at 12 14 05_Hopkins Ridge Prepaid Tran - Interest Earned RY 12ME Feb  '11_NIM Summary 5" xfId="27223"/>
    <cellStyle name="_Value Copy 11 30 05 gas 12 09 05 AURORA at 12 14 05_Hopkins Ridge Prepaid Tran - Interest Earned RY 12ME Feb  '11_NIM Summary 5 2" xfId="27224"/>
    <cellStyle name="_Value Copy 11 30 05 gas 12 09 05 AURORA at 12 14 05_Hopkins Ridge Prepaid Tran - Interest Earned RY 12ME Feb  '11_NIM Summary 6" xfId="27225"/>
    <cellStyle name="_Value Copy 11 30 05 gas 12 09 05 AURORA at 12 14 05_Hopkins Ridge Prepaid Tran - Interest Earned RY 12ME Feb  '11_NIM Summary 6 2" xfId="27226"/>
    <cellStyle name="_Value Copy 11 30 05 gas 12 09 05 AURORA at 12 14 05_Hopkins Ridge Prepaid Tran - Interest Earned RY 12ME Feb  '11_NIM Summary_DEM-WP(C) ENERG10C--ctn Mid-C_042010 2010GRC" xfId="6742"/>
    <cellStyle name="_Value Copy 11 30 05 gas 12 09 05 AURORA at 12 14 05_Hopkins Ridge Prepaid Tran - Interest Earned RY 12ME Feb  '11_NIM Summary_DEM-WP(C) ENERG10C--ctn Mid-C_042010 2010GRC 2" xfId="27227"/>
    <cellStyle name="_Value Copy 11 30 05 gas 12 09 05 AURORA at 12 14 05_Hopkins Ridge Prepaid Tran - Interest Earned RY 12ME Feb  '11_Transmission Workbook for May BOD" xfId="6743"/>
    <cellStyle name="_Value Copy 11 30 05 gas 12 09 05 AURORA at 12 14 05_Hopkins Ridge Prepaid Tran - Interest Earned RY 12ME Feb  '11_Transmission Workbook for May BOD 2" xfId="6744"/>
    <cellStyle name="_Value Copy 11 30 05 gas 12 09 05 AURORA at 12 14 05_Hopkins Ridge Prepaid Tran - Interest Earned RY 12ME Feb  '11_Transmission Workbook for May BOD 2 2" xfId="27228"/>
    <cellStyle name="_Value Copy 11 30 05 gas 12 09 05 AURORA at 12 14 05_Hopkins Ridge Prepaid Tran - Interest Earned RY 12ME Feb  '11_Transmission Workbook for May BOD 2 2 2" xfId="27229"/>
    <cellStyle name="_Value Copy 11 30 05 gas 12 09 05 AURORA at 12 14 05_Hopkins Ridge Prepaid Tran - Interest Earned RY 12ME Feb  '11_Transmission Workbook for May BOD 2 2 2 2" xfId="27230"/>
    <cellStyle name="_Value Copy 11 30 05 gas 12 09 05 AURORA at 12 14 05_Hopkins Ridge Prepaid Tran - Interest Earned RY 12ME Feb  '11_Transmission Workbook for May BOD 2 3" xfId="27231"/>
    <cellStyle name="_Value Copy 11 30 05 gas 12 09 05 AURORA at 12 14 05_Hopkins Ridge Prepaid Tran - Interest Earned RY 12ME Feb  '11_Transmission Workbook for May BOD 2 3 2" xfId="27232"/>
    <cellStyle name="_Value Copy 11 30 05 gas 12 09 05 AURORA at 12 14 05_Hopkins Ridge Prepaid Tran - Interest Earned RY 12ME Feb  '11_Transmission Workbook for May BOD 2 4" xfId="27233"/>
    <cellStyle name="_Value Copy 11 30 05 gas 12 09 05 AURORA at 12 14 05_Hopkins Ridge Prepaid Tran - Interest Earned RY 12ME Feb  '11_Transmission Workbook for May BOD 2 4 2" xfId="27234"/>
    <cellStyle name="_Value Copy 11 30 05 gas 12 09 05 AURORA at 12 14 05_Hopkins Ridge Prepaid Tran - Interest Earned RY 12ME Feb  '11_Transmission Workbook for May BOD 3" xfId="27235"/>
    <cellStyle name="_Value Copy 11 30 05 gas 12 09 05 AURORA at 12 14 05_Hopkins Ridge Prepaid Tran - Interest Earned RY 12ME Feb  '11_Transmission Workbook for May BOD 3 2" xfId="27236"/>
    <cellStyle name="_Value Copy 11 30 05 gas 12 09 05 AURORA at 12 14 05_Hopkins Ridge Prepaid Tran - Interest Earned RY 12ME Feb  '11_Transmission Workbook for May BOD 3 2 2" xfId="27237"/>
    <cellStyle name="_Value Copy 11 30 05 gas 12 09 05 AURORA at 12 14 05_Hopkins Ridge Prepaid Tran - Interest Earned RY 12ME Feb  '11_Transmission Workbook for May BOD 3 3" xfId="27238"/>
    <cellStyle name="_Value Copy 11 30 05 gas 12 09 05 AURORA at 12 14 05_Hopkins Ridge Prepaid Tran - Interest Earned RY 12ME Feb  '11_Transmission Workbook for May BOD 4" xfId="27239"/>
    <cellStyle name="_Value Copy 11 30 05 gas 12 09 05 AURORA at 12 14 05_Hopkins Ridge Prepaid Tran - Interest Earned RY 12ME Feb  '11_Transmission Workbook for May BOD 4 2" xfId="27240"/>
    <cellStyle name="_Value Copy 11 30 05 gas 12 09 05 AURORA at 12 14 05_Hopkins Ridge Prepaid Tran - Interest Earned RY 12ME Feb  '11_Transmission Workbook for May BOD 4 2 2" xfId="27241"/>
    <cellStyle name="_Value Copy 11 30 05 gas 12 09 05 AURORA at 12 14 05_Hopkins Ridge Prepaid Tran - Interest Earned RY 12ME Feb  '11_Transmission Workbook for May BOD 4 3" xfId="27242"/>
    <cellStyle name="_Value Copy 11 30 05 gas 12 09 05 AURORA at 12 14 05_Hopkins Ridge Prepaid Tran - Interest Earned RY 12ME Feb  '11_Transmission Workbook for May BOD 5" xfId="27243"/>
    <cellStyle name="_Value Copy 11 30 05 gas 12 09 05 AURORA at 12 14 05_Hopkins Ridge Prepaid Tran - Interest Earned RY 12ME Feb  '11_Transmission Workbook for May BOD 5 2" xfId="27244"/>
    <cellStyle name="_Value Copy 11 30 05 gas 12 09 05 AURORA at 12 14 05_Hopkins Ridge Prepaid Tran - Interest Earned RY 12ME Feb  '11_Transmission Workbook for May BOD 6" xfId="27245"/>
    <cellStyle name="_Value Copy 11 30 05 gas 12 09 05 AURORA at 12 14 05_Hopkins Ridge Prepaid Tran - Interest Earned RY 12ME Feb  '11_Transmission Workbook for May BOD 6 2" xfId="27246"/>
    <cellStyle name="_Value Copy 11 30 05 gas 12 09 05 AURORA at 12 14 05_Hopkins Ridge Prepaid Tran - Interest Earned RY 12ME Feb  '11_Transmission Workbook for May BOD_DEM-WP(C) ENERG10C--ctn Mid-C_042010 2010GRC" xfId="6745"/>
    <cellStyle name="_Value Copy 11 30 05 gas 12 09 05 AURORA at 12 14 05_Hopkins Ridge Prepaid Tran - Interest Earned RY 12ME Feb  '11_Transmission Workbook for May BOD_DEM-WP(C) ENERG10C--ctn Mid-C_042010 2010GRC 2" xfId="27247"/>
    <cellStyle name="_Value Copy 11 30 05 gas 12 09 05 AURORA at 12 14 05_INPUTS" xfId="6746"/>
    <cellStyle name="_Value Copy 11 30 05 gas 12 09 05 AURORA at 12 14 05_INPUTS 2" xfId="6747"/>
    <cellStyle name="_Value Copy 11 30 05 gas 12 09 05 AURORA at 12 14 05_INPUTS 2 2" xfId="6748"/>
    <cellStyle name="_Value Copy 11 30 05 gas 12 09 05 AURORA at 12 14 05_INPUTS 2 2 2" xfId="6749"/>
    <cellStyle name="_Value Copy 11 30 05 gas 12 09 05 AURORA at 12 14 05_INPUTS 2 2 2 2" xfId="27248"/>
    <cellStyle name="_Value Copy 11 30 05 gas 12 09 05 AURORA at 12 14 05_INPUTS 2 2 3" xfId="27249"/>
    <cellStyle name="_Value Copy 11 30 05 gas 12 09 05 AURORA at 12 14 05_INPUTS 2 3" xfId="6750"/>
    <cellStyle name="_Value Copy 11 30 05 gas 12 09 05 AURORA at 12 14 05_INPUTS 2 3 2" xfId="6751"/>
    <cellStyle name="_Value Copy 11 30 05 gas 12 09 05 AURORA at 12 14 05_INPUTS 2 3 2 2" xfId="27250"/>
    <cellStyle name="_Value Copy 11 30 05 gas 12 09 05 AURORA at 12 14 05_INPUTS 2 3 3" xfId="27251"/>
    <cellStyle name="_Value Copy 11 30 05 gas 12 09 05 AURORA at 12 14 05_INPUTS 2 4" xfId="6752"/>
    <cellStyle name="_Value Copy 11 30 05 gas 12 09 05 AURORA at 12 14 05_INPUTS 2 4 2" xfId="6753"/>
    <cellStyle name="_Value Copy 11 30 05 gas 12 09 05 AURORA at 12 14 05_INPUTS 2 4 2 2" xfId="27252"/>
    <cellStyle name="_Value Copy 11 30 05 gas 12 09 05 AURORA at 12 14 05_INPUTS 2 4 3" xfId="27253"/>
    <cellStyle name="_Value Copy 11 30 05 gas 12 09 05 AURORA at 12 14 05_INPUTS 2 5" xfId="27254"/>
    <cellStyle name="_Value Copy 11 30 05 gas 12 09 05 AURORA at 12 14 05_INPUTS 3" xfId="6754"/>
    <cellStyle name="_Value Copy 11 30 05 gas 12 09 05 AURORA at 12 14 05_INPUTS 3 2" xfId="6755"/>
    <cellStyle name="_Value Copy 11 30 05 gas 12 09 05 AURORA at 12 14 05_INPUTS 3 2 2" xfId="27255"/>
    <cellStyle name="_Value Copy 11 30 05 gas 12 09 05 AURORA at 12 14 05_INPUTS 3 3" xfId="27256"/>
    <cellStyle name="_Value Copy 11 30 05 gas 12 09 05 AURORA at 12 14 05_INPUTS 4" xfId="6756"/>
    <cellStyle name="_Value Copy 11 30 05 gas 12 09 05 AURORA at 12 14 05_INPUTS 4 2" xfId="6757"/>
    <cellStyle name="_Value Copy 11 30 05 gas 12 09 05 AURORA at 12 14 05_INPUTS 4 2 2" xfId="27257"/>
    <cellStyle name="_Value Copy 11 30 05 gas 12 09 05 AURORA at 12 14 05_INPUTS 4 3" xfId="27258"/>
    <cellStyle name="_Value Copy 11 30 05 gas 12 09 05 AURORA at 12 14 05_INPUTS 5" xfId="6758"/>
    <cellStyle name="_Value Copy 11 30 05 gas 12 09 05 AURORA at 12 14 05_INPUTS 5 2" xfId="27259"/>
    <cellStyle name="_Value Copy 11 30 05 gas 12 09 05 AURORA at 12 14 05_INPUTS 6" xfId="6759"/>
    <cellStyle name="_Value Copy 11 30 05 gas 12 09 05 AURORA at 12 14 05_Leased Transformer &amp; Substation Plant &amp; Rev 12-2009" xfId="6760"/>
    <cellStyle name="_Value Copy 11 30 05 gas 12 09 05 AURORA at 12 14 05_Leased Transformer &amp; Substation Plant &amp; Rev 12-2009 2" xfId="6761"/>
    <cellStyle name="_Value Copy 11 30 05 gas 12 09 05 AURORA at 12 14 05_Leased Transformer &amp; Substation Plant &amp; Rev 12-2009 2 2" xfId="6762"/>
    <cellStyle name="_Value Copy 11 30 05 gas 12 09 05 AURORA at 12 14 05_Leased Transformer &amp; Substation Plant &amp; Rev 12-2009 2 2 2" xfId="6763"/>
    <cellStyle name="_Value Copy 11 30 05 gas 12 09 05 AURORA at 12 14 05_Leased Transformer &amp; Substation Plant &amp; Rev 12-2009 2 2 2 2" xfId="27260"/>
    <cellStyle name="_Value Copy 11 30 05 gas 12 09 05 AURORA at 12 14 05_Leased Transformer &amp; Substation Plant &amp; Rev 12-2009 2 2 3" xfId="27261"/>
    <cellStyle name="_Value Copy 11 30 05 gas 12 09 05 AURORA at 12 14 05_Leased Transformer &amp; Substation Plant &amp; Rev 12-2009 2 3" xfId="6764"/>
    <cellStyle name="_Value Copy 11 30 05 gas 12 09 05 AURORA at 12 14 05_Leased Transformer &amp; Substation Plant &amp; Rev 12-2009 2 3 2" xfId="6765"/>
    <cellStyle name="_Value Copy 11 30 05 gas 12 09 05 AURORA at 12 14 05_Leased Transformer &amp; Substation Plant &amp; Rev 12-2009 2 3 2 2" xfId="27262"/>
    <cellStyle name="_Value Copy 11 30 05 gas 12 09 05 AURORA at 12 14 05_Leased Transformer &amp; Substation Plant &amp; Rev 12-2009 2 3 3" xfId="27263"/>
    <cellStyle name="_Value Copy 11 30 05 gas 12 09 05 AURORA at 12 14 05_Leased Transformer &amp; Substation Plant &amp; Rev 12-2009 2 4" xfId="6766"/>
    <cellStyle name="_Value Copy 11 30 05 gas 12 09 05 AURORA at 12 14 05_Leased Transformer &amp; Substation Plant &amp; Rev 12-2009 2 4 2" xfId="6767"/>
    <cellStyle name="_Value Copy 11 30 05 gas 12 09 05 AURORA at 12 14 05_Leased Transformer &amp; Substation Plant &amp; Rev 12-2009 2 4 2 2" xfId="27264"/>
    <cellStyle name="_Value Copy 11 30 05 gas 12 09 05 AURORA at 12 14 05_Leased Transformer &amp; Substation Plant &amp; Rev 12-2009 2 4 3" xfId="27265"/>
    <cellStyle name="_Value Copy 11 30 05 gas 12 09 05 AURORA at 12 14 05_Leased Transformer &amp; Substation Plant &amp; Rev 12-2009 2 5" xfId="27266"/>
    <cellStyle name="_Value Copy 11 30 05 gas 12 09 05 AURORA at 12 14 05_Leased Transformer &amp; Substation Plant &amp; Rev 12-2009 3" xfId="6768"/>
    <cellStyle name="_Value Copy 11 30 05 gas 12 09 05 AURORA at 12 14 05_Leased Transformer &amp; Substation Plant &amp; Rev 12-2009 3 2" xfId="6769"/>
    <cellStyle name="_Value Copy 11 30 05 gas 12 09 05 AURORA at 12 14 05_Leased Transformer &amp; Substation Plant &amp; Rev 12-2009 3 2 2" xfId="27267"/>
    <cellStyle name="_Value Copy 11 30 05 gas 12 09 05 AURORA at 12 14 05_Leased Transformer &amp; Substation Plant &amp; Rev 12-2009 3 3" xfId="27268"/>
    <cellStyle name="_Value Copy 11 30 05 gas 12 09 05 AURORA at 12 14 05_Leased Transformer &amp; Substation Plant &amp; Rev 12-2009 4" xfId="6770"/>
    <cellStyle name="_Value Copy 11 30 05 gas 12 09 05 AURORA at 12 14 05_Leased Transformer &amp; Substation Plant &amp; Rev 12-2009 4 2" xfId="6771"/>
    <cellStyle name="_Value Copy 11 30 05 gas 12 09 05 AURORA at 12 14 05_Leased Transformer &amp; Substation Plant &amp; Rev 12-2009 4 2 2" xfId="27269"/>
    <cellStyle name="_Value Copy 11 30 05 gas 12 09 05 AURORA at 12 14 05_Leased Transformer &amp; Substation Plant &amp; Rev 12-2009 4 3" xfId="27270"/>
    <cellStyle name="_Value Copy 11 30 05 gas 12 09 05 AURORA at 12 14 05_Leased Transformer &amp; Substation Plant &amp; Rev 12-2009 5" xfId="6772"/>
    <cellStyle name="_Value Copy 11 30 05 gas 12 09 05 AURORA at 12 14 05_Leased Transformer &amp; Substation Plant &amp; Rev 12-2009 5 2" xfId="27271"/>
    <cellStyle name="_Value Copy 11 30 05 gas 12 09 05 AURORA at 12 14 05_Leased Transformer &amp; Substation Plant &amp; Rev 12-2009 6" xfId="6773"/>
    <cellStyle name="_Value Copy 11 30 05 gas 12 09 05 AURORA at 12 14 05_Mint Farm Generation BPA" xfId="27272"/>
    <cellStyle name="_Value Copy 11 30 05 gas 12 09 05 AURORA at 12 14 05_NIM Summary" xfId="6774"/>
    <cellStyle name="_Value Copy 11 30 05 gas 12 09 05 AURORA at 12 14 05_NIM Summary 09GRC" xfId="6775"/>
    <cellStyle name="_Value Copy 11 30 05 gas 12 09 05 AURORA at 12 14 05_NIM Summary 09GRC 2" xfId="6776"/>
    <cellStyle name="_Value Copy 11 30 05 gas 12 09 05 AURORA at 12 14 05_NIM Summary 09GRC 2 2" xfId="27273"/>
    <cellStyle name="_Value Copy 11 30 05 gas 12 09 05 AURORA at 12 14 05_NIM Summary 09GRC 2 2 2" xfId="27274"/>
    <cellStyle name="_Value Copy 11 30 05 gas 12 09 05 AURORA at 12 14 05_NIM Summary 09GRC 2 2 2 2" xfId="27275"/>
    <cellStyle name="_Value Copy 11 30 05 gas 12 09 05 AURORA at 12 14 05_NIM Summary 09GRC 2 3" xfId="27276"/>
    <cellStyle name="_Value Copy 11 30 05 gas 12 09 05 AURORA at 12 14 05_NIM Summary 09GRC 2 3 2" xfId="27277"/>
    <cellStyle name="_Value Copy 11 30 05 gas 12 09 05 AURORA at 12 14 05_NIM Summary 09GRC 2 4" xfId="27278"/>
    <cellStyle name="_Value Copy 11 30 05 gas 12 09 05 AURORA at 12 14 05_NIM Summary 09GRC 2 4 2" xfId="27279"/>
    <cellStyle name="_Value Copy 11 30 05 gas 12 09 05 AURORA at 12 14 05_NIM Summary 09GRC 3" xfId="27280"/>
    <cellStyle name="_Value Copy 11 30 05 gas 12 09 05 AURORA at 12 14 05_NIM Summary 09GRC 3 2" xfId="27281"/>
    <cellStyle name="_Value Copy 11 30 05 gas 12 09 05 AURORA at 12 14 05_NIM Summary 09GRC 3 2 2" xfId="27282"/>
    <cellStyle name="_Value Copy 11 30 05 gas 12 09 05 AURORA at 12 14 05_NIM Summary 09GRC 3 3" xfId="27283"/>
    <cellStyle name="_Value Copy 11 30 05 gas 12 09 05 AURORA at 12 14 05_NIM Summary 09GRC 4" xfId="27284"/>
    <cellStyle name="_Value Copy 11 30 05 gas 12 09 05 AURORA at 12 14 05_NIM Summary 09GRC 4 2" xfId="27285"/>
    <cellStyle name="_Value Copy 11 30 05 gas 12 09 05 AURORA at 12 14 05_NIM Summary 09GRC 4 2 2" xfId="27286"/>
    <cellStyle name="_Value Copy 11 30 05 gas 12 09 05 AURORA at 12 14 05_NIM Summary 09GRC 4 3" xfId="27287"/>
    <cellStyle name="_Value Copy 11 30 05 gas 12 09 05 AURORA at 12 14 05_NIM Summary 09GRC 5" xfId="27288"/>
    <cellStyle name="_Value Copy 11 30 05 gas 12 09 05 AURORA at 12 14 05_NIM Summary 09GRC 5 2" xfId="27289"/>
    <cellStyle name="_Value Copy 11 30 05 gas 12 09 05 AURORA at 12 14 05_NIM Summary 09GRC 6" xfId="27290"/>
    <cellStyle name="_Value Copy 11 30 05 gas 12 09 05 AURORA at 12 14 05_NIM Summary 09GRC 6 2" xfId="27291"/>
    <cellStyle name="_Value Copy 11 30 05 gas 12 09 05 AURORA at 12 14 05_NIM Summary 09GRC_DEM-WP(C) ENERG10C--ctn Mid-C_042010 2010GRC" xfId="6777"/>
    <cellStyle name="_Value Copy 11 30 05 gas 12 09 05 AURORA at 12 14 05_NIM Summary 09GRC_DEM-WP(C) ENERG10C--ctn Mid-C_042010 2010GRC 2" xfId="27292"/>
    <cellStyle name="_Value Copy 11 30 05 gas 12 09 05 AURORA at 12 14 05_NIM Summary 10" xfId="27293"/>
    <cellStyle name="_Value Copy 11 30 05 gas 12 09 05 AURORA at 12 14 05_NIM Summary 10 2" xfId="27294"/>
    <cellStyle name="_Value Copy 11 30 05 gas 12 09 05 AURORA at 12 14 05_NIM Summary 10 2 2" xfId="27295"/>
    <cellStyle name="_Value Copy 11 30 05 gas 12 09 05 AURORA at 12 14 05_NIM Summary 10 3" xfId="27296"/>
    <cellStyle name="_Value Copy 11 30 05 gas 12 09 05 AURORA at 12 14 05_NIM Summary 10 4" xfId="27297"/>
    <cellStyle name="_Value Copy 11 30 05 gas 12 09 05 AURORA at 12 14 05_NIM Summary 11" xfId="27298"/>
    <cellStyle name="_Value Copy 11 30 05 gas 12 09 05 AURORA at 12 14 05_NIM Summary 11 2" xfId="27299"/>
    <cellStyle name="_Value Copy 11 30 05 gas 12 09 05 AURORA at 12 14 05_NIM Summary 11 2 2" xfId="27300"/>
    <cellStyle name="_Value Copy 11 30 05 gas 12 09 05 AURORA at 12 14 05_NIM Summary 11 3" xfId="27301"/>
    <cellStyle name="_Value Copy 11 30 05 gas 12 09 05 AURORA at 12 14 05_NIM Summary 11 4" xfId="27302"/>
    <cellStyle name="_Value Copy 11 30 05 gas 12 09 05 AURORA at 12 14 05_NIM Summary 12" xfId="27303"/>
    <cellStyle name="_Value Copy 11 30 05 gas 12 09 05 AURORA at 12 14 05_NIM Summary 12 2" xfId="27304"/>
    <cellStyle name="_Value Copy 11 30 05 gas 12 09 05 AURORA at 12 14 05_NIM Summary 12 2 2" xfId="27305"/>
    <cellStyle name="_Value Copy 11 30 05 gas 12 09 05 AURORA at 12 14 05_NIM Summary 12 3" xfId="27306"/>
    <cellStyle name="_Value Copy 11 30 05 gas 12 09 05 AURORA at 12 14 05_NIM Summary 12 4" xfId="27307"/>
    <cellStyle name="_Value Copy 11 30 05 gas 12 09 05 AURORA at 12 14 05_NIM Summary 13" xfId="27308"/>
    <cellStyle name="_Value Copy 11 30 05 gas 12 09 05 AURORA at 12 14 05_NIM Summary 13 2" xfId="27309"/>
    <cellStyle name="_Value Copy 11 30 05 gas 12 09 05 AURORA at 12 14 05_NIM Summary 13 2 2" xfId="27310"/>
    <cellStyle name="_Value Copy 11 30 05 gas 12 09 05 AURORA at 12 14 05_NIM Summary 13 3" xfId="27311"/>
    <cellStyle name="_Value Copy 11 30 05 gas 12 09 05 AURORA at 12 14 05_NIM Summary 13 4" xfId="27312"/>
    <cellStyle name="_Value Copy 11 30 05 gas 12 09 05 AURORA at 12 14 05_NIM Summary 14" xfId="27313"/>
    <cellStyle name="_Value Copy 11 30 05 gas 12 09 05 AURORA at 12 14 05_NIM Summary 14 2" xfId="27314"/>
    <cellStyle name="_Value Copy 11 30 05 gas 12 09 05 AURORA at 12 14 05_NIM Summary 14 2 2" xfId="27315"/>
    <cellStyle name="_Value Copy 11 30 05 gas 12 09 05 AURORA at 12 14 05_NIM Summary 14 3" xfId="27316"/>
    <cellStyle name="_Value Copy 11 30 05 gas 12 09 05 AURORA at 12 14 05_NIM Summary 14 4" xfId="27317"/>
    <cellStyle name="_Value Copy 11 30 05 gas 12 09 05 AURORA at 12 14 05_NIM Summary 15" xfId="27318"/>
    <cellStyle name="_Value Copy 11 30 05 gas 12 09 05 AURORA at 12 14 05_NIM Summary 15 2" xfId="27319"/>
    <cellStyle name="_Value Copy 11 30 05 gas 12 09 05 AURORA at 12 14 05_NIM Summary 15 2 2" xfId="27320"/>
    <cellStyle name="_Value Copy 11 30 05 gas 12 09 05 AURORA at 12 14 05_NIM Summary 15 3" xfId="27321"/>
    <cellStyle name="_Value Copy 11 30 05 gas 12 09 05 AURORA at 12 14 05_NIM Summary 15 4" xfId="27322"/>
    <cellStyle name="_Value Copy 11 30 05 gas 12 09 05 AURORA at 12 14 05_NIM Summary 16" xfId="27323"/>
    <cellStyle name="_Value Copy 11 30 05 gas 12 09 05 AURORA at 12 14 05_NIM Summary 16 2" xfId="27324"/>
    <cellStyle name="_Value Copy 11 30 05 gas 12 09 05 AURORA at 12 14 05_NIM Summary 16 2 2" xfId="27325"/>
    <cellStyle name="_Value Copy 11 30 05 gas 12 09 05 AURORA at 12 14 05_NIM Summary 16 3" xfId="27326"/>
    <cellStyle name="_Value Copy 11 30 05 gas 12 09 05 AURORA at 12 14 05_NIM Summary 16 4" xfId="27327"/>
    <cellStyle name="_Value Copy 11 30 05 gas 12 09 05 AURORA at 12 14 05_NIM Summary 17" xfId="27328"/>
    <cellStyle name="_Value Copy 11 30 05 gas 12 09 05 AURORA at 12 14 05_NIM Summary 17 2" xfId="27329"/>
    <cellStyle name="_Value Copy 11 30 05 gas 12 09 05 AURORA at 12 14 05_NIM Summary 17 2 2" xfId="27330"/>
    <cellStyle name="_Value Copy 11 30 05 gas 12 09 05 AURORA at 12 14 05_NIM Summary 17 3" xfId="27331"/>
    <cellStyle name="_Value Copy 11 30 05 gas 12 09 05 AURORA at 12 14 05_NIM Summary 17 4" xfId="27332"/>
    <cellStyle name="_Value Copy 11 30 05 gas 12 09 05 AURORA at 12 14 05_NIM Summary 18" xfId="27333"/>
    <cellStyle name="_Value Copy 11 30 05 gas 12 09 05 AURORA at 12 14 05_NIM Summary 18 2" xfId="27334"/>
    <cellStyle name="_Value Copy 11 30 05 gas 12 09 05 AURORA at 12 14 05_NIM Summary 18 3" xfId="27335"/>
    <cellStyle name="_Value Copy 11 30 05 gas 12 09 05 AURORA at 12 14 05_NIM Summary 19" xfId="27336"/>
    <cellStyle name="_Value Copy 11 30 05 gas 12 09 05 AURORA at 12 14 05_NIM Summary 19 2" xfId="27337"/>
    <cellStyle name="_Value Copy 11 30 05 gas 12 09 05 AURORA at 12 14 05_NIM Summary 19 3" xfId="27338"/>
    <cellStyle name="_Value Copy 11 30 05 gas 12 09 05 AURORA at 12 14 05_NIM Summary 2" xfId="6778"/>
    <cellStyle name="_Value Copy 11 30 05 gas 12 09 05 AURORA at 12 14 05_NIM Summary 2 2" xfId="27339"/>
    <cellStyle name="_Value Copy 11 30 05 gas 12 09 05 AURORA at 12 14 05_NIM Summary 2 2 2" xfId="27340"/>
    <cellStyle name="_Value Copy 11 30 05 gas 12 09 05 AURORA at 12 14 05_NIM Summary 2 2 2 2" xfId="27341"/>
    <cellStyle name="_Value Copy 11 30 05 gas 12 09 05 AURORA at 12 14 05_NIM Summary 2 3" xfId="27342"/>
    <cellStyle name="_Value Copy 11 30 05 gas 12 09 05 AURORA at 12 14 05_NIM Summary 2 3 2" xfId="27343"/>
    <cellStyle name="_Value Copy 11 30 05 gas 12 09 05 AURORA at 12 14 05_NIM Summary 2 4" xfId="27344"/>
    <cellStyle name="_Value Copy 11 30 05 gas 12 09 05 AURORA at 12 14 05_NIM Summary 2 4 2" xfId="27345"/>
    <cellStyle name="_Value Copy 11 30 05 gas 12 09 05 AURORA at 12 14 05_NIM Summary 20" xfId="27346"/>
    <cellStyle name="_Value Copy 11 30 05 gas 12 09 05 AURORA at 12 14 05_NIM Summary 20 2" xfId="27347"/>
    <cellStyle name="_Value Copy 11 30 05 gas 12 09 05 AURORA at 12 14 05_NIM Summary 20 3" xfId="27348"/>
    <cellStyle name="_Value Copy 11 30 05 gas 12 09 05 AURORA at 12 14 05_NIM Summary 21" xfId="27349"/>
    <cellStyle name="_Value Copy 11 30 05 gas 12 09 05 AURORA at 12 14 05_NIM Summary 21 2" xfId="27350"/>
    <cellStyle name="_Value Copy 11 30 05 gas 12 09 05 AURORA at 12 14 05_NIM Summary 21 3" xfId="27351"/>
    <cellStyle name="_Value Copy 11 30 05 gas 12 09 05 AURORA at 12 14 05_NIM Summary 22" xfId="27352"/>
    <cellStyle name="_Value Copy 11 30 05 gas 12 09 05 AURORA at 12 14 05_NIM Summary 22 2" xfId="27353"/>
    <cellStyle name="_Value Copy 11 30 05 gas 12 09 05 AURORA at 12 14 05_NIM Summary 22 3" xfId="27354"/>
    <cellStyle name="_Value Copy 11 30 05 gas 12 09 05 AURORA at 12 14 05_NIM Summary 23" xfId="27355"/>
    <cellStyle name="_Value Copy 11 30 05 gas 12 09 05 AURORA at 12 14 05_NIM Summary 23 2" xfId="27356"/>
    <cellStyle name="_Value Copy 11 30 05 gas 12 09 05 AURORA at 12 14 05_NIM Summary 23 3" xfId="27357"/>
    <cellStyle name="_Value Copy 11 30 05 gas 12 09 05 AURORA at 12 14 05_NIM Summary 24" xfId="27358"/>
    <cellStyle name="_Value Copy 11 30 05 gas 12 09 05 AURORA at 12 14 05_NIM Summary 24 2" xfId="27359"/>
    <cellStyle name="_Value Copy 11 30 05 gas 12 09 05 AURORA at 12 14 05_NIM Summary 24 3" xfId="27360"/>
    <cellStyle name="_Value Copy 11 30 05 gas 12 09 05 AURORA at 12 14 05_NIM Summary 25" xfId="27361"/>
    <cellStyle name="_Value Copy 11 30 05 gas 12 09 05 AURORA at 12 14 05_NIM Summary 25 2" xfId="27362"/>
    <cellStyle name="_Value Copy 11 30 05 gas 12 09 05 AURORA at 12 14 05_NIM Summary 25 3" xfId="27363"/>
    <cellStyle name="_Value Copy 11 30 05 gas 12 09 05 AURORA at 12 14 05_NIM Summary 26" xfId="27364"/>
    <cellStyle name="_Value Copy 11 30 05 gas 12 09 05 AURORA at 12 14 05_NIM Summary 26 2" xfId="27365"/>
    <cellStyle name="_Value Copy 11 30 05 gas 12 09 05 AURORA at 12 14 05_NIM Summary 26 3" xfId="27366"/>
    <cellStyle name="_Value Copy 11 30 05 gas 12 09 05 AURORA at 12 14 05_NIM Summary 27" xfId="27367"/>
    <cellStyle name="_Value Copy 11 30 05 gas 12 09 05 AURORA at 12 14 05_NIM Summary 27 2" xfId="27368"/>
    <cellStyle name="_Value Copy 11 30 05 gas 12 09 05 AURORA at 12 14 05_NIM Summary 27 3" xfId="27369"/>
    <cellStyle name="_Value Copy 11 30 05 gas 12 09 05 AURORA at 12 14 05_NIM Summary 28" xfId="27370"/>
    <cellStyle name="_Value Copy 11 30 05 gas 12 09 05 AURORA at 12 14 05_NIM Summary 28 2" xfId="27371"/>
    <cellStyle name="_Value Copy 11 30 05 gas 12 09 05 AURORA at 12 14 05_NIM Summary 28 3" xfId="27372"/>
    <cellStyle name="_Value Copy 11 30 05 gas 12 09 05 AURORA at 12 14 05_NIM Summary 29" xfId="27373"/>
    <cellStyle name="_Value Copy 11 30 05 gas 12 09 05 AURORA at 12 14 05_NIM Summary 29 2" xfId="27374"/>
    <cellStyle name="_Value Copy 11 30 05 gas 12 09 05 AURORA at 12 14 05_NIM Summary 29 3" xfId="27375"/>
    <cellStyle name="_Value Copy 11 30 05 gas 12 09 05 AURORA at 12 14 05_NIM Summary 3" xfId="6779"/>
    <cellStyle name="_Value Copy 11 30 05 gas 12 09 05 AURORA at 12 14 05_NIM Summary 3 2" xfId="27376"/>
    <cellStyle name="_Value Copy 11 30 05 gas 12 09 05 AURORA at 12 14 05_NIM Summary 3 2 2" xfId="27377"/>
    <cellStyle name="_Value Copy 11 30 05 gas 12 09 05 AURORA at 12 14 05_NIM Summary 3 3" xfId="27378"/>
    <cellStyle name="_Value Copy 11 30 05 gas 12 09 05 AURORA at 12 14 05_NIM Summary 30" xfId="27379"/>
    <cellStyle name="_Value Copy 11 30 05 gas 12 09 05 AURORA at 12 14 05_NIM Summary 30 2" xfId="27380"/>
    <cellStyle name="_Value Copy 11 30 05 gas 12 09 05 AURORA at 12 14 05_NIM Summary 30 3" xfId="27381"/>
    <cellStyle name="_Value Copy 11 30 05 gas 12 09 05 AURORA at 12 14 05_NIM Summary 31" xfId="27382"/>
    <cellStyle name="_Value Copy 11 30 05 gas 12 09 05 AURORA at 12 14 05_NIM Summary 31 2" xfId="27383"/>
    <cellStyle name="_Value Copy 11 30 05 gas 12 09 05 AURORA at 12 14 05_NIM Summary 31 3" xfId="27384"/>
    <cellStyle name="_Value Copy 11 30 05 gas 12 09 05 AURORA at 12 14 05_NIM Summary 32" xfId="27385"/>
    <cellStyle name="_Value Copy 11 30 05 gas 12 09 05 AURORA at 12 14 05_NIM Summary 32 2" xfId="27386"/>
    <cellStyle name="_Value Copy 11 30 05 gas 12 09 05 AURORA at 12 14 05_NIM Summary 33" xfId="27387"/>
    <cellStyle name="_Value Copy 11 30 05 gas 12 09 05 AURORA at 12 14 05_NIM Summary 33 2" xfId="27388"/>
    <cellStyle name="_Value Copy 11 30 05 gas 12 09 05 AURORA at 12 14 05_NIM Summary 34" xfId="27389"/>
    <cellStyle name="_Value Copy 11 30 05 gas 12 09 05 AURORA at 12 14 05_NIM Summary 34 2" xfId="27390"/>
    <cellStyle name="_Value Copy 11 30 05 gas 12 09 05 AURORA at 12 14 05_NIM Summary 35" xfId="27391"/>
    <cellStyle name="_Value Copy 11 30 05 gas 12 09 05 AURORA at 12 14 05_NIM Summary 35 2" xfId="27392"/>
    <cellStyle name="_Value Copy 11 30 05 gas 12 09 05 AURORA at 12 14 05_NIM Summary 36" xfId="27393"/>
    <cellStyle name="_Value Copy 11 30 05 gas 12 09 05 AURORA at 12 14 05_NIM Summary 36 2" xfId="27394"/>
    <cellStyle name="_Value Copy 11 30 05 gas 12 09 05 AURORA at 12 14 05_NIM Summary 37" xfId="27395"/>
    <cellStyle name="_Value Copy 11 30 05 gas 12 09 05 AURORA at 12 14 05_NIM Summary 37 2" xfId="27396"/>
    <cellStyle name="_Value Copy 11 30 05 gas 12 09 05 AURORA at 12 14 05_NIM Summary 38" xfId="27397"/>
    <cellStyle name="_Value Copy 11 30 05 gas 12 09 05 AURORA at 12 14 05_NIM Summary 38 2" xfId="27398"/>
    <cellStyle name="_Value Copy 11 30 05 gas 12 09 05 AURORA at 12 14 05_NIM Summary 39" xfId="27399"/>
    <cellStyle name="_Value Copy 11 30 05 gas 12 09 05 AURORA at 12 14 05_NIM Summary 39 2" xfId="27400"/>
    <cellStyle name="_Value Copy 11 30 05 gas 12 09 05 AURORA at 12 14 05_NIM Summary 4" xfId="6780"/>
    <cellStyle name="_Value Copy 11 30 05 gas 12 09 05 AURORA at 12 14 05_NIM Summary 4 2" xfId="27401"/>
    <cellStyle name="_Value Copy 11 30 05 gas 12 09 05 AURORA at 12 14 05_NIM Summary 4 2 2" xfId="27402"/>
    <cellStyle name="_Value Copy 11 30 05 gas 12 09 05 AURORA at 12 14 05_NIM Summary 4 3" xfId="27403"/>
    <cellStyle name="_Value Copy 11 30 05 gas 12 09 05 AURORA at 12 14 05_NIM Summary 40" xfId="27404"/>
    <cellStyle name="_Value Copy 11 30 05 gas 12 09 05 AURORA at 12 14 05_NIM Summary 40 2" xfId="27405"/>
    <cellStyle name="_Value Copy 11 30 05 gas 12 09 05 AURORA at 12 14 05_NIM Summary 41" xfId="27406"/>
    <cellStyle name="_Value Copy 11 30 05 gas 12 09 05 AURORA at 12 14 05_NIM Summary 41 2" xfId="27407"/>
    <cellStyle name="_Value Copy 11 30 05 gas 12 09 05 AURORA at 12 14 05_NIM Summary 42" xfId="27408"/>
    <cellStyle name="_Value Copy 11 30 05 gas 12 09 05 AURORA at 12 14 05_NIM Summary 42 2" xfId="27409"/>
    <cellStyle name="_Value Copy 11 30 05 gas 12 09 05 AURORA at 12 14 05_NIM Summary 43" xfId="27410"/>
    <cellStyle name="_Value Copy 11 30 05 gas 12 09 05 AURORA at 12 14 05_NIM Summary 43 2" xfId="27411"/>
    <cellStyle name="_Value Copy 11 30 05 gas 12 09 05 AURORA at 12 14 05_NIM Summary 44" xfId="27412"/>
    <cellStyle name="_Value Copy 11 30 05 gas 12 09 05 AURORA at 12 14 05_NIM Summary 44 2" xfId="27413"/>
    <cellStyle name="_Value Copy 11 30 05 gas 12 09 05 AURORA at 12 14 05_NIM Summary 45" xfId="27414"/>
    <cellStyle name="_Value Copy 11 30 05 gas 12 09 05 AURORA at 12 14 05_NIM Summary 45 2" xfId="27415"/>
    <cellStyle name="_Value Copy 11 30 05 gas 12 09 05 AURORA at 12 14 05_NIM Summary 46" xfId="27416"/>
    <cellStyle name="_Value Copy 11 30 05 gas 12 09 05 AURORA at 12 14 05_NIM Summary 46 2" xfId="27417"/>
    <cellStyle name="_Value Copy 11 30 05 gas 12 09 05 AURORA at 12 14 05_NIM Summary 47" xfId="27418"/>
    <cellStyle name="_Value Copy 11 30 05 gas 12 09 05 AURORA at 12 14 05_NIM Summary 47 2" xfId="27419"/>
    <cellStyle name="_Value Copy 11 30 05 gas 12 09 05 AURORA at 12 14 05_NIM Summary 48" xfId="27420"/>
    <cellStyle name="_Value Copy 11 30 05 gas 12 09 05 AURORA at 12 14 05_NIM Summary 49" xfId="27421"/>
    <cellStyle name="_Value Copy 11 30 05 gas 12 09 05 AURORA at 12 14 05_NIM Summary 5" xfId="6781"/>
    <cellStyle name="_Value Copy 11 30 05 gas 12 09 05 AURORA at 12 14 05_NIM Summary 5 2" xfId="27422"/>
    <cellStyle name="_Value Copy 11 30 05 gas 12 09 05 AURORA at 12 14 05_NIM Summary 5 2 2" xfId="27423"/>
    <cellStyle name="_Value Copy 11 30 05 gas 12 09 05 AURORA at 12 14 05_NIM Summary 5 3" xfId="27424"/>
    <cellStyle name="_Value Copy 11 30 05 gas 12 09 05 AURORA at 12 14 05_NIM Summary 50" xfId="27425"/>
    <cellStyle name="_Value Copy 11 30 05 gas 12 09 05 AURORA at 12 14 05_NIM Summary 51" xfId="27426"/>
    <cellStyle name="_Value Copy 11 30 05 gas 12 09 05 AURORA at 12 14 05_NIM Summary 6" xfId="6782"/>
    <cellStyle name="_Value Copy 11 30 05 gas 12 09 05 AURORA at 12 14 05_NIM Summary 6 2" xfId="27427"/>
    <cellStyle name="_Value Copy 11 30 05 gas 12 09 05 AURORA at 12 14 05_NIM Summary 6 2 2" xfId="27428"/>
    <cellStyle name="_Value Copy 11 30 05 gas 12 09 05 AURORA at 12 14 05_NIM Summary 6 3" xfId="27429"/>
    <cellStyle name="_Value Copy 11 30 05 gas 12 09 05 AURORA at 12 14 05_NIM Summary 7" xfId="6783"/>
    <cellStyle name="_Value Copy 11 30 05 gas 12 09 05 AURORA at 12 14 05_NIM Summary 7 2" xfId="27430"/>
    <cellStyle name="_Value Copy 11 30 05 gas 12 09 05 AURORA at 12 14 05_NIM Summary 7 2 2" xfId="27431"/>
    <cellStyle name="_Value Copy 11 30 05 gas 12 09 05 AURORA at 12 14 05_NIM Summary 7 3" xfId="27432"/>
    <cellStyle name="_Value Copy 11 30 05 gas 12 09 05 AURORA at 12 14 05_NIM Summary 7 4" xfId="27433"/>
    <cellStyle name="_Value Copy 11 30 05 gas 12 09 05 AURORA at 12 14 05_NIM Summary 8" xfId="6784"/>
    <cellStyle name="_Value Copy 11 30 05 gas 12 09 05 AURORA at 12 14 05_NIM Summary 8 2" xfId="27434"/>
    <cellStyle name="_Value Copy 11 30 05 gas 12 09 05 AURORA at 12 14 05_NIM Summary 8 2 2" xfId="27435"/>
    <cellStyle name="_Value Copy 11 30 05 gas 12 09 05 AURORA at 12 14 05_NIM Summary 8 3" xfId="27436"/>
    <cellStyle name="_Value Copy 11 30 05 gas 12 09 05 AURORA at 12 14 05_NIM Summary 8 4" xfId="27437"/>
    <cellStyle name="_Value Copy 11 30 05 gas 12 09 05 AURORA at 12 14 05_NIM Summary 9" xfId="6785"/>
    <cellStyle name="_Value Copy 11 30 05 gas 12 09 05 AURORA at 12 14 05_NIM Summary 9 2" xfId="27438"/>
    <cellStyle name="_Value Copy 11 30 05 gas 12 09 05 AURORA at 12 14 05_NIM Summary 9 2 2" xfId="27439"/>
    <cellStyle name="_Value Copy 11 30 05 gas 12 09 05 AURORA at 12 14 05_NIM Summary 9 3" xfId="27440"/>
    <cellStyle name="_Value Copy 11 30 05 gas 12 09 05 AURORA at 12 14 05_NIM Summary 9 4" xfId="27441"/>
    <cellStyle name="_Value Copy 11 30 05 gas 12 09 05 AURORA at 12 14 05_NIM Summary_DEM-WP(C) ENERG10C--ctn Mid-C_042010 2010GRC" xfId="6786"/>
    <cellStyle name="_Value Copy 11 30 05 gas 12 09 05 AURORA at 12 14 05_NIM Summary_DEM-WP(C) ENERG10C--ctn Mid-C_042010 2010GRC 2" xfId="27442"/>
    <cellStyle name="_Value Copy 11 30 05 gas 12 09 05 AURORA at 12 14 05_PCA 10 -  Exhibit D Dec 2011" xfId="27443"/>
    <cellStyle name="_Value Copy 11 30 05 gas 12 09 05 AURORA at 12 14 05_PCA 10 -  Exhibit D Dec 2011 2" xfId="27444"/>
    <cellStyle name="_Value Copy 11 30 05 gas 12 09 05 AURORA at 12 14 05_PCA 10 -  Exhibit D from A Kellogg Jan 2011" xfId="6787"/>
    <cellStyle name="_Value Copy 11 30 05 gas 12 09 05 AURORA at 12 14 05_PCA 10 -  Exhibit D from A Kellogg Jan 2011 2" xfId="27445"/>
    <cellStyle name="_Value Copy 11 30 05 gas 12 09 05 AURORA at 12 14 05_PCA 10 -  Exhibit D from A Kellogg July 2011" xfId="6788"/>
    <cellStyle name="_Value Copy 11 30 05 gas 12 09 05 AURORA at 12 14 05_PCA 10 -  Exhibit D from A Kellogg July 2011 2" xfId="27446"/>
    <cellStyle name="_Value Copy 11 30 05 gas 12 09 05 AURORA at 12 14 05_PCA 10 -  Exhibit D from S Free Rcv'd 12-11" xfId="6789"/>
    <cellStyle name="_Value Copy 11 30 05 gas 12 09 05 AURORA at 12 14 05_PCA 10 -  Exhibit D from S Free Rcv'd 12-11 2" xfId="27447"/>
    <cellStyle name="_Value Copy 11 30 05 gas 12 09 05 AURORA at 12 14 05_PCA 11 -  Exhibit D Jan 2012 fr A Kellogg" xfId="27448"/>
    <cellStyle name="_Value Copy 11 30 05 gas 12 09 05 AURORA at 12 14 05_PCA 11 -  Exhibit D Jan 2012 fr A Kellogg 2" xfId="27449"/>
    <cellStyle name="_Value Copy 11 30 05 gas 12 09 05 AURORA at 12 14 05_PCA 11 -  Exhibit D Jan 2012 WF" xfId="27450"/>
    <cellStyle name="_Value Copy 11 30 05 gas 12 09 05 AURORA at 12 14 05_PCA 11 -  Exhibit D Jan 2012 WF 2" xfId="27451"/>
    <cellStyle name="_Value Copy 11 30 05 gas 12 09 05 AURORA at 12 14 05_PCA 7 - Exhibit D update 11_30_08 (2)" xfId="6790"/>
    <cellStyle name="_Value Copy 11 30 05 gas 12 09 05 AURORA at 12 14 05_PCA 7 - Exhibit D update 11_30_08 (2) 2" xfId="6791"/>
    <cellStyle name="_Value Copy 11 30 05 gas 12 09 05 AURORA at 12 14 05_PCA 7 - Exhibit D update 11_30_08 (2) 2 2" xfId="6792"/>
    <cellStyle name="_Value Copy 11 30 05 gas 12 09 05 AURORA at 12 14 05_PCA 7 - Exhibit D update 11_30_08 (2) 2 2 2" xfId="27452"/>
    <cellStyle name="_Value Copy 11 30 05 gas 12 09 05 AURORA at 12 14 05_PCA 7 - Exhibit D update 11_30_08 (2) 2 2 2 2" xfId="27453"/>
    <cellStyle name="_Value Copy 11 30 05 gas 12 09 05 AURORA at 12 14 05_PCA 7 - Exhibit D update 11_30_08 (2) 2 2 2 2 2" xfId="27454"/>
    <cellStyle name="_Value Copy 11 30 05 gas 12 09 05 AURORA at 12 14 05_PCA 7 - Exhibit D update 11_30_08 (2) 2 2 3" xfId="27455"/>
    <cellStyle name="_Value Copy 11 30 05 gas 12 09 05 AURORA at 12 14 05_PCA 7 - Exhibit D update 11_30_08 (2) 2 2 3 2" xfId="27456"/>
    <cellStyle name="_Value Copy 11 30 05 gas 12 09 05 AURORA at 12 14 05_PCA 7 - Exhibit D update 11_30_08 (2) 2 2 4" xfId="27457"/>
    <cellStyle name="_Value Copy 11 30 05 gas 12 09 05 AURORA at 12 14 05_PCA 7 - Exhibit D update 11_30_08 (2) 2 2 4 2" xfId="27458"/>
    <cellStyle name="_Value Copy 11 30 05 gas 12 09 05 AURORA at 12 14 05_PCA 7 - Exhibit D update 11_30_08 (2) 2 3" xfId="27459"/>
    <cellStyle name="_Value Copy 11 30 05 gas 12 09 05 AURORA at 12 14 05_PCA 7 - Exhibit D update 11_30_08 (2) 2 3 2" xfId="27460"/>
    <cellStyle name="_Value Copy 11 30 05 gas 12 09 05 AURORA at 12 14 05_PCA 7 - Exhibit D update 11_30_08 (2) 2 3 2 2" xfId="27461"/>
    <cellStyle name="_Value Copy 11 30 05 gas 12 09 05 AURORA at 12 14 05_PCA 7 - Exhibit D update 11_30_08 (2) 2 4" xfId="27462"/>
    <cellStyle name="_Value Copy 11 30 05 gas 12 09 05 AURORA at 12 14 05_PCA 7 - Exhibit D update 11_30_08 (2) 2 4 2" xfId="27463"/>
    <cellStyle name="_Value Copy 11 30 05 gas 12 09 05 AURORA at 12 14 05_PCA 7 - Exhibit D update 11_30_08 (2) 2 4 2 2" xfId="27464"/>
    <cellStyle name="_Value Copy 11 30 05 gas 12 09 05 AURORA at 12 14 05_PCA 7 - Exhibit D update 11_30_08 (2) 2 4 3" xfId="27465"/>
    <cellStyle name="_Value Copy 11 30 05 gas 12 09 05 AURORA at 12 14 05_PCA 7 - Exhibit D update 11_30_08 (2) 2 5" xfId="27466"/>
    <cellStyle name="_Value Copy 11 30 05 gas 12 09 05 AURORA at 12 14 05_PCA 7 - Exhibit D update 11_30_08 (2) 2 5 2" xfId="27467"/>
    <cellStyle name="_Value Copy 11 30 05 gas 12 09 05 AURORA at 12 14 05_PCA 7 - Exhibit D update 11_30_08 (2) 2 6" xfId="27468"/>
    <cellStyle name="_Value Copy 11 30 05 gas 12 09 05 AURORA at 12 14 05_PCA 7 - Exhibit D update 11_30_08 (2) 2 6 2" xfId="27469"/>
    <cellStyle name="_Value Copy 11 30 05 gas 12 09 05 AURORA at 12 14 05_PCA 7 - Exhibit D update 11_30_08 (2) 3" xfId="6793"/>
    <cellStyle name="_Value Copy 11 30 05 gas 12 09 05 AURORA at 12 14 05_PCA 7 - Exhibit D update 11_30_08 (2) 3 2" xfId="27470"/>
    <cellStyle name="_Value Copy 11 30 05 gas 12 09 05 AURORA at 12 14 05_PCA 7 - Exhibit D update 11_30_08 (2) 3 2 2" xfId="27471"/>
    <cellStyle name="_Value Copy 11 30 05 gas 12 09 05 AURORA at 12 14 05_PCA 7 - Exhibit D update 11_30_08 (2) 3 2 2 2" xfId="27472"/>
    <cellStyle name="_Value Copy 11 30 05 gas 12 09 05 AURORA at 12 14 05_PCA 7 - Exhibit D update 11_30_08 (2) 3 3" xfId="27473"/>
    <cellStyle name="_Value Copy 11 30 05 gas 12 09 05 AURORA at 12 14 05_PCA 7 - Exhibit D update 11_30_08 (2) 3 3 2" xfId="27474"/>
    <cellStyle name="_Value Copy 11 30 05 gas 12 09 05 AURORA at 12 14 05_PCA 7 - Exhibit D update 11_30_08 (2) 3 4" xfId="27475"/>
    <cellStyle name="_Value Copy 11 30 05 gas 12 09 05 AURORA at 12 14 05_PCA 7 - Exhibit D update 11_30_08 (2) 3 4 2" xfId="27476"/>
    <cellStyle name="_Value Copy 11 30 05 gas 12 09 05 AURORA at 12 14 05_PCA 7 - Exhibit D update 11_30_08 (2) 4" xfId="6794"/>
    <cellStyle name="_Value Copy 11 30 05 gas 12 09 05 AURORA at 12 14 05_PCA 7 - Exhibit D update 11_30_08 (2) 4 2" xfId="27477"/>
    <cellStyle name="_Value Copy 11 30 05 gas 12 09 05 AURORA at 12 14 05_PCA 7 - Exhibit D update 11_30_08 (2) 4 2 2" xfId="27478"/>
    <cellStyle name="_Value Copy 11 30 05 gas 12 09 05 AURORA at 12 14 05_PCA 7 - Exhibit D update 11_30_08 (2) 4 3" xfId="27479"/>
    <cellStyle name="_Value Copy 11 30 05 gas 12 09 05 AURORA at 12 14 05_PCA 7 - Exhibit D update 11_30_08 (2) 5" xfId="27480"/>
    <cellStyle name="_Value Copy 11 30 05 gas 12 09 05 AURORA at 12 14 05_PCA 7 - Exhibit D update 11_30_08 (2) 5 2" xfId="27481"/>
    <cellStyle name="_Value Copy 11 30 05 gas 12 09 05 AURORA at 12 14 05_PCA 7 - Exhibit D update 11_30_08 (2) 5 2 2" xfId="27482"/>
    <cellStyle name="_Value Copy 11 30 05 gas 12 09 05 AURORA at 12 14 05_PCA 7 - Exhibit D update 11_30_08 (2) 5 3" xfId="27483"/>
    <cellStyle name="_Value Copy 11 30 05 gas 12 09 05 AURORA at 12 14 05_PCA 7 - Exhibit D update 11_30_08 (2) 6" xfId="27484"/>
    <cellStyle name="_Value Copy 11 30 05 gas 12 09 05 AURORA at 12 14 05_PCA 7 - Exhibit D update 11_30_08 (2) 6 2" xfId="27485"/>
    <cellStyle name="_Value Copy 11 30 05 gas 12 09 05 AURORA at 12 14 05_PCA 7 - Exhibit D update 11_30_08 (2) 7" xfId="27486"/>
    <cellStyle name="_Value Copy 11 30 05 gas 12 09 05 AURORA at 12 14 05_PCA 7 - Exhibit D update 11_30_08 (2) 7 2" xfId="27487"/>
    <cellStyle name="_Value Copy 11 30 05 gas 12 09 05 AURORA at 12 14 05_PCA 7 - Exhibit D update 11_30_08 (2)_DEM-WP(C) ENERG10C--ctn Mid-C_042010 2010GRC" xfId="6795"/>
    <cellStyle name="_Value Copy 11 30 05 gas 12 09 05 AURORA at 12 14 05_PCA 7 - Exhibit D update 11_30_08 (2)_DEM-WP(C) ENERG10C--ctn Mid-C_042010 2010GRC 2" xfId="27488"/>
    <cellStyle name="_Value Copy 11 30 05 gas 12 09 05 AURORA at 12 14 05_PCA 7 - Exhibit D update 11_30_08 (2)_NIM Summary" xfId="6796"/>
    <cellStyle name="_Value Copy 11 30 05 gas 12 09 05 AURORA at 12 14 05_PCA 7 - Exhibit D update 11_30_08 (2)_NIM Summary 2" xfId="6797"/>
    <cellStyle name="_Value Copy 11 30 05 gas 12 09 05 AURORA at 12 14 05_PCA 7 - Exhibit D update 11_30_08 (2)_NIM Summary 2 2" xfId="27489"/>
    <cellStyle name="_Value Copy 11 30 05 gas 12 09 05 AURORA at 12 14 05_PCA 7 - Exhibit D update 11_30_08 (2)_NIM Summary 2 2 2" xfId="27490"/>
    <cellStyle name="_Value Copy 11 30 05 gas 12 09 05 AURORA at 12 14 05_PCA 7 - Exhibit D update 11_30_08 (2)_NIM Summary 2 2 2 2" xfId="27491"/>
    <cellStyle name="_Value Copy 11 30 05 gas 12 09 05 AURORA at 12 14 05_PCA 7 - Exhibit D update 11_30_08 (2)_NIM Summary 2 3" xfId="27492"/>
    <cellStyle name="_Value Copy 11 30 05 gas 12 09 05 AURORA at 12 14 05_PCA 7 - Exhibit D update 11_30_08 (2)_NIM Summary 2 3 2" xfId="27493"/>
    <cellStyle name="_Value Copy 11 30 05 gas 12 09 05 AURORA at 12 14 05_PCA 7 - Exhibit D update 11_30_08 (2)_NIM Summary 2 4" xfId="27494"/>
    <cellStyle name="_Value Copy 11 30 05 gas 12 09 05 AURORA at 12 14 05_PCA 7 - Exhibit D update 11_30_08 (2)_NIM Summary 2 4 2" xfId="27495"/>
    <cellStyle name="_Value Copy 11 30 05 gas 12 09 05 AURORA at 12 14 05_PCA 7 - Exhibit D update 11_30_08 (2)_NIM Summary 3" xfId="27496"/>
    <cellStyle name="_Value Copy 11 30 05 gas 12 09 05 AURORA at 12 14 05_PCA 7 - Exhibit D update 11_30_08 (2)_NIM Summary 3 2" xfId="27497"/>
    <cellStyle name="_Value Copy 11 30 05 gas 12 09 05 AURORA at 12 14 05_PCA 7 - Exhibit D update 11_30_08 (2)_NIM Summary 3 2 2" xfId="27498"/>
    <cellStyle name="_Value Copy 11 30 05 gas 12 09 05 AURORA at 12 14 05_PCA 7 - Exhibit D update 11_30_08 (2)_NIM Summary 3 3" xfId="27499"/>
    <cellStyle name="_Value Copy 11 30 05 gas 12 09 05 AURORA at 12 14 05_PCA 7 - Exhibit D update 11_30_08 (2)_NIM Summary 4" xfId="27500"/>
    <cellStyle name="_Value Copy 11 30 05 gas 12 09 05 AURORA at 12 14 05_PCA 7 - Exhibit D update 11_30_08 (2)_NIM Summary 4 2" xfId="27501"/>
    <cellStyle name="_Value Copy 11 30 05 gas 12 09 05 AURORA at 12 14 05_PCA 7 - Exhibit D update 11_30_08 (2)_NIM Summary 4 2 2" xfId="27502"/>
    <cellStyle name="_Value Copy 11 30 05 gas 12 09 05 AURORA at 12 14 05_PCA 7 - Exhibit D update 11_30_08 (2)_NIM Summary 4 3" xfId="27503"/>
    <cellStyle name="_Value Copy 11 30 05 gas 12 09 05 AURORA at 12 14 05_PCA 7 - Exhibit D update 11_30_08 (2)_NIM Summary 5" xfId="27504"/>
    <cellStyle name="_Value Copy 11 30 05 gas 12 09 05 AURORA at 12 14 05_PCA 7 - Exhibit D update 11_30_08 (2)_NIM Summary 5 2" xfId="27505"/>
    <cellStyle name="_Value Copy 11 30 05 gas 12 09 05 AURORA at 12 14 05_PCA 7 - Exhibit D update 11_30_08 (2)_NIM Summary 6" xfId="27506"/>
    <cellStyle name="_Value Copy 11 30 05 gas 12 09 05 AURORA at 12 14 05_PCA 7 - Exhibit D update 11_30_08 (2)_NIM Summary 6 2" xfId="27507"/>
    <cellStyle name="_Value Copy 11 30 05 gas 12 09 05 AURORA at 12 14 05_PCA 7 - Exhibit D update 11_30_08 (2)_NIM Summary_DEM-WP(C) ENERG10C--ctn Mid-C_042010 2010GRC" xfId="6798"/>
    <cellStyle name="_Value Copy 11 30 05 gas 12 09 05 AURORA at 12 14 05_PCA 7 - Exhibit D update 11_30_08 (2)_NIM Summary_DEM-WP(C) ENERG10C--ctn Mid-C_042010 2010GRC 2" xfId="27508"/>
    <cellStyle name="_Value Copy 11 30 05 gas 12 09 05 AURORA at 12 14 05_PCA 8 - Exhibit D update 12_31_09" xfId="6799"/>
    <cellStyle name="_Value Copy 11 30 05 gas 12 09 05 AURORA at 12 14 05_PCA 8 - Exhibit D update 12_31_09 2" xfId="6800"/>
    <cellStyle name="_Value Copy 11 30 05 gas 12 09 05 AURORA at 12 14 05_PCA 8 - Exhibit D update 12_31_09 2 2" xfId="27509"/>
    <cellStyle name="_Value Copy 11 30 05 gas 12 09 05 AURORA at 12 14 05_PCA 8 - Exhibit D update 12_31_09 3" xfId="27510"/>
    <cellStyle name="_Value Copy 11 30 05 gas 12 09 05 AURORA at 12 14 05_PCA 9 -  Exhibit D April 2010" xfId="6801"/>
    <cellStyle name="_Value Copy 11 30 05 gas 12 09 05 AURORA at 12 14 05_PCA 9 -  Exhibit D April 2010 (3)" xfId="6802"/>
    <cellStyle name="_Value Copy 11 30 05 gas 12 09 05 AURORA at 12 14 05_PCA 9 -  Exhibit D April 2010 (3) 2" xfId="6803"/>
    <cellStyle name="_Value Copy 11 30 05 gas 12 09 05 AURORA at 12 14 05_PCA 9 -  Exhibit D April 2010 (3) 2 2" xfId="27511"/>
    <cellStyle name="_Value Copy 11 30 05 gas 12 09 05 AURORA at 12 14 05_PCA 9 -  Exhibit D April 2010 (3) 2 2 2" xfId="27512"/>
    <cellStyle name="_Value Copy 11 30 05 gas 12 09 05 AURORA at 12 14 05_PCA 9 -  Exhibit D April 2010 (3) 2 2 2 2" xfId="27513"/>
    <cellStyle name="_Value Copy 11 30 05 gas 12 09 05 AURORA at 12 14 05_PCA 9 -  Exhibit D April 2010 (3) 2 3" xfId="27514"/>
    <cellStyle name="_Value Copy 11 30 05 gas 12 09 05 AURORA at 12 14 05_PCA 9 -  Exhibit D April 2010 (3) 2 3 2" xfId="27515"/>
    <cellStyle name="_Value Copy 11 30 05 gas 12 09 05 AURORA at 12 14 05_PCA 9 -  Exhibit D April 2010 (3) 2 4" xfId="27516"/>
    <cellStyle name="_Value Copy 11 30 05 gas 12 09 05 AURORA at 12 14 05_PCA 9 -  Exhibit D April 2010 (3) 2 4 2" xfId="27517"/>
    <cellStyle name="_Value Copy 11 30 05 gas 12 09 05 AURORA at 12 14 05_PCA 9 -  Exhibit D April 2010 (3) 3" xfId="27518"/>
    <cellStyle name="_Value Copy 11 30 05 gas 12 09 05 AURORA at 12 14 05_PCA 9 -  Exhibit D April 2010 (3) 3 2" xfId="27519"/>
    <cellStyle name="_Value Copy 11 30 05 gas 12 09 05 AURORA at 12 14 05_PCA 9 -  Exhibit D April 2010 (3) 3 2 2" xfId="27520"/>
    <cellStyle name="_Value Copy 11 30 05 gas 12 09 05 AURORA at 12 14 05_PCA 9 -  Exhibit D April 2010 (3) 3 3" xfId="27521"/>
    <cellStyle name="_Value Copy 11 30 05 gas 12 09 05 AURORA at 12 14 05_PCA 9 -  Exhibit D April 2010 (3) 4" xfId="27522"/>
    <cellStyle name="_Value Copy 11 30 05 gas 12 09 05 AURORA at 12 14 05_PCA 9 -  Exhibit D April 2010 (3) 4 2" xfId="27523"/>
    <cellStyle name="_Value Copy 11 30 05 gas 12 09 05 AURORA at 12 14 05_PCA 9 -  Exhibit D April 2010 (3) 4 2 2" xfId="27524"/>
    <cellStyle name="_Value Copy 11 30 05 gas 12 09 05 AURORA at 12 14 05_PCA 9 -  Exhibit D April 2010 (3) 4 3" xfId="27525"/>
    <cellStyle name="_Value Copy 11 30 05 gas 12 09 05 AURORA at 12 14 05_PCA 9 -  Exhibit D April 2010 (3) 5" xfId="27526"/>
    <cellStyle name="_Value Copy 11 30 05 gas 12 09 05 AURORA at 12 14 05_PCA 9 -  Exhibit D April 2010 (3) 5 2" xfId="27527"/>
    <cellStyle name="_Value Copy 11 30 05 gas 12 09 05 AURORA at 12 14 05_PCA 9 -  Exhibit D April 2010 (3) 6" xfId="27528"/>
    <cellStyle name="_Value Copy 11 30 05 gas 12 09 05 AURORA at 12 14 05_PCA 9 -  Exhibit D April 2010 (3) 6 2" xfId="27529"/>
    <cellStyle name="_Value Copy 11 30 05 gas 12 09 05 AURORA at 12 14 05_PCA 9 -  Exhibit D April 2010 (3)_DEM-WP(C) ENERG10C--ctn Mid-C_042010 2010GRC" xfId="6804"/>
    <cellStyle name="_Value Copy 11 30 05 gas 12 09 05 AURORA at 12 14 05_PCA 9 -  Exhibit D April 2010 (3)_DEM-WP(C) ENERG10C--ctn Mid-C_042010 2010GRC 2" xfId="27530"/>
    <cellStyle name="_Value Copy 11 30 05 gas 12 09 05 AURORA at 12 14 05_PCA 9 -  Exhibit D April 2010 2" xfId="6805"/>
    <cellStyle name="_Value Copy 11 30 05 gas 12 09 05 AURORA at 12 14 05_PCA 9 -  Exhibit D April 2010 2 2" xfId="27531"/>
    <cellStyle name="_Value Copy 11 30 05 gas 12 09 05 AURORA at 12 14 05_PCA 9 -  Exhibit D April 2010 3" xfId="6806"/>
    <cellStyle name="_Value Copy 11 30 05 gas 12 09 05 AURORA at 12 14 05_PCA 9 -  Exhibit D April 2010 3 2" xfId="27532"/>
    <cellStyle name="_Value Copy 11 30 05 gas 12 09 05 AURORA at 12 14 05_PCA 9 -  Exhibit D April 2010 4" xfId="27533"/>
    <cellStyle name="_Value Copy 11 30 05 gas 12 09 05 AURORA at 12 14 05_PCA 9 -  Exhibit D April 2010 4 2" xfId="27534"/>
    <cellStyle name="_Value Copy 11 30 05 gas 12 09 05 AURORA at 12 14 05_PCA 9 -  Exhibit D April 2010 5" xfId="27535"/>
    <cellStyle name="_Value Copy 11 30 05 gas 12 09 05 AURORA at 12 14 05_PCA 9 -  Exhibit D April 2010 5 2" xfId="27536"/>
    <cellStyle name="_Value Copy 11 30 05 gas 12 09 05 AURORA at 12 14 05_PCA 9 -  Exhibit D April 2010 6" xfId="27537"/>
    <cellStyle name="_Value Copy 11 30 05 gas 12 09 05 AURORA at 12 14 05_PCA 9 -  Exhibit D April 2010 6 2" xfId="27538"/>
    <cellStyle name="_Value Copy 11 30 05 gas 12 09 05 AURORA at 12 14 05_PCA 9 -  Exhibit D April 2010 7" xfId="27539"/>
    <cellStyle name="_Value Copy 11 30 05 gas 12 09 05 AURORA at 12 14 05_PCA 9 -  Exhibit D Feb 2010" xfId="6807"/>
    <cellStyle name="_Value Copy 11 30 05 gas 12 09 05 AURORA at 12 14 05_PCA 9 -  Exhibit D Feb 2010 2" xfId="6808"/>
    <cellStyle name="_Value Copy 11 30 05 gas 12 09 05 AURORA at 12 14 05_PCA 9 -  Exhibit D Feb 2010 2 2" xfId="27540"/>
    <cellStyle name="_Value Copy 11 30 05 gas 12 09 05 AURORA at 12 14 05_PCA 9 -  Exhibit D Feb 2010 3" xfId="27541"/>
    <cellStyle name="_Value Copy 11 30 05 gas 12 09 05 AURORA at 12 14 05_PCA 9 -  Exhibit D Feb 2010 v2" xfId="6809"/>
    <cellStyle name="_Value Copy 11 30 05 gas 12 09 05 AURORA at 12 14 05_PCA 9 -  Exhibit D Feb 2010 v2 2" xfId="6810"/>
    <cellStyle name="_Value Copy 11 30 05 gas 12 09 05 AURORA at 12 14 05_PCA 9 -  Exhibit D Feb 2010 v2 2 2" xfId="27542"/>
    <cellStyle name="_Value Copy 11 30 05 gas 12 09 05 AURORA at 12 14 05_PCA 9 -  Exhibit D Feb 2010 v2 3" xfId="27543"/>
    <cellStyle name="_Value Copy 11 30 05 gas 12 09 05 AURORA at 12 14 05_PCA 9 -  Exhibit D Feb 2010 WF" xfId="6811"/>
    <cellStyle name="_Value Copy 11 30 05 gas 12 09 05 AURORA at 12 14 05_PCA 9 -  Exhibit D Feb 2010 WF 2" xfId="6812"/>
    <cellStyle name="_Value Copy 11 30 05 gas 12 09 05 AURORA at 12 14 05_PCA 9 -  Exhibit D Feb 2010 WF 2 2" xfId="27544"/>
    <cellStyle name="_Value Copy 11 30 05 gas 12 09 05 AURORA at 12 14 05_PCA 9 -  Exhibit D Feb 2010 WF 3" xfId="27545"/>
    <cellStyle name="_Value Copy 11 30 05 gas 12 09 05 AURORA at 12 14 05_PCA 9 -  Exhibit D Jan 2010" xfId="6813"/>
    <cellStyle name="_Value Copy 11 30 05 gas 12 09 05 AURORA at 12 14 05_PCA 9 -  Exhibit D Jan 2010 2" xfId="6814"/>
    <cellStyle name="_Value Copy 11 30 05 gas 12 09 05 AURORA at 12 14 05_PCA 9 -  Exhibit D Jan 2010 2 2" xfId="27546"/>
    <cellStyle name="_Value Copy 11 30 05 gas 12 09 05 AURORA at 12 14 05_PCA 9 -  Exhibit D Jan 2010 3" xfId="27547"/>
    <cellStyle name="_Value Copy 11 30 05 gas 12 09 05 AURORA at 12 14 05_PCA 9 -  Exhibit D March 2010 (2)" xfId="6815"/>
    <cellStyle name="_Value Copy 11 30 05 gas 12 09 05 AURORA at 12 14 05_PCA 9 -  Exhibit D March 2010 (2) 2" xfId="6816"/>
    <cellStyle name="_Value Copy 11 30 05 gas 12 09 05 AURORA at 12 14 05_PCA 9 -  Exhibit D March 2010 (2) 2 2" xfId="27548"/>
    <cellStyle name="_Value Copy 11 30 05 gas 12 09 05 AURORA at 12 14 05_PCA 9 -  Exhibit D March 2010 (2) 3" xfId="27549"/>
    <cellStyle name="_Value Copy 11 30 05 gas 12 09 05 AURORA at 12 14 05_PCA 9 -  Exhibit D Nov 2010" xfId="6817"/>
    <cellStyle name="_Value Copy 11 30 05 gas 12 09 05 AURORA at 12 14 05_PCA 9 -  Exhibit D Nov 2010 2" xfId="6818"/>
    <cellStyle name="_Value Copy 11 30 05 gas 12 09 05 AURORA at 12 14 05_PCA 9 -  Exhibit D Nov 2010 2 2" xfId="27550"/>
    <cellStyle name="_Value Copy 11 30 05 gas 12 09 05 AURORA at 12 14 05_PCA 9 -  Exhibit D Nov 2010 3" xfId="27551"/>
    <cellStyle name="_Value Copy 11 30 05 gas 12 09 05 AURORA at 12 14 05_PCA 9 - Exhibit D at August 2010" xfId="6819"/>
    <cellStyle name="_Value Copy 11 30 05 gas 12 09 05 AURORA at 12 14 05_PCA 9 - Exhibit D at August 2010 2" xfId="6820"/>
    <cellStyle name="_Value Copy 11 30 05 gas 12 09 05 AURORA at 12 14 05_PCA 9 - Exhibit D at August 2010 2 2" xfId="27552"/>
    <cellStyle name="_Value Copy 11 30 05 gas 12 09 05 AURORA at 12 14 05_PCA 9 - Exhibit D at August 2010 3" xfId="27553"/>
    <cellStyle name="_Value Copy 11 30 05 gas 12 09 05 AURORA at 12 14 05_PCA 9 - Exhibit D June 2010 GRC" xfId="6821"/>
    <cellStyle name="_Value Copy 11 30 05 gas 12 09 05 AURORA at 12 14 05_PCA 9 - Exhibit D June 2010 GRC 2" xfId="6822"/>
    <cellStyle name="_Value Copy 11 30 05 gas 12 09 05 AURORA at 12 14 05_PCA 9 - Exhibit D June 2010 GRC 2 2" xfId="27554"/>
    <cellStyle name="_Value Copy 11 30 05 gas 12 09 05 AURORA at 12 14 05_PCA 9 - Exhibit D June 2010 GRC 3" xfId="27555"/>
    <cellStyle name="_Value Copy 11 30 05 gas 12 09 05 AURORA at 12 14 05_Power Costs - Comparison bx Rbtl-Staff-Jt-PC" xfId="6823"/>
    <cellStyle name="_Value Copy 11 30 05 gas 12 09 05 AURORA at 12 14 05_Power Costs - Comparison bx Rbtl-Staff-Jt-PC 2" xfId="6824"/>
    <cellStyle name="_Value Copy 11 30 05 gas 12 09 05 AURORA at 12 14 05_Power Costs - Comparison bx Rbtl-Staff-Jt-PC 2 2" xfId="6825"/>
    <cellStyle name="_Value Copy 11 30 05 gas 12 09 05 AURORA at 12 14 05_Power Costs - Comparison bx Rbtl-Staff-Jt-PC 2 2 2" xfId="27556"/>
    <cellStyle name="_Value Copy 11 30 05 gas 12 09 05 AURORA at 12 14 05_Power Costs - Comparison bx Rbtl-Staff-Jt-PC 2 2 2 2" xfId="27557"/>
    <cellStyle name="_Value Copy 11 30 05 gas 12 09 05 AURORA at 12 14 05_Power Costs - Comparison bx Rbtl-Staff-Jt-PC 2 3" xfId="27558"/>
    <cellStyle name="_Value Copy 11 30 05 gas 12 09 05 AURORA at 12 14 05_Power Costs - Comparison bx Rbtl-Staff-Jt-PC 2 3 2" xfId="27559"/>
    <cellStyle name="_Value Copy 11 30 05 gas 12 09 05 AURORA at 12 14 05_Power Costs - Comparison bx Rbtl-Staff-Jt-PC 2 4" xfId="27560"/>
    <cellStyle name="_Value Copy 11 30 05 gas 12 09 05 AURORA at 12 14 05_Power Costs - Comparison bx Rbtl-Staff-Jt-PC 2 4 2" xfId="27561"/>
    <cellStyle name="_Value Copy 11 30 05 gas 12 09 05 AURORA at 12 14 05_Power Costs - Comparison bx Rbtl-Staff-Jt-PC 3" xfId="6826"/>
    <cellStyle name="_Value Copy 11 30 05 gas 12 09 05 AURORA at 12 14 05_Power Costs - Comparison bx Rbtl-Staff-Jt-PC 3 2" xfId="27562"/>
    <cellStyle name="_Value Copy 11 30 05 gas 12 09 05 AURORA at 12 14 05_Power Costs - Comparison bx Rbtl-Staff-Jt-PC 3 2 2" xfId="27563"/>
    <cellStyle name="_Value Copy 11 30 05 gas 12 09 05 AURORA at 12 14 05_Power Costs - Comparison bx Rbtl-Staff-Jt-PC 3 3" xfId="27564"/>
    <cellStyle name="_Value Copy 11 30 05 gas 12 09 05 AURORA at 12 14 05_Power Costs - Comparison bx Rbtl-Staff-Jt-PC 4" xfId="6827"/>
    <cellStyle name="_Value Copy 11 30 05 gas 12 09 05 AURORA at 12 14 05_Power Costs - Comparison bx Rbtl-Staff-Jt-PC 4 2" xfId="27565"/>
    <cellStyle name="_Value Copy 11 30 05 gas 12 09 05 AURORA at 12 14 05_Power Costs - Comparison bx Rbtl-Staff-Jt-PC 4 2 2" xfId="27566"/>
    <cellStyle name="_Value Copy 11 30 05 gas 12 09 05 AURORA at 12 14 05_Power Costs - Comparison bx Rbtl-Staff-Jt-PC 4 3" xfId="27567"/>
    <cellStyle name="_Value Copy 11 30 05 gas 12 09 05 AURORA at 12 14 05_Power Costs - Comparison bx Rbtl-Staff-Jt-PC 5" xfId="27568"/>
    <cellStyle name="_Value Copy 11 30 05 gas 12 09 05 AURORA at 12 14 05_Power Costs - Comparison bx Rbtl-Staff-Jt-PC 5 2" xfId="27569"/>
    <cellStyle name="_Value Copy 11 30 05 gas 12 09 05 AURORA at 12 14 05_Power Costs - Comparison bx Rbtl-Staff-Jt-PC 6" xfId="27570"/>
    <cellStyle name="_Value Copy 11 30 05 gas 12 09 05 AURORA at 12 14 05_Power Costs - Comparison bx Rbtl-Staff-Jt-PC 6 2" xfId="27571"/>
    <cellStyle name="_Value Copy 11 30 05 gas 12 09 05 AURORA at 12 14 05_Power Costs - Comparison bx Rbtl-Staff-Jt-PC_Adj Bench DR 3 for Initial Briefs (Electric)" xfId="6828"/>
    <cellStyle name="_Value Copy 11 30 05 gas 12 09 05 AURORA at 12 14 05_Power Costs - Comparison bx Rbtl-Staff-Jt-PC_Adj Bench DR 3 for Initial Briefs (Electric) 2" xfId="6829"/>
    <cellStyle name="_Value Copy 11 30 05 gas 12 09 05 AURORA at 12 14 05_Power Costs - Comparison bx Rbtl-Staff-Jt-PC_Adj Bench DR 3 for Initial Briefs (Electric) 2 2" xfId="6830"/>
    <cellStyle name="_Value Copy 11 30 05 gas 12 09 05 AURORA at 12 14 05_Power Costs - Comparison bx Rbtl-Staff-Jt-PC_Adj Bench DR 3 for Initial Briefs (Electric) 2 2 2" xfId="27572"/>
    <cellStyle name="_Value Copy 11 30 05 gas 12 09 05 AURORA at 12 14 05_Power Costs - Comparison bx Rbtl-Staff-Jt-PC_Adj Bench DR 3 for Initial Briefs (Electric) 2 2 2 2" xfId="27573"/>
    <cellStyle name="_Value Copy 11 30 05 gas 12 09 05 AURORA at 12 14 05_Power Costs - Comparison bx Rbtl-Staff-Jt-PC_Adj Bench DR 3 for Initial Briefs (Electric) 2 3" xfId="27574"/>
    <cellStyle name="_Value Copy 11 30 05 gas 12 09 05 AURORA at 12 14 05_Power Costs - Comparison bx Rbtl-Staff-Jt-PC_Adj Bench DR 3 for Initial Briefs (Electric) 2 3 2" xfId="27575"/>
    <cellStyle name="_Value Copy 11 30 05 gas 12 09 05 AURORA at 12 14 05_Power Costs - Comparison bx Rbtl-Staff-Jt-PC_Adj Bench DR 3 for Initial Briefs (Electric) 2 4" xfId="27576"/>
    <cellStyle name="_Value Copy 11 30 05 gas 12 09 05 AURORA at 12 14 05_Power Costs - Comparison bx Rbtl-Staff-Jt-PC_Adj Bench DR 3 for Initial Briefs (Electric) 2 4 2" xfId="27577"/>
    <cellStyle name="_Value Copy 11 30 05 gas 12 09 05 AURORA at 12 14 05_Power Costs - Comparison bx Rbtl-Staff-Jt-PC_Adj Bench DR 3 for Initial Briefs (Electric) 3" xfId="6831"/>
    <cellStyle name="_Value Copy 11 30 05 gas 12 09 05 AURORA at 12 14 05_Power Costs - Comparison bx Rbtl-Staff-Jt-PC_Adj Bench DR 3 for Initial Briefs (Electric) 3 2" xfId="27578"/>
    <cellStyle name="_Value Copy 11 30 05 gas 12 09 05 AURORA at 12 14 05_Power Costs - Comparison bx Rbtl-Staff-Jt-PC_Adj Bench DR 3 for Initial Briefs (Electric) 3 2 2" xfId="27579"/>
    <cellStyle name="_Value Copy 11 30 05 gas 12 09 05 AURORA at 12 14 05_Power Costs - Comparison bx Rbtl-Staff-Jt-PC_Adj Bench DR 3 for Initial Briefs (Electric) 3 3" xfId="27580"/>
    <cellStyle name="_Value Copy 11 30 05 gas 12 09 05 AURORA at 12 14 05_Power Costs - Comparison bx Rbtl-Staff-Jt-PC_Adj Bench DR 3 for Initial Briefs (Electric) 4" xfId="6832"/>
    <cellStyle name="_Value Copy 11 30 05 gas 12 09 05 AURORA at 12 14 05_Power Costs - Comparison bx Rbtl-Staff-Jt-PC_Adj Bench DR 3 for Initial Briefs (Electric) 4 2" xfId="27581"/>
    <cellStyle name="_Value Copy 11 30 05 gas 12 09 05 AURORA at 12 14 05_Power Costs - Comparison bx Rbtl-Staff-Jt-PC_Adj Bench DR 3 for Initial Briefs (Electric) 4 2 2" xfId="27582"/>
    <cellStyle name="_Value Copy 11 30 05 gas 12 09 05 AURORA at 12 14 05_Power Costs - Comparison bx Rbtl-Staff-Jt-PC_Adj Bench DR 3 for Initial Briefs (Electric) 4 3" xfId="27583"/>
    <cellStyle name="_Value Copy 11 30 05 gas 12 09 05 AURORA at 12 14 05_Power Costs - Comparison bx Rbtl-Staff-Jt-PC_Adj Bench DR 3 for Initial Briefs (Electric) 5" xfId="27584"/>
    <cellStyle name="_Value Copy 11 30 05 gas 12 09 05 AURORA at 12 14 05_Power Costs - Comparison bx Rbtl-Staff-Jt-PC_Adj Bench DR 3 for Initial Briefs (Electric) 5 2" xfId="27585"/>
    <cellStyle name="_Value Copy 11 30 05 gas 12 09 05 AURORA at 12 14 05_Power Costs - Comparison bx Rbtl-Staff-Jt-PC_Adj Bench DR 3 for Initial Briefs (Electric) 6" xfId="27586"/>
    <cellStyle name="_Value Copy 11 30 05 gas 12 09 05 AURORA at 12 14 05_Power Costs - Comparison bx Rbtl-Staff-Jt-PC_Adj Bench DR 3 for Initial Briefs (Electric) 6 2" xfId="27587"/>
    <cellStyle name="_Value Copy 11 30 05 gas 12 09 05 AURORA at 12 14 05_Power Costs - Comparison bx Rbtl-Staff-Jt-PC_Adj Bench DR 3 for Initial Briefs (Electric)_DEM-WP(C) ENERG10C--ctn Mid-C_042010 2010GRC" xfId="6833"/>
    <cellStyle name="_Value Copy 11 30 05 gas 12 09 05 AURORA at 12 14 05_Power Costs - Comparison bx Rbtl-Staff-Jt-PC_Adj Bench DR 3 for Initial Briefs (Electric)_DEM-WP(C) ENERG10C--ctn Mid-C_042010 2010GRC 2" xfId="27588"/>
    <cellStyle name="_Value Copy 11 30 05 gas 12 09 05 AURORA at 12 14 05_Power Costs - Comparison bx Rbtl-Staff-Jt-PC_DEM-WP(C) ENERG10C--ctn Mid-C_042010 2010GRC" xfId="6834"/>
    <cellStyle name="_Value Copy 11 30 05 gas 12 09 05 AURORA at 12 14 05_Power Costs - Comparison bx Rbtl-Staff-Jt-PC_DEM-WP(C) ENERG10C--ctn Mid-C_042010 2010GRC 2" xfId="27589"/>
    <cellStyle name="_Value Copy 11 30 05 gas 12 09 05 AURORA at 12 14 05_Power Costs - Comparison bx Rbtl-Staff-Jt-PC_Electric Rev Req Model (2009 GRC) Rebuttal" xfId="6835"/>
    <cellStyle name="_Value Copy 11 30 05 gas 12 09 05 AURORA at 12 14 05_Power Costs - Comparison bx Rbtl-Staff-Jt-PC_Electric Rev Req Model (2009 GRC) Rebuttal 2" xfId="6836"/>
    <cellStyle name="_Value Copy 11 30 05 gas 12 09 05 AURORA at 12 14 05_Power Costs - Comparison bx Rbtl-Staff-Jt-PC_Electric Rev Req Model (2009 GRC) Rebuttal 2 2" xfId="6837"/>
    <cellStyle name="_Value Copy 11 30 05 gas 12 09 05 AURORA at 12 14 05_Power Costs - Comparison bx Rbtl-Staff-Jt-PC_Electric Rev Req Model (2009 GRC) Rebuttal 2 2 2" xfId="27590"/>
    <cellStyle name="_Value Copy 11 30 05 gas 12 09 05 AURORA at 12 14 05_Power Costs - Comparison bx Rbtl-Staff-Jt-PC_Electric Rev Req Model (2009 GRC) Rebuttal 2 3" xfId="27591"/>
    <cellStyle name="_Value Copy 11 30 05 gas 12 09 05 AURORA at 12 14 05_Power Costs - Comparison bx Rbtl-Staff-Jt-PC_Electric Rev Req Model (2009 GRC) Rebuttal 3" xfId="6838"/>
    <cellStyle name="_Value Copy 11 30 05 gas 12 09 05 AURORA at 12 14 05_Power Costs - Comparison bx Rbtl-Staff-Jt-PC_Electric Rev Req Model (2009 GRC) Rebuttal 3 2" xfId="27592"/>
    <cellStyle name="_Value Copy 11 30 05 gas 12 09 05 AURORA at 12 14 05_Power Costs - Comparison bx Rbtl-Staff-Jt-PC_Electric Rev Req Model (2009 GRC) Rebuttal 4" xfId="6839"/>
    <cellStyle name="_Value Copy 11 30 05 gas 12 09 05 AURORA at 12 14 05_Power Costs - Comparison bx Rbtl-Staff-Jt-PC_Electric Rev Req Model (2009 GRC) Rebuttal REmoval of New  WH Solar AdjustMI" xfId="6840"/>
    <cellStyle name="_Value Copy 11 30 05 gas 12 09 05 AURORA at 12 14 05_Power Costs - Comparison bx Rbtl-Staff-Jt-PC_Electric Rev Req Model (2009 GRC) Rebuttal REmoval of New  WH Solar AdjustMI 2" xfId="6841"/>
    <cellStyle name="_Value Copy 11 30 05 gas 12 09 05 AURORA at 12 14 05_Power Costs - Comparison bx Rbtl-Staff-Jt-PC_Electric Rev Req Model (2009 GRC) Rebuttal REmoval of New  WH Solar AdjustMI 2 2" xfId="6842"/>
    <cellStyle name="_Value Copy 11 30 05 gas 12 09 05 AURORA at 12 14 05_Power Costs - Comparison bx Rbtl-Staff-Jt-PC_Electric Rev Req Model (2009 GRC) Rebuttal REmoval of New  WH Solar AdjustMI 2 2 2" xfId="27593"/>
    <cellStyle name="_Value Copy 11 30 05 gas 12 09 05 AURORA at 12 14 05_Power Costs - Comparison bx Rbtl-Staff-Jt-PC_Electric Rev Req Model (2009 GRC) Rebuttal REmoval of New  WH Solar AdjustMI 2 2 2 2" xfId="27594"/>
    <cellStyle name="_Value Copy 11 30 05 gas 12 09 05 AURORA at 12 14 05_Power Costs - Comparison bx Rbtl-Staff-Jt-PC_Electric Rev Req Model (2009 GRC) Rebuttal REmoval of New  WH Solar AdjustMI 2 3" xfId="27595"/>
    <cellStyle name="_Value Copy 11 30 05 gas 12 09 05 AURORA at 12 14 05_Power Costs - Comparison bx Rbtl-Staff-Jt-PC_Electric Rev Req Model (2009 GRC) Rebuttal REmoval of New  WH Solar AdjustMI 2 3 2" xfId="27596"/>
    <cellStyle name="_Value Copy 11 30 05 gas 12 09 05 AURORA at 12 14 05_Power Costs - Comparison bx Rbtl-Staff-Jt-PC_Electric Rev Req Model (2009 GRC) Rebuttal REmoval of New  WH Solar AdjustMI 2 4" xfId="27597"/>
    <cellStyle name="_Value Copy 11 30 05 gas 12 09 05 AURORA at 12 14 05_Power Costs - Comparison bx Rbtl-Staff-Jt-PC_Electric Rev Req Model (2009 GRC) Rebuttal REmoval of New  WH Solar AdjustMI 2 4 2" xfId="27598"/>
    <cellStyle name="_Value Copy 11 30 05 gas 12 09 05 AURORA at 12 14 05_Power Costs - Comparison bx Rbtl-Staff-Jt-PC_Electric Rev Req Model (2009 GRC) Rebuttal REmoval of New  WH Solar AdjustMI 3" xfId="6843"/>
    <cellStyle name="_Value Copy 11 30 05 gas 12 09 05 AURORA at 12 14 05_Power Costs - Comparison bx Rbtl-Staff-Jt-PC_Electric Rev Req Model (2009 GRC) Rebuttal REmoval of New  WH Solar AdjustMI 3 2" xfId="27599"/>
    <cellStyle name="_Value Copy 11 30 05 gas 12 09 05 AURORA at 12 14 05_Power Costs - Comparison bx Rbtl-Staff-Jt-PC_Electric Rev Req Model (2009 GRC) Rebuttal REmoval of New  WH Solar AdjustMI 3 2 2" xfId="27600"/>
    <cellStyle name="_Value Copy 11 30 05 gas 12 09 05 AURORA at 12 14 05_Power Costs - Comparison bx Rbtl-Staff-Jt-PC_Electric Rev Req Model (2009 GRC) Rebuttal REmoval of New  WH Solar AdjustMI 3 3" xfId="27601"/>
    <cellStyle name="_Value Copy 11 30 05 gas 12 09 05 AURORA at 12 14 05_Power Costs - Comparison bx Rbtl-Staff-Jt-PC_Electric Rev Req Model (2009 GRC) Rebuttal REmoval of New  WH Solar AdjustMI 4" xfId="6844"/>
    <cellStyle name="_Value Copy 11 30 05 gas 12 09 05 AURORA at 12 14 05_Power Costs - Comparison bx Rbtl-Staff-Jt-PC_Electric Rev Req Model (2009 GRC) Rebuttal REmoval of New  WH Solar AdjustMI 4 2" xfId="27602"/>
    <cellStyle name="_Value Copy 11 30 05 gas 12 09 05 AURORA at 12 14 05_Power Costs - Comparison bx Rbtl-Staff-Jt-PC_Electric Rev Req Model (2009 GRC) Rebuttal REmoval of New  WH Solar AdjustMI 4 2 2" xfId="27603"/>
    <cellStyle name="_Value Copy 11 30 05 gas 12 09 05 AURORA at 12 14 05_Power Costs - Comparison bx Rbtl-Staff-Jt-PC_Electric Rev Req Model (2009 GRC) Rebuttal REmoval of New  WH Solar AdjustMI 4 3" xfId="27604"/>
    <cellStyle name="_Value Copy 11 30 05 gas 12 09 05 AURORA at 12 14 05_Power Costs - Comparison bx Rbtl-Staff-Jt-PC_Electric Rev Req Model (2009 GRC) Rebuttal REmoval of New  WH Solar AdjustMI 5" xfId="27605"/>
    <cellStyle name="_Value Copy 11 30 05 gas 12 09 05 AURORA at 12 14 05_Power Costs - Comparison bx Rbtl-Staff-Jt-PC_Electric Rev Req Model (2009 GRC) Rebuttal REmoval of New  WH Solar AdjustMI 5 2" xfId="27606"/>
    <cellStyle name="_Value Copy 11 30 05 gas 12 09 05 AURORA at 12 14 05_Power Costs - Comparison bx Rbtl-Staff-Jt-PC_Electric Rev Req Model (2009 GRC) Rebuttal REmoval of New  WH Solar AdjustMI 6" xfId="27607"/>
    <cellStyle name="_Value Copy 11 30 05 gas 12 09 05 AURORA at 12 14 05_Power Costs - Comparison bx Rbtl-Staff-Jt-PC_Electric Rev Req Model (2009 GRC) Rebuttal REmoval of New  WH Solar AdjustMI 6 2" xfId="27608"/>
    <cellStyle name="_Value Copy 11 30 05 gas 12 09 05 AURORA at 12 14 05_Power Costs - Comparison bx Rbtl-Staff-Jt-PC_Electric Rev Req Model (2009 GRC) Rebuttal REmoval of New  WH Solar AdjustMI_DEM-WP(C) ENERG10C--ctn Mid-C_042010 2010GRC" xfId="6845"/>
    <cellStyle name="_Value Copy 11 30 05 gas 12 09 05 AURORA at 12 14 05_Power Costs - Comparison bx Rbtl-Staff-Jt-PC_Electric Rev Req Model (2009 GRC) Rebuttal REmoval of New  WH Solar AdjustMI_DEM-WP(C) ENERG10C--ctn Mid-C_042010 2010GRC 2" xfId="27609"/>
    <cellStyle name="_Value Copy 11 30 05 gas 12 09 05 AURORA at 12 14 05_Power Costs - Comparison bx Rbtl-Staff-Jt-PC_Electric Rev Req Model (2009 GRC) Revised 01-18-2010" xfId="6846"/>
    <cellStyle name="_Value Copy 11 30 05 gas 12 09 05 AURORA at 12 14 05_Power Costs - Comparison bx Rbtl-Staff-Jt-PC_Electric Rev Req Model (2009 GRC) Revised 01-18-2010 2" xfId="6847"/>
    <cellStyle name="_Value Copy 11 30 05 gas 12 09 05 AURORA at 12 14 05_Power Costs - Comparison bx Rbtl-Staff-Jt-PC_Electric Rev Req Model (2009 GRC) Revised 01-18-2010 2 2" xfId="6848"/>
    <cellStyle name="_Value Copy 11 30 05 gas 12 09 05 AURORA at 12 14 05_Power Costs - Comparison bx Rbtl-Staff-Jt-PC_Electric Rev Req Model (2009 GRC) Revised 01-18-2010 2 2 2" xfId="27610"/>
    <cellStyle name="_Value Copy 11 30 05 gas 12 09 05 AURORA at 12 14 05_Power Costs - Comparison bx Rbtl-Staff-Jt-PC_Electric Rev Req Model (2009 GRC) Revised 01-18-2010 2 2 2 2" xfId="27611"/>
    <cellStyle name="_Value Copy 11 30 05 gas 12 09 05 AURORA at 12 14 05_Power Costs - Comparison bx Rbtl-Staff-Jt-PC_Electric Rev Req Model (2009 GRC) Revised 01-18-2010 2 3" xfId="27612"/>
    <cellStyle name="_Value Copy 11 30 05 gas 12 09 05 AURORA at 12 14 05_Power Costs - Comparison bx Rbtl-Staff-Jt-PC_Electric Rev Req Model (2009 GRC) Revised 01-18-2010 2 3 2" xfId="27613"/>
    <cellStyle name="_Value Copy 11 30 05 gas 12 09 05 AURORA at 12 14 05_Power Costs - Comparison bx Rbtl-Staff-Jt-PC_Electric Rev Req Model (2009 GRC) Revised 01-18-2010 2 4" xfId="27614"/>
    <cellStyle name="_Value Copy 11 30 05 gas 12 09 05 AURORA at 12 14 05_Power Costs - Comparison bx Rbtl-Staff-Jt-PC_Electric Rev Req Model (2009 GRC) Revised 01-18-2010 2 4 2" xfId="27615"/>
    <cellStyle name="_Value Copy 11 30 05 gas 12 09 05 AURORA at 12 14 05_Power Costs - Comparison bx Rbtl-Staff-Jt-PC_Electric Rev Req Model (2009 GRC) Revised 01-18-2010 3" xfId="6849"/>
    <cellStyle name="_Value Copy 11 30 05 gas 12 09 05 AURORA at 12 14 05_Power Costs - Comparison bx Rbtl-Staff-Jt-PC_Electric Rev Req Model (2009 GRC) Revised 01-18-2010 3 2" xfId="27616"/>
    <cellStyle name="_Value Copy 11 30 05 gas 12 09 05 AURORA at 12 14 05_Power Costs - Comparison bx Rbtl-Staff-Jt-PC_Electric Rev Req Model (2009 GRC) Revised 01-18-2010 3 2 2" xfId="27617"/>
    <cellStyle name="_Value Copy 11 30 05 gas 12 09 05 AURORA at 12 14 05_Power Costs - Comparison bx Rbtl-Staff-Jt-PC_Electric Rev Req Model (2009 GRC) Revised 01-18-2010 3 3" xfId="27618"/>
    <cellStyle name="_Value Copy 11 30 05 gas 12 09 05 AURORA at 12 14 05_Power Costs - Comparison bx Rbtl-Staff-Jt-PC_Electric Rev Req Model (2009 GRC) Revised 01-18-2010 4" xfId="6850"/>
    <cellStyle name="_Value Copy 11 30 05 gas 12 09 05 AURORA at 12 14 05_Power Costs - Comparison bx Rbtl-Staff-Jt-PC_Electric Rev Req Model (2009 GRC) Revised 01-18-2010 4 2" xfId="27619"/>
    <cellStyle name="_Value Copy 11 30 05 gas 12 09 05 AURORA at 12 14 05_Power Costs - Comparison bx Rbtl-Staff-Jt-PC_Electric Rev Req Model (2009 GRC) Revised 01-18-2010 4 2 2" xfId="27620"/>
    <cellStyle name="_Value Copy 11 30 05 gas 12 09 05 AURORA at 12 14 05_Power Costs - Comparison bx Rbtl-Staff-Jt-PC_Electric Rev Req Model (2009 GRC) Revised 01-18-2010 4 3" xfId="27621"/>
    <cellStyle name="_Value Copy 11 30 05 gas 12 09 05 AURORA at 12 14 05_Power Costs - Comparison bx Rbtl-Staff-Jt-PC_Electric Rev Req Model (2009 GRC) Revised 01-18-2010 5" xfId="27622"/>
    <cellStyle name="_Value Copy 11 30 05 gas 12 09 05 AURORA at 12 14 05_Power Costs - Comparison bx Rbtl-Staff-Jt-PC_Electric Rev Req Model (2009 GRC) Revised 01-18-2010 5 2" xfId="27623"/>
    <cellStyle name="_Value Copy 11 30 05 gas 12 09 05 AURORA at 12 14 05_Power Costs - Comparison bx Rbtl-Staff-Jt-PC_Electric Rev Req Model (2009 GRC) Revised 01-18-2010 6" xfId="27624"/>
    <cellStyle name="_Value Copy 11 30 05 gas 12 09 05 AURORA at 12 14 05_Power Costs - Comparison bx Rbtl-Staff-Jt-PC_Electric Rev Req Model (2009 GRC) Revised 01-18-2010 6 2" xfId="27625"/>
    <cellStyle name="_Value Copy 11 30 05 gas 12 09 05 AURORA at 12 14 05_Power Costs - Comparison bx Rbtl-Staff-Jt-PC_Electric Rev Req Model (2009 GRC) Revised 01-18-2010_DEM-WP(C) ENERG10C--ctn Mid-C_042010 2010GRC" xfId="6851"/>
    <cellStyle name="_Value Copy 11 30 05 gas 12 09 05 AURORA at 12 14 05_Power Costs - Comparison bx Rbtl-Staff-Jt-PC_Electric Rev Req Model (2009 GRC) Revised 01-18-2010_DEM-WP(C) ENERG10C--ctn Mid-C_042010 2010GRC 2" xfId="27626"/>
    <cellStyle name="_Value Copy 11 30 05 gas 12 09 05 AURORA at 12 14 05_Power Costs - Comparison bx Rbtl-Staff-Jt-PC_Final Order Electric EXHIBIT A-1" xfId="6852"/>
    <cellStyle name="_Value Copy 11 30 05 gas 12 09 05 AURORA at 12 14 05_Power Costs - Comparison bx Rbtl-Staff-Jt-PC_Final Order Electric EXHIBIT A-1 2" xfId="6853"/>
    <cellStyle name="_Value Copy 11 30 05 gas 12 09 05 AURORA at 12 14 05_Power Costs - Comparison bx Rbtl-Staff-Jt-PC_Final Order Electric EXHIBIT A-1 2 2" xfId="6854"/>
    <cellStyle name="_Value Copy 11 30 05 gas 12 09 05 AURORA at 12 14 05_Power Costs - Comparison bx Rbtl-Staff-Jt-PC_Final Order Electric EXHIBIT A-1 2 2 2" xfId="27627"/>
    <cellStyle name="_Value Copy 11 30 05 gas 12 09 05 AURORA at 12 14 05_Power Costs - Comparison bx Rbtl-Staff-Jt-PC_Final Order Electric EXHIBIT A-1 2 3" xfId="27628"/>
    <cellStyle name="_Value Copy 11 30 05 gas 12 09 05 AURORA at 12 14 05_Power Costs - Comparison bx Rbtl-Staff-Jt-PC_Final Order Electric EXHIBIT A-1 3" xfId="6855"/>
    <cellStyle name="_Value Copy 11 30 05 gas 12 09 05 AURORA at 12 14 05_Power Costs - Comparison bx Rbtl-Staff-Jt-PC_Final Order Electric EXHIBIT A-1 3 2" xfId="27629"/>
    <cellStyle name="_Value Copy 11 30 05 gas 12 09 05 AURORA at 12 14 05_Power Costs - Comparison bx Rbtl-Staff-Jt-PC_Final Order Electric EXHIBIT A-1 3 2 2" xfId="27630"/>
    <cellStyle name="_Value Copy 11 30 05 gas 12 09 05 AURORA at 12 14 05_Power Costs - Comparison bx Rbtl-Staff-Jt-PC_Final Order Electric EXHIBIT A-1 3 3" xfId="27631"/>
    <cellStyle name="_Value Copy 11 30 05 gas 12 09 05 AURORA at 12 14 05_Power Costs - Comparison bx Rbtl-Staff-Jt-PC_Final Order Electric EXHIBIT A-1 4" xfId="6856"/>
    <cellStyle name="_Value Copy 11 30 05 gas 12 09 05 AURORA at 12 14 05_Power Costs - Comparison bx Rbtl-Staff-Jt-PC_Final Order Electric EXHIBIT A-1 4 2" xfId="27632"/>
    <cellStyle name="_Value Copy 11 30 05 gas 12 09 05 AURORA at 12 14 05_Power Costs - Comparison bx Rbtl-Staff-Jt-PC_Final Order Electric EXHIBIT A-1 5" xfId="27633"/>
    <cellStyle name="_Value Copy 11 30 05 gas 12 09 05 AURORA at 12 14 05_Power Costs - Comparison bx Rbtl-Staff-Jt-PC_Final Order Electric EXHIBIT A-1 6" xfId="27634"/>
    <cellStyle name="_Value Copy 11 30 05 gas 12 09 05 AURORA at 12 14 05_Production Adj 4.37" xfId="6857"/>
    <cellStyle name="_Value Copy 11 30 05 gas 12 09 05 AURORA at 12 14 05_Production Adj 4.37 2" xfId="6858"/>
    <cellStyle name="_Value Copy 11 30 05 gas 12 09 05 AURORA at 12 14 05_Production Adj 4.37 2 2" xfId="6859"/>
    <cellStyle name="_Value Copy 11 30 05 gas 12 09 05 AURORA at 12 14 05_Production Adj 4.37 2 2 2" xfId="27635"/>
    <cellStyle name="_Value Copy 11 30 05 gas 12 09 05 AURORA at 12 14 05_Production Adj 4.37 2 3" xfId="27636"/>
    <cellStyle name="_Value Copy 11 30 05 gas 12 09 05 AURORA at 12 14 05_Production Adj 4.37 3" xfId="6860"/>
    <cellStyle name="_Value Copy 11 30 05 gas 12 09 05 AURORA at 12 14 05_Production Adj 4.37 3 2" xfId="27637"/>
    <cellStyle name="_Value Copy 11 30 05 gas 12 09 05 AURORA at 12 14 05_Production Adj 4.37 4" xfId="27638"/>
    <cellStyle name="_Value Copy 11 30 05 gas 12 09 05 AURORA at 12 14 05_Purchased Power Adj 4.03" xfId="6861"/>
    <cellStyle name="_Value Copy 11 30 05 gas 12 09 05 AURORA at 12 14 05_Purchased Power Adj 4.03 2" xfId="6862"/>
    <cellStyle name="_Value Copy 11 30 05 gas 12 09 05 AURORA at 12 14 05_Purchased Power Adj 4.03 2 2" xfId="6863"/>
    <cellStyle name="_Value Copy 11 30 05 gas 12 09 05 AURORA at 12 14 05_Purchased Power Adj 4.03 2 2 2" xfId="27639"/>
    <cellStyle name="_Value Copy 11 30 05 gas 12 09 05 AURORA at 12 14 05_Purchased Power Adj 4.03 2 3" xfId="27640"/>
    <cellStyle name="_Value Copy 11 30 05 gas 12 09 05 AURORA at 12 14 05_Purchased Power Adj 4.03 3" xfId="6864"/>
    <cellStyle name="_Value Copy 11 30 05 gas 12 09 05 AURORA at 12 14 05_Purchased Power Adj 4.03 3 2" xfId="27641"/>
    <cellStyle name="_Value Copy 11 30 05 gas 12 09 05 AURORA at 12 14 05_Purchased Power Adj 4.03 4" xfId="27642"/>
    <cellStyle name="_Value Copy 11 30 05 gas 12 09 05 AURORA at 12 14 05_Rate Design Sch 24" xfId="6865"/>
    <cellStyle name="_Value Copy 11 30 05 gas 12 09 05 AURORA at 12 14 05_Rate Design Sch 24 2" xfId="6866"/>
    <cellStyle name="_Value Copy 11 30 05 gas 12 09 05 AURORA at 12 14 05_Rate Design Sch 24 2 2" xfId="27643"/>
    <cellStyle name="_Value Copy 11 30 05 gas 12 09 05 AURORA at 12 14 05_Rate Design Sch 24 3" xfId="27644"/>
    <cellStyle name="_Value Copy 11 30 05 gas 12 09 05 AURORA at 12 14 05_Rate Design Sch 25" xfId="6867"/>
    <cellStyle name="_Value Copy 11 30 05 gas 12 09 05 AURORA at 12 14 05_Rate Design Sch 25 2" xfId="6868"/>
    <cellStyle name="_Value Copy 11 30 05 gas 12 09 05 AURORA at 12 14 05_Rate Design Sch 25 2 2" xfId="6869"/>
    <cellStyle name="_Value Copy 11 30 05 gas 12 09 05 AURORA at 12 14 05_Rate Design Sch 25 2 2 2" xfId="27645"/>
    <cellStyle name="_Value Copy 11 30 05 gas 12 09 05 AURORA at 12 14 05_Rate Design Sch 25 2 3" xfId="27646"/>
    <cellStyle name="_Value Copy 11 30 05 gas 12 09 05 AURORA at 12 14 05_Rate Design Sch 25 3" xfId="6870"/>
    <cellStyle name="_Value Copy 11 30 05 gas 12 09 05 AURORA at 12 14 05_Rate Design Sch 25 3 2" xfId="27647"/>
    <cellStyle name="_Value Copy 11 30 05 gas 12 09 05 AURORA at 12 14 05_Rate Design Sch 25 4" xfId="27648"/>
    <cellStyle name="_Value Copy 11 30 05 gas 12 09 05 AURORA at 12 14 05_Rate Design Sch 26" xfId="6871"/>
    <cellStyle name="_Value Copy 11 30 05 gas 12 09 05 AURORA at 12 14 05_Rate Design Sch 26 2" xfId="6872"/>
    <cellStyle name="_Value Copy 11 30 05 gas 12 09 05 AURORA at 12 14 05_Rate Design Sch 26 2 2" xfId="6873"/>
    <cellStyle name="_Value Copy 11 30 05 gas 12 09 05 AURORA at 12 14 05_Rate Design Sch 26 2 2 2" xfId="27649"/>
    <cellStyle name="_Value Copy 11 30 05 gas 12 09 05 AURORA at 12 14 05_Rate Design Sch 26 2 3" xfId="27650"/>
    <cellStyle name="_Value Copy 11 30 05 gas 12 09 05 AURORA at 12 14 05_Rate Design Sch 26 3" xfId="6874"/>
    <cellStyle name="_Value Copy 11 30 05 gas 12 09 05 AURORA at 12 14 05_Rate Design Sch 26 3 2" xfId="27651"/>
    <cellStyle name="_Value Copy 11 30 05 gas 12 09 05 AURORA at 12 14 05_Rate Design Sch 26 4" xfId="27652"/>
    <cellStyle name="_Value Copy 11 30 05 gas 12 09 05 AURORA at 12 14 05_Rate Design Sch 31" xfId="6875"/>
    <cellStyle name="_Value Copy 11 30 05 gas 12 09 05 AURORA at 12 14 05_Rate Design Sch 31 2" xfId="6876"/>
    <cellStyle name="_Value Copy 11 30 05 gas 12 09 05 AURORA at 12 14 05_Rate Design Sch 31 2 2" xfId="6877"/>
    <cellStyle name="_Value Copy 11 30 05 gas 12 09 05 AURORA at 12 14 05_Rate Design Sch 31 2 2 2" xfId="27653"/>
    <cellStyle name="_Value Copy 11 30 05 gas 12 09 05 AURORA at 12 14 05_Rate Design Sch 31 2 3" xfId="27654"/>
    <cellStyle name="_Value Copy 11 30 05 gas 12 09 05 AURORA at 12 14 05_Rate Design Sch 31 3" xfId="6878"/>
    <cellStyle name="_Value Copy 11 30 05 gas 12 09 05 AURORA at 12 14 05_Rate Design Sch 31 3 2" xfId="27655"/>
    <cellStyle name="_Value Copy 11 30 05 gas 12 09 05 AURORA at 12 14 05_Rate Design Sch 31 4" xfId="27656"/>
    <cellStyle name="_Value Copy 11 30 05 gas 12 09 05 AURORA at 12 14 05_Rate Design Sch 43" xfId="6879"/>
    <cellStyle name="_Value Copy 11 30 05 gas 12 09 05 AURORA at 12 14 05_Rate Design Sch 43 2" xfId="6880"/>
    <cellStyle name="_Value Copy 11 30 05 gas 12 09 05 AURORA at 12 14 05_Rate Design Sch 43 2 2" xfId="6881"/>
    <cellStyle name="_Value Copy 11 30 05 gas 12 09 05 AURORA at 12 14 05_Rate Design Sch 43 2 2 2" xfId="27657"/>
    <cellStyle name="_Value Copy 11 30 05 gas 12 09 05 AURORA at 12 14 05_Rate Design Sch 43 2 3" xfId="27658"/>
    <cellStyle name="_Value Copy 11 30 05 gas 12 09 05 AURORA at 12 14 05_Rate Design Sch 43 3" xfId="6882"/>
    <cellStyle name="_Value Copy 11 30 05 gas 12 09 05 AURORA at 12 14 05_Rate Design Sch 43 3 2" xfId="27659"/>
    <cellStyle name="_Value Copy 11 30 05 gas 12 09 05 AURORA at 12 14 05_Rate Design Sch 43 4" xfId="27660"/>
    <cellStyle name="_Value Copy 11 30 05 gas 12 09 05 AURORA at 12 14 05_Rate Design Sch 448-449" xfId="6883"/>
    <cellStyle name="_Value Copy 11 30 05 gas 12 09 05 AURORA at 12 14 05_Rate Design Sch 448-449 2" xfId="6884"/>
    <cellStyle name="_Value Copy 11 30 05 gas 12 09 05 AURORA at 12 14 05_Rate Design Sch 448-449 2 2" xfId="27661"/>
    <cellStyle name="_Value Copy 11 30 05 gas 12 09 05 AURORA at 12 14 05_Rate Design Sch 448-449 3" xfId="27662"/>
    <cellStyle name="_Value Copy 11 30 05 gas 12 09 05 AURORA at 12 14 05_Rate Design Sch 46" xfId="6885"/>
    <cellStyle name="_Value Copy 11 30 05 gas 12 09 05 AURORA at 12 14 05_Rate Design Sch 46 2" xfId="6886"/>
    <cellStyle name="_Value Copy 11 30 05 gas 12 09 05 AURORA at 12 14 05_Rate Design Sch 46 2 2" xfId="6887"/>
    <cellStyle name="_Value Copy 11 30 05 gas 12 09 05 AURORA at 12 14 05_Rate Design Sch 46 2 2 2" xfId="27663"/>
    <cellStyle name="_Value Copy 11 30 05 gas 12 09 05 AURORA at 12 14 05_Rate Design Sch 46 2 3" xfId="27664"/>
    <cellStyle name="_Value Copy 11 30 05 gas 12 09 05 AURORA at 12 14 05_Rate Design Sch 46 3" xfId="6888"/>
    <cellStyle name="_Value Copy 11 30 05 gas 12 09 05 AURORA at 12 14 05_Rate Design Sch 46 3 2" xfId="27665"/>
    <cellStyle name="_Value Copy 11 30 05 gas 12 09 05 AURORA at 12 14 05_Rate Design Sch 46 4" xfId="27666"/>
    <cellStyle name="_Value Copy 11 30 05 gas 12 09 05 AURORA at 12 14 05_Rate Spread" xfId="6889"/>
    <cellStyle name="_Value Copy 11 30 05 gas 12 09 05 AURORA at 12 14 05_Rate Spread 2" xfId="6890"/>
    <cellStyle name="_Value Copy 11 30 05 gas 12 09 05 AURORA at 12 14 05_Rate Spread 2 2" xfId="6891"/>
    <cellStyle name="_Value Copy 11 30 05 gas 12 09 05 AURORA at 12 14 05_Rate Spread 2 2 2" xfId="27667"/>
    <cellStyle name="_Value Copy 11 30 05 gas 12 09 05 AURORA at 12 14 05_Rate Spread 2 3" xfId="27668"/>
    <cellStyle name="_Value Copy 11 30 05 gas 12 09 05 AURORA at 12 14 05_Rate Spread 3" xfId="6892"/>
    <cellStyle name="_Value Copy 11 30 05 gas 12 09 05 AURORA at 12 14 05_Rate Spread 3 2" xfId="27669"/>
    <cellStyle name="_Value Copy 11 30 05 gas 12 09 05 AURORA at 12 14 05_Rate Spread 4" xfId="27670"/>
    <cellStyle name="_Value Copy 11 30 05 gas 12 09 05 AURORA at 12 14 05_Rebuttal Power Costs" xfId="6893"/>
    <cellStyle name="_Value Copy 11 30 05 gas 12 09 05 AURORA at 12 14 05_Rebuttal Power Costs 2" xfId="6894"/>
    <cellStyle name="_Value Copy 11 30 05 gas 12 09 05 AURORA at 12 14 05_Rebuttal Power Costs 2 2" xfId="6895"/>
    <cellStyle name="_Value Copy 11 30 05 gas 12 09 05 AURORA at 12 14 05_Rebuttal Power Costs 2 2 2" xfId="27671"/>
    <cellStyle name="_Value Copy 11 30 05 gas 12 09 05 AURORA at 12 14 05_Rebuttal Power Costs 2 2 2 2" xfId="27672"/>
    <cellStyle name="_Value Copy 11 30 05 gas 12 09 05 AURORA at 12 14 05_Rebuttal Power Costs 2 3" xfId="27673"/>
    <cellStyle name="_Value Copy 11 30 05 gas 12 09 05 AURORA at 12 14 05_Rebuttal Power Costs 2 3 2" xfId="27674"/>
    <cellStyle name="_Value Copy 11 30 05 gas 12 09 05 AURORA at 12 14 05_Rebuttal Power Costs 2 4" xfId="27675"/>
    <cellStyle name="_Value Copy 11 30 05 gas 12 09 05 AURORA at 12 14 05_Rebuttal Power Costs 2 4 2" xfId="27676"/>
    <cellStyle name="_Value Copy 11 30 05 gas 12 09 05 AURORA at 12 14 05_Rebuttal Power Costs 3" xfId="6896"/>
    <cellStyle name="_Value Copy 11 30 05 gas 12 09 05 AURORA at 12 14 05_Rebuttal Power Costs 3 2" xfId="27677"/>
    <cellStyle name="_Value Copy 11 30 05 gas 12 09 05 AURORA at 12 14 05_Rebuttal Power Costs 3 2 2" xfId="27678"/>
    <cellStyle name="_Value Copy 11 30 05 gas 12 09 05 AURORA at 12 14 05_Rebuttal Power Costs 3 3" xfId="27679"/>
    <cellStyle name="_Value Copy 11 30 05 gas 12 09 05 AURORA at 12 14 05_Rebuttal Power Costs 4" xfId="6897"/>
    <cellStyle name="_Value Copy 11 30 05 gas 12 09 05 AURORA at 12 14 05_Rebuttal Power Costs 4 2" xfId="27680"/>
    <cellStyle name="_Value Copy 11 30 05 gas 12 09 05 AURORA at 12 14 05_Rebuttal Power Costs 4 2 2" xfId="27681"/>
    <cellStyle name="_Value Copy 11 30 05 gas 12 09 05 AURORA at 12 14 05_Rebuttal Power Costs 4 3" xfId="27682"/>
    <cellStyle name="_Value Copy 11 30 05 gas 12 09 05 AURORA at 12 14 05_Rebuttal Power Costs 5" xfId="27683"/>
    <cellStyle name="_Value Copy 11 30 05 gas 12 09 05 AURORA at 12 14 05_Rebuttal Power Costs 5 2" xfId="27684"/>
    <cellStyle name="_Value Copy 11 30 05 gas 12 09 05 AURORA at 12 14 05_Rebuttal Power Costs 6" xfId="27685"/>
    <cellStyle name="_Value Copy 11 30 05 gas 12 09 05 AURORA at 12 14 05_Rebuttal Power Costs 6 2" xfId="27686"/>
    <cellStyle name="_Value Copy 11 30 05 gas 12 09 05 AURORA at 12 14 05_Rebuttal Power Costs_Adj Bench DR 3 for Initial Briefs (Electric)" xfId="6898"/>
    <cellStyle name="_Value Copy 11 30 05 gas 12 09 05 AURORA at 12 14 05_Rebuttal Power Costs_Adj Bench DR 3 for Initial Briefs (Electric) 2" xfId="6899"/>
    <cellStyle name="_Value Copy 11 30 05 gas 12 09 05 AURORA at 12 14 05_Rebuttal Power Costs_Adj Bench DR 3 for Initial Briefs (Electric) 2 2" xfId="6900"/>
    <cellStyle name="_Value Copy 11 30 05 gas 12 09 05 AURORA at 12 14 05_Rebuttal Power Costs_Adj Bench DR 3 for Initial Briefs (Electric) 2 2 2" xfId="27687"/>
    <cellStyle name="_Value Copy 11 30 05 gas 12 09 05 AURORA at 12 14 05_Rebuttal Power Costs_Adj Bench DR 3 for Initial Briefs (Electric) 2 2 2 2" xfId="27688"/>
    <cellStyle name="_Value Copy 11 30 05 gas 12 09 05 AURORA at 12 14 05_Rebuttal Power Costs_Adj Bench DR 3 for Initial Briefs (Electric) 2 3" xfId="27689"/>
    <cellStyle name="_Value Copy 11 30 05 gas 12 09 05 AURORA at 12 14 05_Rebuttal Power Costs_Adj Bench DR 3 for Initial Briefs (Electric) 2 3 2" xfId="27690"/>
    <cellStyle name="_Value Copy 11 30 05 gas 12 09 05 AURORA at 12 14 05_Rebuttal Power Costs_Adj Bench DR 3 for Initial Briefs (Electric) 2 4" xfId="27691"/>
    <cellStyle name="_Value Copy 11 30 05 gas 12 09 05 AURORA at 12 14 05_Rebuttal Power Costs_Adj Bench DR 3 for Initial Briefs (Electric) 2 4 2" xfId="27692"/>
    <cellStyle name="_Value Copy 11 30 05 gas 12 09 05 AURORA at 12 14 05_Rebuttal Power Costs_Adj Bench DR 3 for Initial Briefs (Electric) 3" xfId="6901"/>
    <cellStyle name="_Value Copy 11 30 05 gas 12 09 05 AURORA at 12 14 05_Rebuttal Power Costs_Adj Bench DR 3 for Initial Briefs (Electric) 3 2" xfId="27693"/>
    <cellStyle name="_Value Copy 11 30 05 gas 12 09 05 AURORA at 12 14 05_Rebuttal Power Costs_Adj Bench DR 3 for Initial Briefs (Electric) 3 2 2" xfId="27694"/>
    <cellStyle name="_Value Copy 11 30 05 gas 12 09 05 AURORA at 12 14 05_Rebuttal Power Costs_Adj Bench DR 3 for Initial Briefs (Electric) 3 3" xfId="27695"/>
    <cellStyle name="_Value Copy 11 30 05 gas 12 09 05 AURORA at 12 14 05_Rebuttal Power Costs_Adj Bench DR 3 for Initial Briefs (Electric) 4" xfId="6902"/>
    <cellStyle name="_Value Copy 11 30 05 gas 12 09 05 AURORA at 12 14 05_Rebuttal Power Costs_Adj Bench DR 3 for Initial Briefs (Electric) 4 2" xfId="27696"/>
    <cellStyle name="_Value Copy 11 30 05 gas 12 09 05 AURORA at 12 14 05_Rebuttal Power Costs_Adj Bench DR 3 for Initial Briefs (Electric) 4 2 2" xfId="27697"/>
    <cellStyle name="_Value Copy 11 30 05 gas 12 09 05 AURORA at 12 14 05_Rebuttal Power Costs_Adj Bench DR 3 for Initial Briefs (Electric) 4 3" xfId="27698"/>
    <cellStyle name="_Value Copy 11 30 05 gas 12 09 05 AURORA at 12 14 05_Rebuttal Power Costs_Adj Bench DR 3 for Initial Briefs (Electric) 5" xfId="27699"/>
    <cellStyle name="_Value Copy 11 30 05 gas 12 09 05 AURORA at 12 14 05_Rebuttal Power Costs_Adj Bench DR 3 for Initial Briefs (Electric) 5 2" xfId="27700"/>
    <cellStyle name="_Value Copy 11 30 05 gas 12 09 05 AURORA at 12 14 05_Rebuttal Power Costs_Adj Bench DR 3 for Initial Briefs (Electric) 6" xfId="27701"/>
    <cellStyle name="_Value Copy 11 30 05 gas 12 09 05 AURORA at 12 14 05_Rebuttal Power Costs_Adj Bench DR 3 for Initial Briefs (Electric) 6 2" xfId="27702"/>
    <cellStyle name="_Value Copy 11 30 05 gas 12 09 05 AURORA at 12 14 05_Rebuttal Power Costs_Adj Bench DR 3 for Initial Briefs (Electric)_DEM-WP(C) ENERG10C--ctn Mid-C_042010 2010GRC" xfId="6903"/>
    <cellStyle name="_Value Copy 11 30 05 gas 12 09 05 AURORA at 12 14 05_Rebuttal Power Costs_Adj Bench DR 3 for Initial Briefs (Electric)_DEM-WP(C) ENERG10C--ctn Mid-C_042010 2010GRC 2" xfId="27703"/>
    <cellStyle name="_Value Copy 11 30 05 gas 12 09 05 AURORA at 12 14 05_Rebuttal Power Costs_DEM-WP(C) ENERG10C--ctn Mid-C_042010 2010GRC" xfId="6904"/>
    <cellStyle name="_Value Copy 11 30 05 gas 12 09 05 AURORA at 12 14 05_Rebuttal Power Costs_DEM-WP(C) ENERG10C--ctn Mid-C_042010 2010GRC 2" xfId="27704"/>
    <cellStyle name="_Value Copy 11 30 05 gas 12 09 05 AURORA at 12 14 05_Rebuttal Power Costs_Electric Rev Req Model (2009 GRC) Rebuttal" xfId="6905"/>
    <cellStyle name="_Value Copy 11 30 05 gas 12 09 05 AURORA at 12 14 05_Rebuttal Power Costs_Electric Rev Req Model (2009 GRC) Rebuttal 2" xfId="6906"/>
    <cellStyle name="_Value Copy 11 30 05 gas 12 09 05 AURORA at 12 14 05_Rebuttal Power Costs_Electric Rev Req Model (2009 GRC) Rebuttal 2 2" xfId="6907"/>
    <cellStyle name="_Value Copy 11 30 05 gas 12 09 05 AURORA at 12 14 05_Rebuttal Power Costs_Electric Rev Req Model (2009 GRC) Rebuttal 2 2 2" xfId="27705"/>
    <cellStyle name="_Value Copy 11 30 05 gas 12 09 05 AURORA at 12 14 05_Rebuttal Power Costs_Electric Rev Req Model (2009 GRC) Rebuttal 2 3" xfId="27706"/>
    <cellStyle name="_Value Copy 11 30 05 gas 12 09 05 AURORA at 12 14 05_Rebuttal Power Costs_Electric Rev Req Model (2009 GRC) Rebuttal 3" xfId="6908"/>
    <cellStyle name="_Value Copy 11 30 05 gas 12 09 05 AURORA at 12 14 05_Rebuttal Power Costs_Electric Rev Req Model (2009 GRC) Rebuttal 3 2" xfId="27707"/>
    <cellStyle name="_Value Copy 11 30 05 gas 12 09 05 AURORA at 12 14 05_Rebuttal Power Costs_Electric Rev Req Model (2009 GRC) Rebuttal 4" xfId="6909"/>
    <cellStyle name="_Value Copy 11 30 05 gas 12 09 05 AURORA at 12 14 05_Rebuttal Power Costs_Electric Rev Req Model (2009 GRC) Rebuttal REmoval of New  WH Solar AdjustMI" xfId="6910"/>
    <cellStyle name="_Value Copy 11 30 05 gas 12 09 05 AURORA at 12 14 05_Rebuttal Power Costs_Electric Rev Req Model (2009 GRC) Rebuttal REmoval of New  WH Solar AdjustMI 2" xfId="6911"/>
    <cellStyle name="_Value Copy 11 30 05 gas 12 09 05 AURORA at 12 14 05_Rebuttal Power Costs_Electric Rev Req Model (2009 GRC) Rebuttal REmoval of New  WH Solar AdjustMI 2 2" xfId="6912"/>
    <cellStyle name="_Value Copy 11 30 05 gas 12 09 05 AURORA at 12 14 05_Rebuttal Power Costs_Electric Rev Req Model (2009 GRC) Rebuttal REmoval of New  WH Solar AdjustMI 2 2 2" xfId="27708"/>
    <cellStyle name="_Value Copy 11 30 05 gas 12 09 05 AURORA at 12 14 05_Rebuttal Power Costs_Electric Rev Req Model (2009 GRC) Rebuttal REmoval of New  WH Solar AdjustMI 2 2 2 2" xfId="27709"/>
    <cellStyle name="_Value Copy 11 30 05 gas 12 09 05 AURORA at 12 14 05_Rebuttal Power Costs_Electric Rev Req Model (2009 GRC) Rebuttal REmoval of New  WH Solar AdjustMI 2 3" xfId="27710"/>
    <cellStyle name="_Value Copy 11 30 05 gas 12 09 05 AURORA at 12 14 05_Rebuttal Power Costs_Electric Rev Req Model (2009 GRC) Rebuttal REmoval of New  WH Solar AdjustMI 2 3 2" xfId="27711"/>
    <cellStyle name="_Value Copy 11 30 05 gas 12 09 05 AURORA at 12 14 05_Rebuttal Power Costs_Electric Rev Req Model (2009 GRC) Rebuttal REmoval of New  WH Solar AdjustMI 2 4" xfId="27712"/>
    <cellStyle name="_Value Copy 11 30 05 gas 12 09 05 AURORA at 12 14 05_Rebuttal Power Costs_Electric Rev Req Model (2009 GRC) Rebuttal REmoval of New  WH Solar AdjustMI 2 4 2" xfId="27713"/>
    <cellStyle name="_Value Copy 11 30 05 gas 12 09 05 AURORA at 12 14 05_Rebuttal Power Costs_Electric Rev Req Model (2009 GRC) Rebuttal REmoval of New  WH Solar AdjustMI 3" xfId="6913"/>
    <cellStyle name="_Value Copy 11 30 05 gas 12 09 05 AURORA at 12 14 05_Rebuttal Power Costs_Electric Rev Req Model (2009 GRC) Rebuttal REmoval of New  WH Solar AdjustMI 3 2" xfId="27714"/>
    <cellStyle name="_Value Copy 11 30 05 gas 12 09 05 AURORA at 12 14 05_Rebuttal Power Costs_Electric Rev Req Model (2009 GRC) Rebuttal REmoval of New  WH Solar AdjustMI 3 2 2" xfId="27715"/>
    <cellStyle name="_Value Copy 11 30 05 gas 12 09 05 AURORA at 12 14 05_Rebuttal Power Costs_Electric Rev Req Model (2009 GRC) Rebuttal REmoval of New  WH Solar AdjustMI 3 3" xfId="27716"/>
    <cellStyle name="_Value Copy 11 30 05 gas 12 09 05 AURORA at 12 14 05_Rebuttal Power Costs_Electric Rev Req Model (2009 GRC) Rebuttal REmoval of New  WH Solar AdjustMI 4" xfId="6914"/>
    <cellStyle name="_Value Copy 11 30 05 gas 12 09 05 AURORA at 12 14 05_Rebuttal Power Costs_Electric Rev Req Model (2009 GRC) Rebuttal REmoval of New  WH Solar AdjustMI 4 2" xfId="27717"/>
    <cellStyle name="_Value Copy 11 30 05 gas 12 09 05 AURORA at 12 14 05_Rebuttal Power Costs_Electric Rev Req Model (2009 GRC) Rebuttal REmoval of New  WH Solar AdjustMI 4 2 2" xfId="27718"/>
    <cellStyle name="_Value Copy 11 30 05 gas 12 09 05 AURORA at 12 14 05_Rebuttal Power Costs_Electric Rev Req Model (2009 GRC) Rebuttal REmoval of New  WH Solar AdjustMI 4 3" xfId="27719"/>
    <cellStyle name="_Value Copy 11 30 05 gas 12 09 05 AURORA at 12 14 05_Rebuttal Power Costs_Electric Rev Req Model (2009 GRC) Rebuttal REmoval of New  WH Solar AdjustMI 5" xfId="27720"/>
    <cellStyle name="_Value Copy 11 30 05 gas 12 09 05 AURORA at 12 14 05_Rebuttal Power Costs_Electric Rev Req Model (2009 GRC) Rebuttal REmoval of New  WH Solar AdjustMI 5 2" xfId="27721"/>
    <cellStyle name="_Value Copy 11 30 05 gas 12 09 05 AURORA at 12 14 05_Rebuttal Power Costs_Electric Rev Req Model (2009 GRC) Rebuttal REmoval of New  WH Solar AdjustMI 6" xfId="27722"/>
    <cellStyle name="_Value Copy 11 30 05 gas 12 09 05 AURORA at 12 14 05_Rebuttal Power Costs_Electric Rev Req Model (2009 GRC) Rebuttal REmoval of New  WH Solar AdjustMI 6 2" xfId="27723"/>
    <cellStyle name="_Value Copy 11 30 05 gas 12 09 05 AURORA at 12 14 05_Rebuttal Power Costs_Electric Rev Req Model (2009 GRC) Rebuttal REmoval of New  WH Solar AdjustMI_DEM-WP(C) ENERG10C--ctn Mid-C_042010 2010GRC" xfId="6915"/>
    <cellStyle name="_Value Copy 11 30 05 gas 12 09 05 AURORA at 12 14 05_Rebuttal Power Costs_Electric Rev Req Model (2009 GRC) Rebuttal REmoval of New  WH Solar AdjustMI_DEM-WP(C) ENERG10C--ctn Mid-C_042010 2010GRC 2" xfId="27724"/>
    <cellStyle name="_Value Copy 11 30 05 gas 12 09 05 AURORA at 12 14 05_Rebuttal Power Costs_Electric Rev Req Model (2009 GRC) Revised 01-18-2010" xfId="6916"/>
    <cellStyle name="_Value Copy 11 30 05 gas 12 09 05 AURORA at 12 14 05_Rebuttal Power Costs_Electric Rev Req Model (2009 GRC) Revised 01-18-2010 2" xfId="6917"/>
    <cellStyle name="_Value Copy 11 30 05 gas 12 09 05 AURORA at 12 14 05_Rebuttal Power Costs_Electric Rev Req Model (2009 GRC) Revised 01-18-2010 2 2" xfId="6918"/>
    <cellStyle name="_Value Copy 11 30 05 gas 12 09 05 AURORA at 12 14 05_Rebuttal Power Costs_Electric Rev Req Model (2009 GRC) Revised 01-18-2010 2 2 2" xfId="27725"/>
    <cellStyle name="_Value Copy 11 30 05 gas 12 09 05 AURORA at 12 14 05_Rebuttal Power Costs_Electric Rev Req Model (2009 GRC) Revised 01-18-2010 2 2 2 2" xfId="27726"/>
    <cellStyle name="_Value Copy 11 30 05 gas 12 09 05 AURORA at 12 14 05_Rebuttal Power Costs_Electric Rev Req Model (2009 GRC) Revised 01-18-2010 2 3" xfId="27727"/>
    <cellStyle name="_Value Copy 11 30 05 gas 12 09 05 AURORA at 12 14 05_Rebuttal Power Costs_Electric Rev Req Model (2009 GRC) Revised 01-18-2010 2 3 2" xfId="27728"/>
    <cellStyle name="_Value Copy 11 30 05 gas 12 09 05 AURORA at 12 14 05_Rebuttal Power Costs_Electric Rev Req Model (2009 GRC) Revised 01-18-2010 2 4" xfId="27729"/>
    <cellStyle name="_Value Copy 11 30 05 gas 12 09 05 AURORA at 12 14 05_Rebuttal Power Costs_Electric Rev Req Model (2009 GRC) Revised 01-18-2010 2 4 2" xfId="27730"/>
    <cellStyle name="_Value Copy 11 30 05 gas 12 09 05 AURORA at 12 14 05_Rebuttal Power Costs_Electric Rev Req Model (2009 GRC) Revised 01-18-2010 3" xfId="6919"/>
    <cellStyle name="_Value Copy 11 30 05 gas 12 09 05 AURORA at 12 14 05_Rebuttal Power Costs_Electric Rev Req Model (2009 GRC) Revised 01-18-2010 3 2" xfId="27731"/>
    <cellStyle name="_Value Copy 11 30 05 gas 12 09 05 AURORA at 12 14 05_Rebuttal Power Costs_Electric Rev Req Model (2009 GRC) Revised 01-18-2010 3 2 2" xfId="27732"/>
    <cellStyle name="_Value Copy 11 30 05 gas 12 09 05 AURORA at 12 14 05_Rebuttal Power Costs_Electric Rev Req Model (2009 GRC) Revised 01-18-2010 3 3" xfId="27733"/>
    <cellStyle name="_Value Copy 11 30 05 gas 12 09 05 AURORA at 12 14 05_Rebuttal Power Costs_Electric Rev Req Model (2009 GRC) Revised 01-18-2010 4" xfId="6920"/>
    <cellStyle name="_Value Copy 11 30 05 gas 12 09 05 AURORA at 12 14 05_Rebuttal Power Costs_Electric Rev Req Model (2009 GRC) Revised 01-18-2010 4 2" xfId="27734"/>
    <cellStyle name="_Value Copy 11 30 05 gas 12 09 05 AURORA at 12 14 05_Rebuttal Power Costs_Electric Rev Req Model (2009 GRC) Revised 01-18-2010 4 2 2" xfId="27735"/>
    <cellStyle name="_Value Copy 11 30 05 gas 12 09 05 AURORA at 12 14 05_Rebuttal Power Costs_Electric Rev Req Model (2009 GRC) Revised 01-18-2010 4 3" xfId="27736"/>
    <cellStyle name="_Value Copy 11 30 05 gas 12 09 05 AURORA at 12 14 05_Rebuttal Power Costs_Electric Rev Req Model (2009 GRC) Revised 01-18-2010 5" xfId="27737"/>
    <cellStyle name="_Value Copy 11 30 05 gas 12 09 05 AURORA at 12 14 05_Rebuttal Power Costs_Electric Rev Req Model (2009 GRC) Revised 01-18-2010 5 2" xfId="27738"/>
    <cellStyle name="_Value Copy 11 30 05 gas 12 09 05 AURORA at 12 14 05_Rebuttal Power Costs_Electric Rev Req Model (2009 GRC) Revised 01-18-2010 6" xfId="27739"/>
    <cellStyle name="_Value Copy 11 30 05 gas 12 09 05 AURORA at 12 14 05_Rebuttal Power Costs_Electric Rev Req Model (2009 GRC) Revised 01-18-2010 6 2" xfId="27740"/>
    <cellStyle name="_Value Copy 11 30 05 gas 12 09 05 AURORA at 12 14 05_Rebuttal Power Costs_Electric Rev Req Model (2009 GRC) Revised 01-18-2010_DEM-WP(C) ENERG10C--ctn Mid-C_042010 2010GRC" xfId="6921"/>
    <cellStyle name="_Value Copy 11 30 05 gas 12 09 05 AURORA at 12 14 05_Rebuttal Power Costs_Electric Rev Req Model (2009 GRC) Revised 01-18-2010_DEM-WP(C) ENERG10C--ctn Mid-C_042010 2010GRC 2" xfId="27741"/>
    <cellStyle name="_Value Copy 11 30 05 gas 12 09 05 AURORA at 12 14 05_Rebuttal Power Costs_Final Order Electric EXHIBIT A-1" xfId="6922"/>
    <cellStyle name="_Value Copy 11 30 05 gas 12 09 05 AURORA at 12 14 05_Rebuttal Power Costs_Final Order Electric EXHIBIT A-1 2" xfId="6923"/>
    <cellStyle name="_Value Copy 11 30 05 gas 12 09 05 AURORA at 12 14 05_Rebuttal Power Costs_Final Order Electric EXHIBIT A-1 2 2" xfId="6924"/>
    <cellStyle name="_Value Copy 11 30 05 gas 12 09 05 AURORA at 12 14 05_Rebuttal Power Costs_Final Order Electric EXHIBIT A-1 2 2 2" xfId="27742"/>
    <cellStyle name="_Value Copy 11 30 05 gas 12 09 05 AURORA at 12 14 05_Rebuttal Power Costs_Final Order Electric EXHIBIT A-1 2 3" xfId="27743"/>
    <cellStyle name="_Value Copy 11 30 05 gas 12 09 05 AURORA at 12 14 05_Rebuttal Power Costs_Final Order Electric EXHIBIT A-1 3" xfId="6925"/>
    <cellStyle name="_Value Copy 11 30 05 gas 12 09 05 AURORA at 12 14 05_Rebuttal Power Costs_Final Order Electric EXHIBIT A-1 3 2" xfId="27744"/>
    <cellStyle name="_Value Copy 11 30 05 gas 12 09 05 AURORA at 12 14 05_Rebuttal Power Costs_Final Order Electric EXHIBIT A-1 3 2 2" xfId="27745"/>
    <cellStyle name="_Value Copy 11 30 05 gas 12 09 05 AURORA at 12 14 05_Rebuttal Power Costs_Final Order Electric EXHIBIT A-1 3 3" xfId="27746"/>
    <cellStyle name="_Value Copy 11 30 05 gas 12 09 05 AURORA at 12 14 05_Rebuttal Power Costs_Final Order Electric EXHIBIT A-1 4" xfId="6926"/>
    <cellStyle name="_Value Copy 11 30 05 gas 12 09 05 AURORA at 12 14 05_Rebuttal Power Costs_Final Order Electric EXHIBIT A-1 4 2" xfId="27747"/>
    <cellStyle name="_Value Copy 11 30 05 gas 12 09 05 AURORA at 12 14 05_Rebuttal Power Costs_Final Order Electric EXHIBIT A-1 5" xfId="27748"/>
    <cellStyle name="_Value Copy 11 30 05 gas 12 09 05 AURORA at 12 14 05_Rebuttal Power Costs_Final Order Electric EXHIBIT A-1 6" xfId="27749"/>
    <cellStyle name="_Value Copy 11 30 05 gas 12 09 05 AURORA at 12 14 05_RECS vs PTC's w Interest 6-28-10" xfId="27750"/>
    <cellStyle name="_Value Copy 11 30 05 gas 12 09 05 AURORA at 12 14 05_ROR 5.02" xfId="6927"/>
    <cellStyle name="_Value Copy 11 30 05 gas 12 09 05 AURORA at 12 14 05_ROR 5.02 2" xfId="6928"/>
    <cellStyle name="_Value Copy 11 30 05 gas 12 09 05 AURORA at 12 14 05_ROR 5.02 2 2" xfId="6929"/>
    <cellStyle name="_Value Copy 11 30 05 gas 12 09 05 AURORA at 12 14 05_ROR 5.02 2 2 2" xfId="27751"/>
    <cellStyle name="_Value Copy 11 30 05 gas 12 09 05 AURORA at 12 14 05_ROR 5.02 2 3" xfId="27752"/>
    <cellStyle name="_Value Copy 11 30 05 gas 12 09 05 AURORA at 12 14 05_ROR 5.02 3" xfId="6930"/>
    <cellStyle name="_Value Copy 11 30 05 gas 12 09 05 AURORA at 12 14 05_ROR 5.02 3 2" xfId="27753"/>
    <cellStyle name="_Value Copy 11 30 05 gas 12 09 05 AURORA at 12 14 05_ROR 5.02 4" xfId="27754"/>
    <cellStyle name="_Value Copy 11 30 05 gas 12 09 05 AURORA at 12 14 05_Sch 40 Feeder OH 2008" xfId="6931"/>
    <cellStyle name="_Value Copy 11 30 05 gas 12 09 05 AURORA at 12 14 05_Sch 40 Feeder OH 2008 2" xfId="6932"/>
    <cellStyle name="_Value Copy 11 30 05 gas 12 09 05 AURORA at 12 14 05_Sch 40 Feeder OH 2008 2 2" xfId="6933"/>
    <cellStyle name="_Value Copy 11 30 05 gas 12 09 05 AURORA at 12 14 05_Sch 40 Feeder OH 2008 2 2 2" xfId="27755"/>
    <cellStyle name="_Value Copy 11 30 05 gas 12 09 05 AURORA at 12 14 05_Sch 40 Feeder OH 2008 2 3" xfId="27756"/>
    <cellStyle name="_Value Copy 11 30 05 gas 12 09 05 AURORA at 12 14 05_Sch 40 Feeder OH 2008 3" xfId="6934"/>
    <cellStyle name="_Value Copy 11 30 05 gas 12 09 05 AURORA at 12 14 05_Sch 40 Feeder OH 2008 3 2" xfId="27757"/>
    <cellStyle name="_Value Copy 11 30 05 gas 12 09 05 AURORA at 12 14 05_Sch 40 Feeder OH 2008 4" xfId="27758"/>
    <cellStyle name="_Value Copy 11 30 05 gas 12 09 05 AURORA at 12 14 05_Sch 40 Interim Energy Rates " xfId="6935"/>
    <cellStyle name="_Value Copy 11 30 05 gas 12 09 05 AURORA at 12 14 05_Sch 40 Interim Energy Rates  2" xfId="6936"/>
    <cellStyle name="_Value Copy 11 30 05 gas 12 09 05 AURORA at 12 14 05_Sch 40 Interim Energy Rates  2 2" xfId="6937"/>
    <cellStyle name="_Value Copy 11 30 05 gas 12 09 05 AURORA at 12 14 05_Sch 40 Interim Energy Rates  2 2 2" xfId="27759"/>
    <cellStyle name="_Value Copy 11 30 05 gas 12 09 05 AURORA at 12 14 05_Sch 40 Interim Energy Rates  2 3" xfId="27760"/>
    <cellStyle name="_Value Copy 11 30 05 gas 12 09 05 AURORA at 12 14 05_Sch 40 Interim Energy Rates  3" xfId="6938"/>
    <cellStyle name="_Value Copy 11 30 05 gas 12 09 05 AURORA at 12 14 05_Sch 40 Interim Energy Rates  3 2" xfId="27761"/>
    <cellStyle name="_Value Copy 11 30 05 gas 12 09 05 AURORA at 12 14 05_Sch 40 Interim Energy Rates  4" xfId="27762"/>
    <cellStyle name="_Value Copy 11 30 05 gas 12 09 05 AURORA at 12 14 05_Sch 40 Substation A&amp;G 2008" xfId="6939"/>
    <cellStyle name="_Value Copy 11 30 05 gas 12 09 05 AURORA at 12 14 05_Sch 40 Substation A&amp;G 2008 2" xfId="6940"/>
    <cellStyle name="_Value Copy 11 30 05 gas 12 09 05 AURORA at 12 14 05_Sch 40 Substation A&amp;G 2008 2 2" xfId="6941"/>
    <cellStyle name="_Value Copy 11 30 05 gas 12 09 05 AURORA at 12 14 05_Sch 40 Substation A&amp;G 2008 2 2 2" xfId="27763"/>
    <cellStyle name="_Value Copy 11 30 05 gas 12 09 05 AURORA at 12 14 05_Sch 40 Substation A&amp;G 2008 2 3" xfId="27764"/>
    <cellStyle name="_Value Copy 11 30 05 gas 12 09 05 AURORA at 12 14 05_Sch 40 Substation A&amp;G 2008 3" xfId="6942"/>
    <cellStyle name="_Value Copy 11 30 05 gas 12 09 05 AURORA at 12 14 05_Sch 40 Substation A&amp;G 2008 3 2" xfId="27765"/>
    <cellStyle name="_Value Copy 11 30 05 gas 12 09 05 AURORA at 12 14 05_Sch 40 Substation A&amp;G 2008 4" xfId="27766"/>
    <cellStyle name="_Value Copy 11 30 05 gas 12 09 05 AURORA at 12 14 05_Sch 40 Substation O&amp;M 2008" xfId="6943"/>
    <cellStyle name="_Value Copy 11 30 05 gas 12 09 05 AURORA at 12 14 05_Sch 40 Substation O&amp;M 2008 2" xfId="6944"/>
    <cellStyle name="_Value Copy 11 30 05 gas 12 09 05 AURORA at 12 14 05_Sch 40 Substation O&amp;M 2008 2 2" xfId="6945"/>
    <cellStyle name="_Value Copy 11 30 05 gas 12 09 05 AURORA at 12 14 05_Sch 40 Substation O&amp;M 2008 2 2 2" xfId="27767"/>
    <cellStyle name="_Value Copy 11 30 05 gas 12 09 05 AURORA at 12 14 05_Sch 40 Substation O&amp;M 2008 2 3" xfId="27768"/>
    <cellStyle name="_Value Copy 11 30 05 gas 12 09 05 AURORA at 12 14 05_Sch 40 Substation O&amp;M 2008 3" xfId="6946"/>
    <cellStyle name="_Value Copy 11 30 05 gas 12 09 05 AURORA at 12 14 05_Sch 40 Substation O&amp;M 2008 3 2" xfId="27769"/>
    <cellStyle name="_Value Copy 11 30 05 gas 12 09 05 AURORA at 12 14 05_Sch 40 Substation O&amp;M 2008 4" xfId="27770"/>
    <cellStyle name="_Value Copy 11 30 05 gas 12 09 05 AURORA at 12 14 05_Subs 2008" xfId="6947"/>
    <cellStyle name="_Value Copy 11 30 05 gas 12 09 05 AURORA at 12 14 05_Subs 2008 2" xfId="6948"/>
    <cellStyle name="_Value Copy 11 30 05 gas 12 09 05 AURORA at 12 14 05_Subs 2008 2 2" xfId="6949"/>
    <cellStyle name="_Value Copy 11 30 05 gas 12 09 05 AURORA at 12 14 05_Subs 2008 2 2 2" xfId="27771"/>
    <cellStyle name="_Value Copy 11 30 05 gas 12 09 05 AURORA at 12 14 05_Subs 2008 2 3" xfId="27772"/>
    <cellStyle name="_Value Copy 11 30 05 gas 12 09 05 AURORA at 12 14 05_Subs 2008 3" xfId="6950"/>
    <cellStyle name="_Value Copy 11 30 05 gas 12 09 05 AURORA at 12 14 05_Subs 2008 3 2" xfId="27773"/>
    <cellStyle name="_Value Copy 11 30 05 gas 12 09 05 AURORA at 12 14 05_Subs 2008 4" xfId="27774"/>
    <cellStyle name="_Value Copy 11 30 05 gas 12 09 05 AURORA at 12 14 05_Transmission Workbook for May BOD" xfId="6951"/>
    <cellStyle name="_Value Copy 11 30 05 gas 12 09 05 AURORA at 12 14 05_Transmission Workbook for May BOD 2" xfId="6952"/>
    <cellStyle name="_Value Copy 11 30 05 gas 12 09 05 AURORA at 12 14 05_Transmission Workbook for May BOD 2 2" xfId="27775"/>
    <cellStyle name="_Value Copy 11 30 05 gas 12 09 05 AURORA at 12 14 05_Transmission Workbook for May BOD 2 2 2" xfId="27776"/>
    <cellStyle name="_Value Copy 11 30 05 gas 12 09 05 AURORA at 12 14 05_Transmission Workbook for May BOD 2 2 2 2" xfId="27777"/>
    <cellStyle name="_Value Copy 11 30 05 gas 12 09 05 AURORA at 12 14 05_Transmission Workbook for May BOD 2 3" xfId="27778"/>
    <cellStyle name="_Value Copy 11 30 05 gas 12 09 05 AURORA at 12 14 05_Transmission Workbook for May BOD 2 3 2" xfId="27779"/>
    <cellStyle name="_Value Copy 11 30 05 gas 12 09 05 AURORA at 12 14 05_Transmission Workbook for May BOD 2 4" xfId="27780"/>
    <cellStyle name="_Value Copy 11 30 05 gas 12 09 05 AURORA at 12 14 05_Transmission Workbook for May BOD 2 4 2" xfId="27781"/>
    <cellStyle name="_Value Copy 11 30 05 gas 12 09 05 AURORA at 12 14 05_Transmission Workbook for May BOD 3" xfId="27782"/>
    <cellStyle name="_Value Copy 11 30 05 gas 12 09 05 AURORA at 12 14 05_Transmission Workbook for May BOD 3 2" xfId="27783"/>
    <cellStyle name="_Value Copy 11 30 05 gas 12 09 05 AURORA at 12 14 05_Transmission Workbook for May BOD 3 2 2" xfId="27784"/>
    <cellStyle name="_Value Copy 11 30 05 gas 12 09 05 AURORA at 12 14 05_Transmission Workbook for May BOD 3 3" xfId="27785"/>
    <cellStyle name="_Value Copy 11 30 05 gas 12 09 05 AURORA at 12 14 05_Transmission Workbook for May BOD 4" xfId="27786"/>
    <cellStyle name="_Value Copy 11 30 05 gas 12 09 05 AURORA at 12 14 05_Transmission Workbook for May BOD 4 2" xfId="27787"/>
    <cellStyle name="_Value Copy 11 30 05 gas 12 09 05 AURORA at 12 14 05_Transmission Workbook for May BOD 4 2 2" xfId="27788"/>
    <cellStyle name="_Value Copy 11 30 05 gas 12 09 05 AURORA at 12 14 05_Transmission Workbook for May BOD 4 3" xfId="27789"/>
    <cellStyle name="_Value Copy 11 30 05 gas 12 09 05 AURORA at 12 14 05_Transmission Workbook for May BOD 5" xfId="27790"/>
    <cellStyle name="_Value Copy 11 30 05 gas 12 09 05 AURORA at 12 14 05_Transmission Workbook for May BOD 5 2" xfId="27791"/>
    <cellStyle name="_Value Copy 11 30 05 gas 12 09 05 AURORA at 12 14 05_Transmission Workbook for May BOD 6" xfId="27792"/>
    <cellStyle name="_Value Copy 11 30 05 gas 12 09 05 AURORA at 12 14 05_Transmission Workbook for May BOD 6 2" xfId="27793"/>
    <cellStyle name="_Value Copy 11 30 05 gas 12 09 05 AURORA at 12 14 05_Transmission Workbook for May BOD_DEM-WP(C) ENERG10C--ctn Mid-C_042010 2010GRC" xfId="6953"/>
    <cellStyle name="_Value Copy 11 30 05 gas 12 09 05 AURORA at 12 14 05_Transmission Workbook for May BOD_DEM-WP(C) ENERG10C--ctn Mid-C_042010 2010GRC 2" xfId="27794"/>
    <cellStyle name="_Value Copy 11 30 05 gas 12 09 05 AURORA at 12 14 05_Typical Residential Impacts 10.27.08" xfId="6954"/>
    <cellStyle name="_Value Copy 11 30 05 gas 12 09 05 AURORA at 12 14 05_Wind Integration 10GRC" xfId="6955"/>
    <cellStyle name="_Value Copy 11 30 05 gas 12 09 05 AURORA at 12 14 05_Wind Integration 10GRC 2" xfId="6956"/>
    <cellStyle name="_Value Copy 11 30 05 gas 12 09 05 AURORA at 12 14 05_Wind Integration 10GRC 2 2" xfId="27795"/>
    <cellStyle name="_Value Copy 11 30 05 gas 12 09 05 AURORA at 12 14 05_Wind Integration 10GRC 2 2 2" xfId="27796"/>
    <cellStyle name="_Value Copy 11 30 05 gas 12 09 05 AURORA at 12 14 05_Wind Integration 10GRC 2 2 2 2" xfId="27797"/>
    <cellStyle name="_Value Copy 11 30 05 gas 12 09 05 AURORA at 12 14 05_Wind Integration 10GRC 2 3" xfId="27798"/>
    <cellStyle name="_Value Copy 11 30 05 gas 12 09 05 AURORA at 12 14 05_Wind Integration 10GRC 2 3 2" xfId="27799"/>
    <cellStyle name="_Value Copy 11 30 05 gas 12 09 05 AURORA at 12 14 05_Wind Integration 10GRC 2 4" xfId="27800"/>
    <cellStyle name="_Value Copy 11 30 05 gas 12 09 05 AURORA at 12 14 05_Wind Integration 10GRC 2 4 2" xfId="27801"/>
    <cellStyle name="_Value Copy 11 30 05 gas 12 09 05 AURORA at 12 14 05_Wind Integration 10GRC 3" xfId="27802"/>
    <cellStyle name="_Value Copy 11 30 05 gas 12 09 05 AURORA at 12 14 05_Wind Integration 10GRC 3 2" xfId="27803"/>
    <cellStyle name="_Value Copy 11 30 05 gas 12 09 05 AURORA at 12 14 05_Wind Integration 10GRC 3 2 2" xfId="27804"/>
    <cellStyle name="_Value Copy 11 30 05 gas 12 09 05 AURORA at 12 14 05_Wind Integration 10GRC 3 3" xfId="27805"/>
    <cellStyle name="_Value Copy 11 30 05 gas 12 09 05 AURORA at 12 14 05_Wind Integration 10GRC 4" xfId="27806"/>
    <cellStyle name="_Value Copy 11 30 05 gas 12 09 05 AURORA at 12 14 05_Wind Integration 10GRC 4 2" xfId="27807"/>
    <cellStyle name="_Value Copy 11 30 05 gas 12 09 05 AURORA at 12 14 05_Wind Integration 10GRC 4 2 2" xfId="27808"/>
    <cellStyle name="_Value Copy 11 30 05 gas 12 09 05 AURORA at 12 14 05_Wind Integration 10GRC 4 3" xfId="27809"/>
    <cellStyle name="_Value Copy 11 30 05 gas 12 09 05 AURORA at 12 14 05_Wind Integration 10GRC 5" xfId="27810"/>
    <cellStyle name="_Value Copy 11 30 05 gas 12 09 05 AURORA at 12 14 05_Wind Integration 10GRC 5 2" xfId="27811"/>
    <cellStyle name="_Value Copy 11 30 05 gas 12 09 05 AURORA at 12 14 05_Wind Integration 10GRC 6" xfId="27812"/>
    <cellStyle name="_Value Copy 11 30 05 gas 12 09 05 AURORA at 12 14 05_Wind Integration 10GRC 6 2" xfId="27813"/>
    <cellStyle name="_Value Copy 11 30 05 gas 12 09 05 AURORA at 12 14 05_Wind Integration 10GRC_DEM-WP(C) ENERG10C--ctn Mid-C_042010 2010GRC" xfId="6957"/>
    <cellStyle name="_Value Copy 11 30 05 gas 12 09 05 AURORA at 12 14 05_Wind Integration 10GRC_DEM-WP(C) ENERG10C--ctn Mid-C_042010 2010GRC 2" xfId="27814"/>
    <cellStyle name="_VC 2007GRC PC 10312007" xfId="6958"/>
    <cellStyle name="_VC 2007GRC PC 10312007 2" xfId="27815"/>
    <cellStyle name="_VC 6.15.06 update on 06GRC power costs.xls Chart 1" xfId="6959"/>
    <cellStyle name="_VC 6.15.06 update on 06GRC power costs.xls Chart 1 10" xfId="27816"/>
    <cellStyle name="_VC 6.15.06 update on 06GRC power costs.xls Chart 1 10 2" xfId="27817"/>
    <cellStyle name="_VC 6.15.06 update on 06GRC power costs.xls Chart 1 11" xfId="27818"/>
    <cellStyle name="_VC 6.15.06 update on 06GRC power costs.xls Chart 1 11 2" xfId="27819"/>
    <cellStyle name="_VC 6.15.06 update on 06GRC power costs.xls Chart 1 11 3" xfId="27820"/>
    <cellStyle name="_VC 6.15.06 update on 06GRC power costs.xls Chart 1 2" xfId="6960"/>
    <cellStyle name="_VC 6.15.06 update on 06GRC power costs.xls Chart 1 2 2" xfId="6961"/>
    <cellStyle name="_VC 6.15.06 update on 06GRC power costs.xls Chart 1 2 2 2" xfId="6962"/>
    <cellStyle name="_VC 6.15.06 update on 06GRC power costs.xls Chart 1 2 2 2 2" xfId="27821"/>
    <cellStyle name="_VC 6.15.06 update on 06GRC power costs.xls Chart 1 2 2 2 2 2" xfId="27822"/>
    <cellStyle name="_VC 6.15.06 update on 06GRC power costs.xls Chart 1 2 2 3" xfId="27823"/>
    <cellStyle name="_VC 6.15.06 update on 06GRC power costs.xls Chart 1 2 2 3 2" xfId="27824"/>
    <cellStyle name="_VC 6.15.06 update on 06GRC power costs.xls Chart 1 2 2 4" xfId="27825"/>
    <cellStyle name="_VC 6.15.06 update on 06GRC power costs.xls Chart 1 2 2 4 2" xfId="27826"/>
    <cellStyle name="_VC 6.15.06 update on 06GRC power costs.xls Chart 1 2 3" xfId="6963"/>
    <cellStyle name="_VC 6.15.06 update on 06GRC power costs.xls Chart 1 2 3 2" xfId="27827"/>
    <cellStyle name="_VC 6.15.06 update on 06GRC power costs.xls Chart 1 2 3 2 2" xfId="27828"/>
    <cellStyle name="_VC 6.15.06 update on 06GRC power costs.xls Chart 1 2 3 3" xfId="27829"/>
    <cellStyle name="_VC 6.15.06 update on 06GRC power costs.xls Chart 1 2 4" xfId="27830"/>
    <cellStyle name="_VC 6.15.06 update on 06GRC power costs.xls Chart 1 2 4 2" xfId="27831"/>
    <cellStyle name="_VC 6.15.06 update on 06GRC power costs.xls Chart 1 2 4 2 2" xfId="27832"/>
    <cellStyle name="_VC 6.15.06 update on 06GRC power costs.xls Chart 1 2 4 3" xfId="27833"/>
    <cellStyle name="_VC 6.15.06 update on 06GRC power costs.xls Chart 1 2 5" xfId="27834"/>
    <cellStyle name="_VC 6.15.06 update on 06GRC power costs.xls Chart 1 2 5 2" xfId="27835"/>
    <cellStyle name="_VC 6.15.06 update on 06GRC power costs.xls Chart 1 2 6" xfId="27836"/>
    <cellStyle name="_VC 6.15.06 update on 06GRC power costs.xls Chart 1 2 6 2" xfId="27837"/>
    <cellStyle name="_VC 6.15.06 update on 06GRC power costs.xls Chart 1 3" xfId="6964"/>
    <cellStyle name="_VC 6.15.06 update on 06GRC power costs.xls Chart 1 3 2" xfId="6965"/>
    <cellStyle name="_VC 6.15.06 update on 06GRC power costs.xls Chart 1 3 2 2" xfId="6966"/>
    <cellStyle name="_VC 6.15.06 update on 06GRC power costs.xls Chart 1 3 2 2 2" xfId="27838"/>
    <cellStyle name="_VC 6.15.06 update on 06GRC power costs.xls Chart 1 3 2 3" xfId="27839"/>
    <cellStyle name="_VC 6.15.06 update on 06GRC power costs.xls Chart 1 3 3" xfId="6967"/>
    <cellStyle name="_VC 6.15.06 update on 06GRC power costs.xls Chart 1 3 3 2" xfId="6968"/>
    <cellStyle name="_VC 6.15.06 update on 06GRC power costs.xls Chart 1 3 3 2 2" xfId="27840"/>
    <cellStyle name="_VC 6.15.06 update on 06GRC power costs.xls Chart 1 3 3 3" xfId="27841"/>
    <cellStyle name="_VC 6.15.06 update on 06GRC power costs.xls Chart 1 3 4" xfId="6969"/>
    <cellStyle name="_VC 6.15.06 update on 06GRC power costs.xls Chart 1 3 4 2" xfId="6970"/>
    <cellStyle name="_VC 6.15.06 update on 06GRC power costs.xls Chart 1 3 4 2 2" xfId="27842"/>
    <cellStyle name="_VC 6.15.06 update on 06GRC power costs.xls Chart 1 3 4 3" xfId="27843"/>
    <cellStyle name="_VC 6.15.06 update on 06GRC power costs.xls Chart 1 3 5" xfId="27844"/>
    <cellStyle name="_VC 6.15.06 update on 06GRC power costs.xls Chart 1 3 5 2" xfId="27845"/>
    <cellStyle name="_VC 6.15.06 update on 06GRC power costs.xls Chart 1 4" xfId="6971"/>
    <cellStyle name="_VC 6.15.06 update on 06GRC power costs.xls Chart 1 4 2" xfId="6972"/>
    <cellStyle name="_VC 6.15.06 update on 06GRC power costs.xls Chart 1 4 2 2" xfId="27846"/>
    <cellStyle name="_VC 6.15.06 update on 06GRC power costs.xls Chart 1 4 2 2 2" xfId="27847"/>
    <cellStyle name="_VC 6.15.06 update on 06GRC power costs.xls Chart 1 4 2 2 2 2" xfId="27848"/>
    <cellStyle name="_VC 6.15.06 update on 06GRC power costs.xls Chart 1 4 2 3" xfId="27849"/>
    <cellStyle name="_VC 6.15.06 update on 06GRC power costs.xls Chart 1 4 2 3 2" xfId="27850"/>
    <cellStyle name="_VC 6.15.06 update on 06GRC power costs.xls Chart 1 4 2 4" xfId="27851"/>
    <cellStyle name="_VC 6.15.06 update on 06GRC power costs.xls Chart 1 4 2 4 2" xfId="27852"/>
    <cellStyle name="_VC 6.15.06 update on 06GRC power costs.xls Chart 1 4 3" xfId="27853"/>
    <cellStyle name="_VC 6.15.06 update on 06GRC power costs.xls Chart 1 4 3 2" xfId="27854"/>
    <cellStyle name="_VC 6.15.06 update on 06GRC power costs.xls Chart 1 4 3 2 2" xfId="27855"/>
    <cellStyle name="_VC 6.15.06 update on 06GRC power costs.xls Chart 1 4 3 3" xfId="27856"/>
    <cellStyle name="_VC 6.15.06 update on 06GRC power costs.xls Chart 1 4 4" xfId="27857"/>
    <cellStyle name="_VC 6.15.06 update on 06GRC power costs.xls Chart 1 4 4 2" xfId="27858"/>
    <cellStyle name="_VC 6.15.06 update on 06GRC power costs.xls Chart 1 4 4 2 2" xfId="27859"/>
    <cellStyle name="_VC 6.15.06 update on 06GRC power costs.xls Chart 1 4 4 3" xfId="27860"/>
    <cellStyle name="_VC 6.15.06 update on 06GRC power costs.xls Chart 1 4 5" xfId="27861"/>
    <cellStyle name="_VC 6.15.06 update on 06GRC power costs.xls Chart 1 4 5 2" xfId="27862"/>
    <cellStyle name="_VC 6.15.06 update on 06GRC power costs.xls Chart 1 4 6" xfId="27863"/>
    <cellStyle name="_VC 6.15.06 update on 06GRC power costs.xls Chart 1 4 6 2" xfId="27864"/>
    <cellStyle name="_VC 6.15.06 update on 06GRC power costs.xls Chart 1 5" xfId="6973"/>
    <cellStyle name="_VC 6.15.06 update on 06GRC power costs.xls Chart 1 5 2" xfId="27865"/>
    <cellStyle name="_VC 6.15.06 update on 06GRC power costs.xls Chart 1 5 2 2" xfId="27866"/>
    <cellStyle name="_VC 6.15.06 update on 06GRC power costs.xls Chart 1 5 2 2 2" xfId="27867"/>
    <cellStyle name="_VC 6.15.06 update on 06GRC power costs.xls Chart 1 5 2 2 2 2" xfId="27868"/>
    <cellStyle name="_VC 6.15.06 update on 06GRC power costs.xls Chart 1 5 2 3" xfId="27869"/>
    <cellStyle name="_VC 6.15.06 update on 06GRC power costs.xls Chart 1 5 2 3 2" xfId="27870"/>
    <cellStyle name="_VC 6.15.06 update on 06GRC power costs.xls Chart 1 5 2 4" xfId="27871"/>
    <cellStyle name="_VC 6.15.06 update on 06GRC power costs.xls Chart 1 5 2 4 2" xfId="27872"/>
    <cellStyle name="_VC 6.15.06 update on 06GRC power costs.xls Chart 1 5 2 5" xfId="27873"/>
    <cellStyle name="_VC 6.15.06 update on 06GRC power costs.xls Chart 1 5 3" xfId="27874"/>
    <cellStyle name="_VC 6.15.06 update on 06GRC power costs.xls Chart 1 5 3 2" xfId="27875"/>
    <cellStyle name="_VC 6.15.06 update on 06GRC power costs.xls Chart 1 5 3 2 2" xfId="27876"/>
    <cellStyle name="_VC 6.15.06 update on 06GRC power costs.xls Chart 1 5 4" xfId="27877"/>
    <cellStyle name="_VC 6.15.06 update on 06GRC power costs.xls Chart 1 5 4 2" xfId="27878"/>
    <cellStyle name="_VC 6.15.06 update on 06GRC power costs.xls Chart 1 5 5" xfId="27879"/>
    <cellStyle name="_VC 6.15.06 update on 06GRC power costs.xls Chart 1 5 5 2" xfId="27880"/>
    <cellStyle name="_VC 6.15.06 update on 06GRC power costs.xls Chart 1 6" xfId="6974"/>
    <cellStyle name="_VC 6.15.06 update on 06GRC power costs.xls Chart 1 6 2" xfId="6975"/>
    <cellStyle name="_VC 6.15.06 update on 06GRC power costs.xls Chart 1 6 2 2" xfId="27881"/>
    <cellStyle name="_VC 6.15.06 update on 06GRC power costs.xls Chart 1 6 2 2 2" xfId="27882"/>
    <cellStyle name="_VC 6.15.06 update on 06GRC power costs.xls Chart 1 6 3" xfId="27883"/>
    <cellStyle name="_VC 6.15.06 update on 06GRC power costs.xls Chart 1 6 3 2" xfId="27884"/>
    <cellStyle name="_VC 6.15.06 update on 06GRC power costs.xls Chart 1 6 4" xfId="27885"/>
    <cellStyle name="_VC 6.15.06 update on 06GRC power costs.xls Chart 1 6 4 2" xfId="27886"/>
    <cellStyle name="_VC 6.15.06 update on 06GRC power costs.xls Chart 1 7" xfId="6976"/>
    <cellStyle name="_VC 6.15.06 update on 06GRC power costs.xls Chart 1 7 2" xfId="6977"/>
    <cellStyle name="_VC 6.15.06 update on 06GRC power costs.xls Chart 1 7 2 2" xfId="27887"/>
    <cellStyle name="_VC 6.15.06 update on 06GRC power costs.xls Chart 1 7 3" xfId="27888"/>
    <cellStyle name="_VC 6.15.06 update on 06GRC power costs.xls Chart 1 8" xfId="27889"/>
    <cellStyle name="_VC 6.15.06 update on 06GRC power costs.xls Chart 1 8 2" xfId="27890"/>
    <cellStyle name="_VC 6.15.06 update on 06GRC power costs.xls Chart 1 8 2 2" xfId="27891"/>
    <cellStyle name="_VC 6.15.06 update on 06GRC power costs.xls Chart 1 8 3" xfId="27892"/>
    <cellStyle name="_VC 6.15.06 update on 06GRC power costs.xls Chart 1 9" xfId="27893"/>
    <cellStyle name="_VC 6.15.06 update on 06GRC power costs.xls Chart 1 9 2" xfId="27894"/>
    <cellStyle name="_VC 6.15.06 update on 06GRC power costs.xls Chart 1 9 2 2" xfId="27895"/>
    <cellStyle name="_VC 6.15.06 update on 06GRC power costs.xls Chart 1 9 2 2 2" xfId="27896"/>
    <cellStyle name="_VC 6.15.06 update on 06GRC power costs.xls Chart 1 9 2 3" xfId="27897"/>
    <cellStyle name="_VC 6.15.06 update on 06GRC power costs.xls Chart 1 9 3" xfId="27898"/>
    <cellStyle name="_VC 6.15.06 update on 06GRC power costs.xls Chart 1 9 3 2" xfId="27899"/>
    <cellStyle name="_VC 6.15.06 update on 06GRC power costs.xls Chart 1 9 4" xfId="27900"/>
    <cellStyle name="_VC 6.15.06 update on 06GRC power costs.xls Chart 1_04 07E Wild Horse Wind Expansion (C) (2)" xfId="6978"/>
    <cellStyle name="_VC 6.15.06 update on 06GRC power costs.xls Chart 1_04 07E Wild Horse Wind Expansion (C) (2) 2" xfId="6979"/>
    <cellStyle name="_VC 6.15.06 update on 06GRC power costs.xls Chart 1_04 07E Wild Horse Wind Expansion (C) (2) 2 2" xfId="6980"/>
    <cellStyle name="_VC 6.15.06 update on 06GRC power costs.xls Chart 1_04 07E Wild Horse Wind Expansion (C) (2) 2 2 2" xfId="27901"/>
    <cellStyle name="_VC 6.15.06 update on 06GRC power costs.xls Chart 1_04 07E Wild Horse Wind Expansion (C) (2) 2 2 2 2" xfId="27902"/>
    <cellStyle name="_VC 6.15.06 update on 06GRC power costs.xls Chart 1_04 07E Wild Horse Wind Expansion (C) (2) 2 3" xfId="27903"/>
    <cellStyle name="_VC 6.15.06 update on 06GRC power costs.xls Chart 1_04 07E Wild Horse Wind Expansion (C) (2) 2 3 2" xfId="27904"/>
    <cellStyle name="_VC 6.15.06 update on 06GRC power costs.xls Chart 1_04 07E Wild Horse Wind Expansion (C) (2) 2 4" xfId="27905"/>
    <cellStyle name="_VC 6.15.06 update on 06GRC power costs.xls Chart 1_04 07E Wild Horse Wind Expansion (C) (2) 2 4 2" xfId="27906"/>
    <cellStyle name="_VC 6.15.06 update on 06GRC power costs.xls Chart 1_04 07E Wild Horse Wind Expansion (C) (2) 3" xfId="6981"/>
    <cellStyle name="_VC 6.15.06 update on 06GRC power costs.xls Chart 1_04 07E Wild Horse Wind Expansion (C) (2) 3 2" xfId="27907"/>
    <cellStyle name="_VC 6.15.06 update on 06GRC power costs.xls Chart 1_04 07E Wild Horse Wind Expansion (C) (2) 3 2 2" xfId="27908"/>
    <cellStyle name="_VC 6.15.06 update on 06GRC power costs.xls Chart 1_04 07E Wild Horse Wind Expansion (C) (2) 3 3" xfId="27909"/>
    <cellStyle name="_VC 6.15.06 update on 06GRC power costs.xls Chart 1_04 07E Wild Horse Wind Expansion (C) (2) 4" xfId="6982"/>
    <cellStyle name="_VC 6.15.06 update on 06GRC power costs.xls Chart 1_04 07E Wild Horse Wind Expansion (C) (2) 4 2" xfId="27910"/>
    <cellStyle name="_VC 6.15.06 update on 06GRC power costs.xls Chart 1_04 07E Wild Horse Wind Expansion (C) (2) 4 2 2" xfId="27911"/>
    <cellStyle name="_VC 6.15.06 update on 06GRC power costs.xls Chart 1_04 07E Wild Horse Wind Expansion (C) (2) 4 3" xfId="27912"/>
    <cellStyle name="_VC 6.15.06 update on 06GRC power costs.xls Chart 1_04 07E Wild Horse Wind Expansion (C) (2) 5" xfId="27913"/>
    <cellStyle name="_VC 6.15.06 update on 06GRC power costs.xls Chart 1_04 07E Wild Horse Wind Expansion (C) (2) 5 2" xfId="27914"/>
    <cellStyle name="_VC 6.15.06 update on 06GRC power costs.xls Chart 1_04 07E Wild Horse Wind Expansion (C) (2) 6" xfId="27915"/>
    <cellStyle name="_VC 6.15.06 update on 06GRC power costs.xls Chart 1_04 07E Wild Horse Wind Expansion (C) (2) 6 2" xfId="27916"/>
    <cellStyle name="_VC 6.15.06 update on 06GRC power costs.xls Chart 1_04 07E Wild Horse Wind Expansion (C) (2)_Adj Bench DR 3 for Initial Briefs (Electric)" xfId="6983"/>
    <cellStyle name="_VC 6.15.06 update on 06GRC power costs.xls Chart 1_04 07E Wild Horse Wind Expansion (C) (2)_Adj Bench DR 3 for Initial Briefs (Electric) 2" xfId="6984"/>
    <cellStyle name="_VC 6.15.06 update on 06GRC power costs.xls Chart 1_04 07E Wild Horse Wind Expansion (C) (2)_Adj Bench DR 3 for Initial Briefs (Electric) 2 2" xfId="6985"/>
    <cellStyle name="_VC 6.15.06 update on 06GRC power costs.xls Chart 1_04 07E Wild Horse Wind Expansion (C) (2)_Adj Bench DR 3 for Initial Briefs (Electric) 2 2 2" xfId="27917"/>
    <cellStyle name="_VC 6.15.06 update on 06GRC power costs.xls Chart 1_04 07E Wild Horse Wind Expansion (C) (2)_Adj Bench DR 3 for Initial Briefs (Electric) 2 2 2 2" xfId="27918"/>
    <cellStyle name="_VC 6.15.06 update on 06GRC power costs.xls Chart 1_04 07E Wild Horse Wind Expansion (C) (2)_Adj Bench DR 3 for Initial Briefs (Electric) 2 3" xfId="27919"/>
    <cellStyle name="_VC 6.15.06 update on 06GRC power costs.xls Chart 1_04 07E Wild Horse Wind Expansion (C) (2)_Adj Bench DR 3 for Initial Briefs (Electric) 2 3 2" xfId="27920"/>
    <cellStyle name="_VC 6.15.06 update on 06GRC power costs.xls Chart 1_04 07E Wild Horse Wind Expansion (C) (2)_Adj Bench DR 3 for Initial Briefs (Electric) 2 4" xfId="27921"/>
    <cellStyle name="_VC 6.15.06 update on 06GRC power costs.xls Chart 1_04 07E Wild Horse Wind Expansion (C) (2)_Adj Bench DR 3 for Initial Briefs (Electric) 2 4 2" xfId="27922"/>
    <cellStyle name="_VC 6.15.06 update on 06GRC power costs.xls Chart 1_04 07E Wild Horse Wind Expansion (C) (2)_Adj Bench DR 3 for Initial Briefs (Electric) 3" xfId="6986"/>
    <cellStyle name="_VC 6.15.06 update on 06GRC power costs.xls Chart 1_04 07E Wild Horse Wind Expansion (C) (2)_Adj Bench DR 3 for Initial Briefs (Electric) 3 2" xfId="27923"/>
    <cellStyle name="_VC 6.15.06 update on 06GRC power costs.xls Chart 1_04 07E Wild Horse Wind Expansion (C) (2)_Adj Bench DR 3 for Initial Briefs (Electric) 3 2 2" xfId="27924"/>
    <cellStyle name="_VC 6.15.06 update on 06GRC power costs.xls Chart 1_04 07E Wild Horse Wind Expansion (C) (2)_Adj Bench DR 3 for Initial Briefs (Electric) 3 3" xfId="27925"/>
    <cellStyle name="_VC 6.15.06 update on 06GRC power costs.xls Chart 1_04 07E Wild Horse Wind Expansion (C) (2)_Adj Bench DR 3 for Initial Briefs (Electric) 4" xfId="6987"/>
    <cellStyle name="_VC 6.15.06 update on 06GRC power costs.xls Chart 1_04 07E Wild Horse Wind Expansion (C) (2)_Adj Bench DR 3 for Initial Briefs (Electric) 4 2" xfId="27926"/>
    <cellStyle name="_VC 6.15.06 update on 06GRC power costs.xls Chart 1_04 07E Wild Horse Wind Expansion (C) (2)_Adj Bench DR 3 for Initial Briefs (Electric) 4 2 2" xfId="27927"/>
    <cellStyle name="_VC 6.15.06 update on 06GRC power costs.xls Chart 1_04 07E Wild Horse Wind Expansion (C) (2)_Adj Bench DR 3 for Initial Briefs (Electric) 4 3" xfId="27928"/>
    <cellStyle name="_VC 6.15.06 update on 06GRC power costs.xls Chart 1_04 07E Wild Horse Wind Expansion (C) (2)_Adj Bench DR 3 for Initial Briefs (Electric) 5" xfId="27929"/>
    <cellStyle name="_VC 6.15.06 update on 06GRC power costs.xls Chart 1_04 07E Wild Horse Wind Expansion (C) (2)_Adj Bench DR 3 for Initial Briefs (Electric) 5 2" xfId="27930"/>
    <cellStyle name="_VC 6.15.06 update on 06GRC power costs.xls Chart 1_04 07E Wild Horse Wind Expansion (C) (2)_Adj Bench DR 3 for Initial Briefs (Electric) 6" xfId="27931"/>
    <cellStyle name="_VC 6.15.06 update on 06GRC power costs.xls Chart 1_04 07E Wild Horse Wind Expansion (C) (2)_Adj Bench DR 3 for Initial Briefs (Electric) 6 2" xfId="27932"/>
    <cellStyle name="_VC 6.15.06 update on 06GRC power costs.xls Chart 1_04 07E Wild Horse Wind Expansion (C) (2)_Adj Bench DR 3 for Initial Briefs (Electric)_DEM-WP(C) ENERG10C--ctn Mid-C_042010 2010GRC" xfId="6988"/>
    <cellStyle name="_VC 6.15.06 update on 06GRC power costs.xls Chart 1_04 07E Wild Horse Wind Expansion (C) (2)_Adj Bench DR 3 for Initial Briefs (Electric)_DEM-WP(C) ENERG10C--ctn Mid-C_042010 2010GRC 2" xfId="27933"/>
    <cellStyle name="_VC 6.15.06 update on 06GRC power costs.xls Chart 1_04 07E Wild Horse Wind Expansion (C) (2)_Book1" xfId="6989"/>
    <cellStyle name="_VC 6.15.06 update on 06GRC power costs.xls Chart 1_04 07E Wild Horse Wind Expansion (C) (2)_Book1 2" xfId="27934"/>
    <cellStyle name="_VC 6.15.06 update on 06GRC power costs.xls Chart 1_04 07E Wild Horse Wind Expansion (C) (2)_DEM-WP(C) ENERG10C--ctn Mid-C_042010 2010GRC" xfId="6990"/>
    <cellStyle name="_VC 6.15.06 update on 06GRC power costs.xls Chart 1_04 07E Wild Horse Wind Expansion (C) (2)_DEM-WP(C) ENERG10C--ctn Mid-C_042010 2010GRC 2" xfId="27935"/>
    <cellStyle name="_VC 6.15.06 update on 06GRC power costs.xls Chart 1_04 07E Wild Horse Wind Expansion (C) (2)_Electric Rev Req Model (2009 GRC) " xfId="6991"/>
    <cellStyle name="_VC 6.15.06 update on 06GRC power costs.xls Chart 1_04 07E Wild Horse Wind Expansion (C) (2)_Electric Rev Req Model (2009 GRC)  2" xfId="6992"/>
    <cellStyle name="_VC 6.15.06 update on 06GRC power costs.xls Chart 1_04 07E Wild Horse Wind Expansion (C) (2)_Electric Rev Req Model (2009 GRC)  2 2" xfId="6993"/>
    <cellStyle name="_VC 6.15.06 update on 06GRC power costs.xls Chart 1_04 07E Wild Horse Wind Expansion (C) (2)_Electric Rev Req Model (2009 GRC)  2 2 2" xfId="27936"/>
    <cellStyle name="_VC 6.15.06 update on 06GRC power costs.xls Chart 1_04 07E Wild Horse Wind Expansion (C) (2)_Electric Rev Req Model (2009 GRC)  2 2 2 2" xfId="27937"/>
    <cellStyle name="_VC 6.15.06 update on 06GRC power costs.xls Chart 1_04 07E Wild Horse Wind Expansion (C) (2)_Electric Rev Req Model (2009 GRC)  2 3" xfId="27938"/>
    <cellStyle name="_VC 6.15.06 update on 06GRC power costs.xls Chart 1_04 07E Wild Horse Wind Expansion (C) (2)_Electric Rev Req Model (2009 GRC)  2 3 2" xfId="27939"/>
    <cellStyle name="_VC 6.15.06 update on 06GRC power costs.xls Chart 1_04 07E Wild Horse Wind Expansion (C) (2)_Electric Rev Req Model (2009 GRC)  2 4" xfId="27940"/>
    <cellStyle name="_VC 6.15.06 update on 06GRC power costs.xls Chart 1_04 07E Wild Horse Wind Expansion (C) (2)_Electric Rev Req Model (2009 GRC)  2 4 2" xfId="27941"/>
    <cellStyle name="_VC 6.15.06 update on 06GRC power costs.xls Chart 1_04 07E Wild Horse Wind Expansion (C) (2)_Electric Rev Req Model (2009 GRC)  3" xfId="6994"/>
    <cellStyle name="_VC 6.15.06 update on 06GRC power costs.xls Chart 1_04 07E Wild Horse Wind Expansion (C) (2)_Electric Rev Req Model (2009 GRC)  3 2" xfId="27942"/>
    <cellStyle name="_VC 6.15.06 update on 06GRC power costs.xls Chart 1_04 07E Wild Horse Wind Expansion (C) (2)_Electric Rev Req Model (2009 GRC)  3 2 2" xfId="27943"/>
    <cellStyle name="_VC 6.15.06 update on 06GRC power costs.xls Chart 1_04 07E Wild Horse Wind Expansion (C) (2)_Electric Rev Req Model (2009 GRC)  3 3" xfId="27944"/>
    <cellStyle name="_VC 6.15.06 update on 06GRC power costs.xls Chart 1_04 07E Wild Horse Wind Expansion (C) (2)_Electric Rev Req Model (2009 GRC)  4" xfId="6995"/>
    <cellStyle name="_VC 6.15.06 update on 06GRC power costs.xls Chart 1_04 07E Wild Horse Wind Expansion (C) (2)_Electric Rev Req Model (2009 GRC)  4 2" xfId="27945"/>
    <cellStyle name="_VC 6.15.06 update on 06GRC power costs.xls Chart 1_04 07E Wild Horse Wind Expansion (C) (2)_Electric Rev Req Model (2009 GRC)  4 2 2" xfId="27946"/>
    <cellStyle name="_VC 6.15.06 update on 06GRC power costs.xls Chart 1_04 07E Wild Horse Wind Expansion (C) (2)_Electric Rev Req Model (2009 GRC)  4 3" xfId="27947"/>
    <cellStyle name="_VC 6.15.06 update on 06GRC power costs.xls Chart 1_04 07E Wild Horse Wind Expansion (C) (2)_Electric Rev Req Model (2009 GRC)  5" xfId="27948"/>
    <cellStyle name="_VC 6.15.06 update on 06GRC power costs.xls Chart 1_04 07E Wild Horse Wind Expansion (C) (2)_Electric Rev Req Model (2009 GRC)  5 2" xfId="27949"/>
    <cellStyle name="_VC 6.15.06 update on 06GRC power costs.xls Chart 1_04 07E Wild Horse Wind Expansion (C) (2)_Electric Rev Req Model (2009 GRC)  6" xfId="27950"/>
    <cellStyle name="_VC 6.15.06 update on 06GRC power costs.xls Chart 1_04 07E Wild Horse Wind Expansion (C) (2)_Electric Rev Req Model (2009 GRC)  6 2" xfId="27951"/>
    <cellStyle name="_VC 6.15.06 update on 06GRC power costs.xls Chart 1_04 07E Wild Horse Wind Expansion (C) (2)_Electric Rev Req Model (2009 GRC) _DEM-WP(C) ENERG10C--ctn Mid-C_042010 2010GRC" xfId="6996"/>
    <cellStyle name="_VC 6.15.06 update on 06GRC power costs.xls Chart 1_04 07E Wild Horse Wind Expansion (C) (2)_Electric Rev Req Model (2009 GRC) _DEM-WP(C) ENERG10C--ctn Mid-C_042010 2010GRC 2" xfId="27952"/>
    <cellStyle name="_VC 6.15.06 update on 06GRC power costs.xls Chart 1_04 07E Wild Horse Wind Expansion (C) (2)_Electric Rev Req Model (2009 GRC) Rebuttal" xfId="6997"/>
    <cellStyle name="_VC 6.15.06 update on 06GRC power costs.xls Chart 1_04 07E Wild Horse Wind Expansion (C) (2)_Electric Rev Req Model (2009 GRC) Rebuttal 2" xfId="6998"/>
    <cellStyle name="_VC 6.15.06 update on 06GRC power costs.xls Chart 1_04 07E Wild Horse Wind Expansion (C) (2)_Electric Rev Req Model (2009 GRC) Rebuttal 2 2" xfId="6999"/>
    <cellStyle name="_VC 6.15.06 update on 06GRC power costs.xls Chart 1_04 07E Wild Horse Wind Expansion (C) (2)_Electric Rev Req Model (2009 GRC) Rebuttal 2 2 2" xfId="27953"/>
    <cellStyle name="_VC 6.15.06 update on 06GRC power costs.xls Chart 1_04 07E Wild Horse Wind Expansion (C) (2)_Electric Rev Req Model (2009 GRC) Rebuttal 2 3" xfId="27954"/>
    <cellStyle name="_VC 6.15.06 update on 06GRC power costs.xls Chart 1_04 07E Wild Horse Wind Expansion (C) (2)_Electric Rev Req Model (2009 GRC) Rebuttal 3" xfId="7000"/>
    <cellStyle name="_VC 6.15.06 update on 06GRC power costs.xls Chart 1_04 07E Wild Horse Wind Expansion (C) (2)_Electric Rev Req Model (2009 GRC) Rebuttal 3 2" xfId="27955"/>
    <cellStyle name="_VC 6.15.06 update on 06GRC power costs.xls Chart 1_04 07E Wild Horse Wind Expansion (C) (2)_Electric Rev Req Model (2009 GRC) Rebuttal 4" xfId="7001"/>
    <cellStyle name="_VC 6.15.06 update on 06GRC power costs.xls Chart 1_04 07E Wild Horse Wind Expansion (C) (2)_Electric Rev Req Model (2009 GRC) Rebuttal REmoval of New  WH Solar AdjustMI" xfId="7002"/>
    <cellStyle name="_VC 6.15.06 update on 06GRC power costs.xls Chart 1_04 07E Wild Horse Wind Expansion (C) (2)_Electric Rev Req Model (2009 GRC) Rebuttal REmoval of New  WH Solar AdjustMI 2" xfId="7003"/>
    <cellStyle name="_VC 6.15.06 update on 06GRC power costs.xls Chart 1_04 07E Wild Horse Wind Expansion (C) (2)_Electric Rev Req Model (2009 GRC) Rebuttal REmoval of New  WH Solar AdjustMI 2 2" xfId="7004"/>
    <cellStyle name="_VC 6.15.06 update on 06GRC power costs.xls Chart 1_04 07E Wild Horse Wind Expansion (C) (2)_Electric Rev Req Model (2009 GRC) Rebuttal REmoval of New  WH Solar AdjustMI 2 2 2" xfId="27956"/>
    <cellStyle name="_VC 6.15.06 update on 06GRC power costs.xls Chart 1_04 07E Wild Horse Wind Expansion (C) (2)_Electric Rev Req Model (2009 GRC) Rebuttal REmoval of New  WH Solar AdjustMI 2 2 2 2" xfId="27957"/>
    <cellStyle name="_VC 6.15.06 update on 06GRC power costs.xls Chart 1_04 07E Wild Horse Wind Expansion (C) (2)_Electric Rev Req Model (2009 GRC) Rebuttal REmoval of New  WH Solar AdjustMI 2 3" xfId="27958"/>
    <cellStyle name="_VC 6.15.06 update on 06GRC power costs.xls Chart 1_04 07E Wild Horse Wind Expansion (C) (2)_Electric Rev Req Model (2009 GRC) Rebuttal REmoval of New  WH Solar AdjustMI 2 3 2" xfId="27959"/>
    <cellStyle name="_VC 6.15.06 update on 06GRC power costs.xls Chart 1_04 07E Wild Horse Wind Expansion (C) (2)_Electric Rev Req Model (2009 GRC) Rebuttal REmoval of New  WH Solar AdjustMI 2 4" xfId="27960"/>
    <cellStyle name="_VC 6.15.06 update on 06GRC power costs.xls Chart 1_04 07E Wild Horse Wind Expansion (C) (2)_Electric Rev Req Model (2009 GRC) Rebuttal REmoval of New  WH Solar AdjustMI 2 4 2" xfId="27961"/>
    <cellStyle name="_VC 6.15.06 update on 06GRC power costs.xls Chart 1_04 07E Wild Horse Wind Expansion (C) (2)_Electric Rev Req Model (2009 GRC) Rebuttal REmoval of New  WH Solar AdjustMI 3" xfId="7005"/>
    <cellStyle name="_VC 6.15.06 update on 06GRC power costs.xls Chart 1_04 07E Wild Horse Wind Expansion (C) (2)_Electric Rev Req Model (2009 GRC) Rebuttal REmoval of New  WH Solar AdjustMI 3 2" xfId="27962"/>
    <cellStyle name="_VC 6.15.06 update on 06GRC power costs.xls Chart 1_04 07E Wild Horse Wind Expansion (C) (2)_Electric Rev Req Model (2009 GRC) Rebuttal REmoval of New  WH Solar AdjustMI 3 2 2" xfId="27963"/>
    <cellStyle name="_VC 6.15.06 update on 06GRC power costs.xls Chart 1_04 07E Wild Horse Wind Expansion (C) (2)_Electric Rev Req Model (2009 GRC) Rebuttal REmoval of New  WH Solar AdjustMI 3 3" xfId="27964"/>
    <cellStyle name="_VC 6.15.06 update on 06GRC power costs.xls Chart 1_04 07E Wild Horse Wind Expansion (C) (2)_Electric Rev Req Model (2009 GRC) Rebuttal REmoval of New  WH Solar AdjustMI 4" xfId="7006"/>
    <cellStyle name="_VC 6.15.06 update on 06GRC power costs.xls Chart 1_04 07E Wild Horse Wind Expansion (C) (2)_Electric Rev Req Model (2009 GRC) Rebuttal REmoval of New  WH Solar AdjustMI 4 2" xfId="27965"/>
    <cellStyle name="_VC 6.15.06 update on 06GRC power costs.xls Chart 1_04 07E Wild Horse Wind Expansion (C) (2)_Electric Rev Req Model (2009 GRC) Rebuttal REmoval of New  WH Solar AdjustMI 4 2 2" xfId="27966"/>
    <cellStyle name="_VC 6.15.06 update on 06GRC power costs.xls Chart 1_04 07E Wild Horse Wind Expansion (C) (2)_Electric Rev Req Model (2009 GRC) Rebuttal REmoval of New  WH Solar AdjustMI 4 3" xfId="27967"/>
    <cellStyle name="_VC 6.15.06 update on 06GRC power costs.xls Chart 1_04 07E Wild Horse Wind Expansion (C) (2)_Electric Rev Req Model (2009 GRC) Rebuttal REmoval of New  WH Solar AdjustMI 5" xfId="27968"/>
    <cellStyle name="_VC 6.15.06 update on 06GRC power costs.xls Chart 1_04 07E Wild Horse Wind Expansion (C) (2)_Electric Rev Req Model (2009 GRC) Rebuttal REmoval of New  WH Solar AdjustMI 5 2" xfId="27969"/>
    <cellStyle name="_VC 6.15.06 update on 06GRC power costs.xls Chart 1_04 07E Wild Horse Wind Expansion (C) (2)_Electric Rev Req Model (2009 GRC) Rebuttal REmoval of New  WH Solar AdjustMI 6" xfId="27970"/>
    <cellStyle name="_VC 6.15.06 update on 06GRC power costs.xls Chart 1_04 07E Wild Horse Wind Expansion (C) (2)_Electric Rev Req Model (2009 GRC) Rebuttal REmoval of New  WH Solar AdjustMI 6 2" xfId="27971"/>
    <cellStyle name="_VC 6.15.06 update on 06GRC power costs.xls Chart 1_04 07E Wild Horse Wind Expansion (C) (2)_Electric Rev Req Model (2009 GRC) Rebuttal REmoval of New  WH Solar AdjustMI_DEM-WP(C) ENERG10C--ctn Mid-C_042010 2010GRC" xfId="7007"/>
    <cellStyle name="_VC 6.15.06 update on 06GRC power costs.xls Chart 1_04 07E Wild Horse Wind Expansion (C) (2)_Electric Rev Req Model (2009 GRC) Rebuttal REmoval of New  WH Solar AdjustMI_DEM-WP(C) ENERG10C--ctn Mid-C_042010 2010GRC 2" xfId="27972"/>
    <cellStyle name="_VC 6.15.06 update on 06GRC power costs.xls Chart 1_04 07E Wild Horse Wind Expansion (C) (2)_Electric Rev Req Model (2009 GRC) Revised 01-18-2010" xfId="7008"/>
    <cellStyle name="_VC 6.15.06 update on 06GRC power costs.xls Chart 1_04 07E Wild Horse Wind Expansion (C) (2)_Electric Rev Req Model (2009 GRC) Revised 01-18-2010 2" xfId="7009"/>
    <cellStyle name="_VC 6.15.06 update on 06GRC power costs.xls Chart 1_04 07E Wild Horse Wind Expansion (C) (2)_Electric Rev Req Model (2009 GRC) Revised 01-18-2010 2 2" xfId="7010"/>
    <cellStyle name="_VC 6.15.06 update on 06GRC power costs.xls Chart 1_04 07E Wild Horse Wind Expansion (C) (2)_Electric Rev Req Model (2009 GRC) Revised 01-18-2010 2 2 2" xfId="27973"/>
    <cellStyle name="_VC 6.15.06 update on 06GRC power costs.xls Chart 1_04 07E Wild Horse Wind Expansion (C) (2)_Electric Rev Req Model (2009 GRC) Revised 01-18-2010 2 2 2 2" xfId="27974"/>
    <cellStyle name="_VC 6.15.06 update on 06GRC power costs.xls Chart 1_04 07E Wild Horse Wind Expansion (C) (2)_Electric Rev Req Model (2009 GRC) Revised 01-18-2010 2 3" xfId="27975"/>
    <cellStyle name="_VC 6.15.06 update on 06GRC power costs.xls Chart 1_04 07E Wild Horse Wind Expansion (C) (2)_Electric Rev Req Model (2009 GRC) Revised 01-18-2010 2 3 2" xfId="27976"/>
    <cellStyle name="_VC 6.15.06 update on 06GRC power costs.xls Chart 1_04 07E Wild Horse Wind Expansion (C) (2)_Electric Rev Req Model (2009 GRC) Revised 01-18-2010 2 4" xfId="27977"/>
    <cellStyle name="_VC 6.15.06 update on 06GRC power costs.xls Chart 1_04 07E Wild Horse Wind Expansion (C) (2)_Electric Rev Req Model (2009 GRC) Revised 01-18-2010 2 4 2" xfId="27978"/>
    <cellStyle name="_VC 6.15.06 update on 06GRC power costs.xls Chart 1_04 07E Wild Horse Wind Expansion (C) (2)_Electric Rev Req Model (2009 GRC) Revised 01-18-2010 3" xfId="7011"/>
    <cellStyle name="_VC 6.15.06 update on 06GRC power costs.xls Chart 1_04 07E Wild Horse Wind Expansion (C) (2)_Electric Rev Req Model (2009 GRC) Revised 01-18-2010 3 2" xfId="27979"/>
    <cellStyle name="_VC 6.15.06 update on 06GRC power costs.xls Chart 1_04 07E Wild Horse Wind Expansion (C) (2)_Electric Rev Req Model (2009 GRC) Revised 01-18-2010 3 2 2" xfId="27980"/>
    <cellStyle name="_VC 6.15.06 update on 06GRC power costs.xls Chart 1_04 07E Wild Horse Wind Expansion (C) (2)_Electric Rev Req Model (2009 GRC) Revised 01-18-2010 3 3" xfId="27981"/>
    <cellStyle name="_VC 6.15.06 update on 06GRC power costs.xls Chart 1_04 07E Wild Horse Wind Expansion (C) (2)_Electric Rev Req Model (2009 GRC) Revised 01-18-2010 4" xfId="7012"/>
    <cellStyle name="_VC 6.15.06 update on 06GRC power costs.xls Chart 1_04 07E Wild Horse Wind Expansion (C) (2)_Electric Rev Req Model (2009 GRC) Revised 01-18-2010 4 2" xfId="27982"/>
    <cellStyle name="_VC 6.15.06 update on 06GRC power costs.xls Chart 1_04 07E Wild Horse Wind Expansion (C) (2)_Electric Rev Req Model (2009 GRC) Revised 01-18-2010 4 2 2" xfId="27983"/>
    <cellStyle name="_VC 6.15.06 update on 06GRC power costs.xls Chart 1_04 07E Wild Horse Wind Expansion (C) (2)_Electric Rev Req Model (2009 GRC) Revised 01-18-2010 4 3" xfId="27984"/>
    <cellStyle name="_VC 6.15.06 update on 06GRC power costs.xls Chart 1_04 07E Wild Horse Wind Expansion (C) (2)_Electric Rev Req Model (2009 GRC) Revised 01-18-2010 5" xfId="27985"/>
    <cellStyle name="_VC 6.15.06 update on 06GRC power costs.xls Chart 1_04 07E Wild Horse Wind Expansion (C) (2)_Electric Rev Req Model (2009 GRC) Revised 01-18-2010 5 2" xfId="27986"/>
    <cellStyle name="_VC 6.15.06 update on 06GRC power costs.xls Chart 1_04 07E Wild Horse Wind Expansion (C) (2)_Electric Rev Req Model (2009 GRC) Revised 01-18-2010 6" xfId="27987"/>
    <cellStyle name="_VC 6.15.06 update on 06GRC power costs.xls Chart 1_04 07E Wild Horse Wind Expansion (C) (2)_Electric Rev Req Model (2009 GRC) Revised 01-18-2010 6 2" xfId="27988"/>
    <cellStyle name="_VC 6.15.06 update on 06GRC power costs.xls Chart 1_04 07E Wild Horse Wind Expansion (C) (2)_Electric Rev Req Model (2009 GRC) Revised 01-18-2010_DEM-WP(C) ENERG10C--ctn Mid-C_042010 2010GRC" xfId="7013"/>
    <cellStyle name="_VC 6.15.06 update on 06GRC power costs.xls Chart 1_04 07E Wild Horse Wind Expansion (C) (2)_Electric Rev Req Model (2009 GRC) Revised 01-18-2010_DEM-WP(C) ENERG10C--ctn Mid-C_042010 2010GRC 2" xfId="27989"/>
    <cellStyle name="_VC 6.15.06 update on 06GRC power costs.xls Chart 1_04 07E Wild Horse Wind Expansion (C) (2)_Electric Rev Req Model (2010 GRC)" xfId="7014"/>
    <cellStyle name="_VC 6.15.06 update on 06GRC power costs.xls Chart 1_04 07E Wild Horse Wind Expansion (C) (2)_Electric Rev Req Model (2010 GRC) 2" xfId="27990"/>
    <cellStyle name="_VC 6.15.06 update on 06GRC power costs.xls Chart 1_04 07E Wild Horse Wind Expansion (C) (2)_Electric Rev Req Model (2010 GRC) SF" xfId="7015"/>
    <cellStyle name="_VC 6.15.06 update on 06GRC power costs.xls Chart 1_04 07E Wild Horse Wind Expansion (C) (2)_Electric Rev Req Model (2010 GRC) SF 2" xfId="27991"/>
    <cellStyle name="_VC 6.15.06 update on 06GRC power costs.xls Chart 1_04 07E Wild Horse Wind Expansion (C) (2)_Final Order Electric EXHIBIT A-1" xfId="7016"/>
    <cellStyle name="_VC 6.15.06 update on 06GRC power costs.xls Chart 1_04 07E Wild Horse Wind Expansion (C) (2)_Final Order Electric EXHIBIT A-1 2" xfId="7017"/>
    <cellStyle name="_VC 6.15.06 update on 06GRC power costs.xls Chart 1_04 07E Wild Horse Wind Expansion (C) (2)_Final Order Electric EXHIBIT A-1 2 2" xfId="7018"/>
    <cellStyle name="_VC 6.15.06 update on 06GRC power costs.xls Chart 1_04 07E Wild Horse Wind Expansion (C) (2)_Final Order Electric EXHIBIT A-1 2 2 2" xfId="27992"/>
    <cellStyle name="_VC 6.15.06 update on 06GRC power costs.xls Chart 1_04 07E Wild Horse Wind Expansion (C) (2)_Final Order Electric EXHIBIT A-1 2 3" xfId="27993"/>
    <cellStyle name="_VC 6.15.06 update on 06GRC power costs.xls Chart 1_04 07E Wild Horse Wind Expansion (C) (2)_Final Order Electric EXHIBIT A-1 3" xfId="7019"/>
    <cellStyle name="_VC 6.15.06 update on 06GRC power costs.xls Chart 1_04 07E Wild Horse Wind Expansion (C) (2)_Final Order Electric EXHIBIT A-1 3 2" xfId="27994"/>
    <cellStyle name="_VC 6.15.06 update on 06GRC power costs.xls Chart 1_04 07E Wild Horse Wind Expansion (C) (2)_Final Order Electric EXHIBIT A-1 3 2 2" xfId="27995"/>
    <cellStyle name="_VC 6.15.06 update on 06GRC power costs.xls Chart 1_04 07E Wild Horse Wind Expansion (C) (2)_Final Order Electric EXHIBIT A-1 3 3" xfId="27996"/>
    <cellStyle name="_VC 6.15.06 update on 06GRC power costs.xls Chart 1_04 07E Wild Horse Wind Expansion (C) (2)_Final Order Electric EXHIBIT A-1 4" xfId="7020"/>
    <cellStyle name="_VC 6.15.06 update on 06GRC power costs.xls Chart 1_04 07E Wild Horse Wind Expansion (C) (2)_Final Order Electric EXHIBIT A-1 4 2" xfId="27997"/>
    <cellStyle name="_VC 6.15.06 update on 06GRC power costs.xls Chart 1_04 07E Wild Horse Wind Expansion (C) (2)_Final Order Electric EXHIBIT A-1 5" xfId="27998"/>
    <cellStyle name="_VC 6.15.06 update on 06GRC power costs.xls Chart 1_04 07E Wild Horse Wind Expansion (C) (2)_Final Order Electric EXHIBIT A-1 6" xfId="27999"/>
    <cellStyle name="_VC 6.15.06 update on 06GRC power costs.xls Chart 1_04 07E Wild Horse Wind Expansion (C) (2)_TENASKA REGULATORY ASSET" xfId="7021"/>
    <cellStyle name="_VC 6.15.06 update on 06GRC power costs.xls Chart 1_04 07E Wild Horse Wind Expansion (C) (2)_TENASKA REGULATORY ASSET 2" xfId="7022"/>
    <cellStyle name="_VC 6.15.06 update on 06GRC power costs.xls Chart 1_04 07E Wild Horse Wind Expansion (C) (2)_TENASKA REGULATORY ASSET 2 2" xfId="7023"/>
    <cellStyle name="_VC 6.15.06 update on 06GRC power costs.xls Chart 1_04 07E Wild Horse Wind Expansion (C) (2)_TENASKA REGULATORY ASSET 2 2 2" xfId="28000"/>
    <cellStyle name="_VC 6.15.06 update on 06GRC power costs.xls Chart 1_04 07E Wild Horse Wind Expansion (C) (2)_TENASKA REGULATORY ASSET 2 3" xfId="28001"/>
    <cellStyle name="_VC 6.15.06 update on 06GRC power costs.xls Chart 1_04 07E Wild Horse Wind Expansion (C) (2)_TENASKA REGULATORY ASSET 3" xfId="7024"/>
    <cellStyle name="_VC 6.15.06 update on 06GRC power costs.xls Chart 1_04 07E Wild Horse Wind Expansion (C) (2)_TENASKA REGULATORY ASSET 3 2" xfId="28002"/>
    <cellStyle name="_VC 6.15.06 update on 06GRC power costs.xls Chart 1_04 07E Wild Horse Wind Expansion (C) (2)_TENASKA REGULATORY ASSET 3 2 2" xfId="28003"/>
    <cellStyle name="_VC 6.15.06 update on 06GRC power costs.xls Chart 1_04 07E Wild Horse Wind Expansion (C) (2)_TENASKA REGULATORY ASSET 3 3" xfId="28004"/>
    <cellStyle name="_VC 6.15.06 update on 06GRC power costs.xls Chart 1_04 07E Wild Horse Wind Expansion (C) (2)_TENASKA REGULATORY ASSET 4" xfId="7025"/>
    <cellStyle name="_VC 6.15.06 update on 06GRC power costs.xls Chart 1_04 07E Wild Horse Wind Expansion (C) (2)_TENASKA REGULATORY ASSET 4 2" xfId="28005"/>
    <cellStyle name="_VC 6.15.06 update on 06GRC power costs.xls Chart 1_04 07E Wild Horse Wind Expansion (C) (2)_TENASKA REGULATORY ASSET 5" xfId="28006"/>
    <cellStyle name="_VC 6.15.06 update on 06GRC power costs.xls Chart 1_04 07E Wild Horse Wind Expansion (C) (2)_TENASKA REGULATORY ASSET 6" xfId="28007"/>
    <cellStyle name="_VC 6.15.06 update on 06GRC power costs.xls Chart 1_16.37E Wild Horse Expansion DeferralRevwrkingfile SF" xfId="7026"/>
    <cellStyle name="_VC 6.15.06 update on 06GRC power costs.xls Chart 1_16.37E Wild Horse Expansion DeferralRevwrkingfile SF 2" xfId="7027"/>
    <cellStyle name="_VC 6.15.06 update on 06GRC power costs.xls Chart 1_16.37E Wild Horse Expansion DeferralRevwrkingfile SF 2 2" xfId="7028"/>
    <cellStyle name="_VC 6.15.06 update on 06GRC power costs.xls Chart 1_16.37E Wild Horse Expansion DeferralRevwrkingfile SF 2 2 2" xfId="28008"/>
    <cellStyle name="_VC 6.15.06 update on 06GRC power costs.xls Chart 1_16.37E Wild Horse Expansion DeferralRevwrkingfile SF 2 2 2 2" xfId="28009"/>
    <cellStyle name="_VC 6.15.06 update on 06GRC power costs.xls Chart 1_16.37E Wild Horse Expansion DeferralRevwrkingfile SF 2 3" xfId="28010"/>
    <cellStyle name="_VC 6.15.06 update on 06GRC power costs.xls Chart 1_16.37E Wild Horse Expansion DeferralRevwrkingfile SF 2 3 2" xfId="28011"/>
    <cellStyle name="_VC 6.15.06 update on 06GRC power costs.xls Chart 1_16.37E Wild Horse Expansion DeferralRevwrkingfile SF 2 4" xfId="28012"/>
    <cellStyle name="_VC 6.15.06 update on 06GRC power costs.xls Chart 1_16.37E Wild Horse Expansion DeferralRevwrkingfile SF 2 4 2" xfId="28013"/>
    <cellStyle name="_VC 6.15.06 update on 06GRC power costs.xls Chart 1_16.37E Wild Horse Expansion DeferralRevwrkingfile SF 3" xfId="7029"/>
    <cellStyle name="_VC 6.15.06 update on 06GRC power costs.xls Chart 1_16.37E Wild Horse Expansion DeferralRevwrkingfile SF 3 2" xfId="28014"/>
    <cellStyle name="_VC 6.15.06 update on 06GRC power costs.xls Chart 1_16.37E Wild Horse Expansion DeferralRevwrkingfile SF 3 2 2" xfId="28015"/>
    <cellStyle name="_VC 6.15.06 update on 06GRC power costs.xls Chart 1_16.37E Wild Horse Expansion DeferralRevwrkingfile SF 3 3" xfId="28016"/>
    <cellStyle name="_VC 6.15.06 update on 06GRC power costs.xls Chart 1_16.37E Wild Horse Expansion DeferralRevwrkingfile SF 4" xfId="7030"/>
    <cellStyle name="_VC 6.15.06 update on 06GRC power costs.xls Chart 1_16.37E Wild Horse Expansion DeferralRevwrkingfile SF 4 2" xfId="28017"/>
    <cellStyle name="_VC 6.15.06 update on 06GRC power costs.xls Chart 1_16.37E Wild Horse Expansion DeferralRevwrkingfile SF 4 2 2" xfId="28018"/>
    <cellStyle name="_VC 6.15.06 update on 06GRC power costs.xls Chart 1_16.37E Wild Horse Expansion DeferralRevwrkingfile SF 4 3" xfId="28019"/>
    <cellStyle name="_VC 6.15.06 update on 06GRC power costs.xls Chart 1_16.37E Wild Horse Expansion DeferralRevwrkingfile SF 5" xfId="28020"/>
    <cellStyle name="_VC 6.15.06 update on 06GRC power costs.xls Chart 1_16.37E Wild Horse Expansion DeferralRevwrkingfile SF 5 2" xfId="28021"/>
    <cellStyle name="_VC 6.15.06 update on 06GRC power costs.xls Chart 1_16.37E Wild Horse Expansion DeferralRevwrkingfile SF 6" xfId="28022"/>
    <cellStyle name="_VC 6.15.06 update on 06GRC power costs.xls Chart 1_16.37E Wild Horse Expansion DeferralRevwrkingfile SF 6 2" xfId="28023"/>
    <cellStyle name="_VC 6.15.06 update on 06GRC power costs.xls Chart 1_16.37E Wild Horse Expansion DeferralRevwrkingfile SF_DEM-WP(C) ENERG10C--ctn Mid-C_042010 2010GRC" xfId="7031"/>
    <cellStyle name="_VC 6.15.06 update on 06GRC power costs.xls Chart 1_16.37E Wild Horse Expansion DeferralRevwrkingfile SF_DEM-WP(C) ENERG10C--ctn Mid-C_042010 2010GRC 2" xfId="28024"/>
    <cellStyle name="_VC 6.15.06 update on 06GRC power costs.xls Chart 1_2009 Compliance Filing PCA Exhibits for GRC" xfId="7032"/>
    <cellStyle name="_VC 6.15.06 update on 06GRC power costs.xls Chart 1_2009 Compliance Filing PCA Exhibits for GRC 2" xfId="7033"/>
    <cellStyle name="_VC 6.15.06 update on 06GRC power costs.xls Chart 1_2009 Compliance Filing PCA Exhibits for GRC 2 2" xfId="28025"/>
    <cellStyle name="_VC 6.15.06 update on 06GRC power costs.xls Chart 1_2009 Compliance Filing PCA Exhibits for GRC 3" xfId="28026"/>
    <cellStyle name="_VC 6.15.06 update on 06GRC power costs.xls Chart 1_2009 GRC Compl Filing - Exhibit D" xfId="7034"/>
    <cellStyle name="_VC 6.15.06 update on 06GRC power costs.xls Chart 1_2009 GRC Compl Filing - Exhibit D 2" xfId="7035"/>
    <cellStyle name="_VC 6.15.06 update on 06GRC power costs.xls Chart 1_2009 GRC Compl Filing - Exhibit D 2 2" xfId="28027"/>
    <cellStyle name="_VC 6.15.06 update on 06GRC power costs.xls Chart 1_2009 GRC Compl Filing - Exhibit D 2 2 2" xfId="28028"/>
    <cellStyle name="_VC 6.15.06 update on 06GRC power costs.xls Chart 1_2009 GRC Compl Filing - Exhibit D 2 2 2 2" xfId="28029"/>
    <cellStyle name="_VC 6.15.06 update on 06GRC power costs.xls Chart 1_2009 GRC Compl Filing - Exhibit D 2 3" xfId="28030"/>
    <cellStyle name="_VC 6.15.06 update on 06GRC power costs.xls Chart 1_2009 GRC Compl Filing - Exhibit D 2 3 2" xfId="28031"/>
    <cellStyle name="_VC 6.15.06 update on 06GRC power costs.xls Chart 1_2009 GRC Compl Filing - Exhibit D 2 4" xfId="28032"/>
    <cellStyle name="_VC 6.15.06 update on 06GRC power costs.xls Chart 1_2009 GRC Compl Filing - Exhibit D 2 4 2" xfId="28033"/>
    <cellStyle name="_VC 6.15.06 update on 06GRC power costs.xls Chart 1_2009 GRC Compl Filing - Exhibit D 3" xfId="7036"/>
    <cellStyle name="_VC 6.15.06 update on 06GRC power costs.xls Chart 1_2009 GRC Compl Filing - Exhibit D 3 2" xfId="28034"/>
    <cellStyle name="_VC 6.15.06 update on 06GRC power costs.xls Chart 1_2009 GRC Compl Filing - Exhibit D 3 2 2" xfId="28035"/>
    <cellStyle name="_VC 6.15.06 update on 06GRC power costs.xls Chart 1_2009 GRC Compl Filing - Exhibit D 3 3" xfId="28036"/>
    <cellStyle name="_VC 6.15.06 update on 06GRC power costs.xls Chart 1_2009 GRC Compl Filing - Exhibit D 4" xfId="28037"/>
    <cellStyle name="_VC 6.15.06 update on 06GRC power costs.xls Chart 1_2009 GRC Compl Filing - Exhibit D 4 2" xfId="28038"/>
    <cellStyle name="_VC 6.15.06 update on 06GRC power costs.xls Chart 1_2009 GRC Compl Filing - Exhibit D 4 2 2" xfId="28039"/>
    <cellStyle name="_VC 6.15.06 update on 06GRC power costs.xls Chart 1_2009 GRC Compl Filing - Exhibit D 4 3" xfId="28040"/>
    <cellStyle name="_VC 6.15.06 update on 06GRC power costs.xls Chart 1_2009 GRC Compl Filing - Exhibit D 5" xfId="28041"/>
    <cellStyle name="_VC 6.15.06 update on 06GRC power costs.xls Chart 1_2009 GRC Compl Filing - Exhibit D 5 2" xfId="28042"/>
    <cellStyle name="_VC 6.15.06 update on 06GRC power costs.xls Chart 1_2009 GRC Compl Filing - Exhibit D 6" xfId="28043"/>
    <cellStyle name="_VC 6.15.06 update on 06GRC power costs.xls Chart 1_2009 GRC Compl Filing - Exhibit D 6 2" xfId="28044"/>
    <cellStyle name="_VC 6.15.06 update on 06GRC power costs.xls Chart 1_2009 GRC Compl Filing - Exhibit D_DEM-WP(C) ENERG10C--ctn Mid-C_042010 2010GRC" xfId="7037"/>
    <cellStyle name="_VC 6.15.06 update on 06GRC power costs.xls Chart 1_2009 GRC Compl Filing - Exhibit D_DEM-WP(C) ENERG10C--ctn Mid-C_042010 2010GRC 2" xfId="28045"/>
    <cellStyle name="_VC 6.15.06 update on 06GRC power costs.xls Chart 1_2010 PTC's July1_Dec31 2010 " xfId="28046"/>
    <cellStyle name="_VC 6.15.06 update on 06GRC power costs.xls Chart 1_2010 PTC's Sept10_Aug11 (Version 4)" xfId="28047"/>
    <cellStyle name="_VC 6.15.06 update on 06GRC power costs.xls Chart 1_3.01 Income Statement" xfId="7038"/>
    <cellStyle name="_VC 6.15.06 update on 06GRC power costs.xls Chart 1_4 31 Regulatory Assets and Liabilities  7 06- Exhibit D" xfId="7039"/>
    <cellStyle name="_VC 6.15.06 update on 06GRC power costs.xls Chart 1_4 31 Regulatory Assets and Liabilities  7 06- Exhibit D 2" xfId="7040"/>
    <cellStyle name="_VC 6.15.06 update on 06GRC power costs.xls Chart 1_4 31 Regulatory Assets and Liabilities  7 06- Exhibit D 2 2" xfId="7041"/>
    <cellStyle name="_VC 6.15.06 update on 06GRC power costs.xls Chart 1_4 31 Regulatory Assets and Liabilities  7 06- Exhibit D 2 2 2" xfId="28048"/>
    <cellStyle name="_VC 6.15.06 update on 06GRC power costs.xls Chart 1_4 31 Regulatory Assets and Liabilities  7 06- Exhibit D 2 2 2 2" xfId="28049"/>
    <cellStyle name="_VC 6.15.06 update on 06GRC power costs.xls Chart 1_4 31 Regulatory Assets and Liabilities  7 06- Exhibit D 2 3" xfId="28050"/>
    <cellStyle name="_VC 6.15.06 update on 06GRC power costs.xls Chart 1_4 31 Regulatory Assets and Liabilities  7 06- Exhibit D 2 3 2" xfId="28051"/>
    <cellStyle name="_VC 6.15.06 update on 06GRC power costs.xls Chart 1_4 31 Regulatory Assets and Liabilities  7 06- Exhibit D 2 4" xfId="28052"/>
    <cellStyle name="_VC 6.15.06 update on 06GRC power costs.xls Chart 1_4 31 Regulatory Assets and Liabilities  7 06- Exhibit D 2 4 2" xfId="28053"/>
    <cellStyle name="_VC 6.15.06 update on 06GRC power costs.xls Chart 1_4 31 Regulatory Assets and Liabilities  7 06- Exhibit D 3" xfId="7042"/>
    <cellStyle name="_VC 6.15.06 update on 06GRC power costs.xls Chart 1_4 31 Regulatory Assets and Liabilities  7 06- Exhibit D 3 2" xfId="28054"/>
    <cellStyle name="_VC 6.15.06 update on 06GRC power costs.xls Chart 1_4 31 Regulatory Assets and Liabilities  7 06- Exhibit D 3 2 2" xfId="28055"/>
    <cellStyle name="_VC 6.15.06 update on 06GRC power costs.xls Chart 1_4 31 Regulatory Assets and Liabilities  7 06- Exhibit D 3 3" xfId="28056"/>
    <cellStyle name="_VC 6.15.06 update on 06GRC power costs.xls Chart 1_4 31 Regulatory Assets and Liabilities  7 06- Exhibit D 4" xfId="7043"/>
    <cellStyle name="_VC 6.15.06 update on 06GRC power costs.xls Chart 1_4 31 Regulatory Assets and Liabilities  7 06- Exhibit D 4 2" xfId="28057"/>
    <cellStyle name="_VC 6.15.06 update on 06GRC power costs.xls Chart 1_4 31 Regulatory Assets and Liabilities  7 06- Exhibit D 4 2 2" xfId="28058"/>
    <cellStyle name="_VC 6.15.06 update on 06GRC power costs.xls Chart 1_4 31 Regulatory Assets and Liabilities  7 06- Exhibit D 4 3" xfId="28059"/>
    <cellStyle name="_VC 6.15.06 update on 06GRC power costs.xls Chart 1_4 31 Regulatory Assets and Liabilities  7 06- Exhibit D 5" xfId="28060"/>
    <cellStyle name="_VC 6.15.06 update on 06GRC power costs.xls Chart 1_4 31 Regulatory Assets and Liabilities  7 06- Exhibit D 5 2" xfId="28061"/>
    <cellStyle name="_VC 6.15.06 update on 06GRC power costs.xls Chart 1_4 31 Regulatory Assets and Liabilities  7 06- Exhibit D 6" xfId="28062"/>
    <cellStyle name="_VC 6.15.06 update on 06GRC power costs.xls Chart 1_4 31 Regulatory Assets and Liabilities  7 06- Exhibit D 6 2" xfId="28063"/>
    <cellStyle name="_VC 6.15.06 update on 06GRC power costs.xls Chart 1_4 31 Regulatory Assets and Liabilities  7 06- Exhibit D_DEM-WP(C) ENERG10C--ctn Mid-C_042010 2010GRC" xfId="7044"/>
    <cellStyle name="_VC 6.15.06 update on 06GRC power costs.xls Chart 1_4 31 Regulatory Assets and Liabilities  7 06- Exhibit D_DEM-WP(C) ENERG10C--ctn Mid-C_042010 2010GRC 2" xfId="28064"/>
    <cellStyle name="_VC 6.15.06 update on 06GRC power costs.xls Chart 1_4 31 Regulatory Assets and Liabilities  7 06- Exhibit D_NIM Summary" xfId="7045"/>
    <cellStyle name="_VC 6.15.06 update on 06GRC power costs.xls Chart 1_4 31 Regulatory Assets and Liabilities  7 06- Exhibit D_NIM Summary 2" xfId="7046"/>
    <cellStyle name="_VC 6.15.06 update on 06GRC power costs.xls Chart 1_4 31 Regulatory Assets and Liabilities  7 06- Exhibit D_NIM Summary 2 2" xfId="28065"/>
    <cellStyle name="_VC 6.15.06 update on 06GRC power costs.xls Chart 1_4 31 Regulatory Assets and Liabilities  7 06- Exhibit D_NIM Summary 2 2 2" xfId="28066"/>
    <cellStyle name="_VC 6.15.06 update on 06GRC power costs.xls Chart 1_4 31 Regulatory Assets and Liabilities  7 06- Exhibit D_NIM Summary 2 2 2 2" xfId="28067"/>
    <cellStyle name="_VC 6.15.06 update on 06GRC power costs.xls Chart 1_4 31 Regulatory Assets and Liabilities  7 06- Exhibit D_NIM Summary 2 3" xfId="28068"/>
    <cellStyle name="_VC 6.15.06 update on 06GRC power costs.xls Chart 1_4 31 Regulatory Assets and Liabilities  7 06- Exhibit D_NIM Summary 2 3 2" xfId="28069"/>
    <cellStyle name="_VC 6.15.06 update on 06GRC power costs.xls Chart 1_4 31 Regulatory Assets and Liabilities  7 06- Exhibit D_NIM Summary 2 4" xfId="28070"/>
    <cellStyle name="_VC 6.15.06 update on 06GRC power costs.xls Chart 1_4 31 Regulatory Assets and Liabilities  7 06- Exhibit D_NIM Summary 2 4 2" xfId="28071"/>
    <cellStyle name="_VC 6.15.06 update on 06GRC power costs.xls Chart 1_4 31 Regulatory Assets and Liabilities  7 06- Exhibit D_NIM Summary 3" xfId="28072"/>
    <cellStyle name="_VC 6.15.06 update on 06GRC power costs.xls Chart 1_4 31 Regulatory Assets and Liabilities  7 06- Exhibit D_NIM Summary 3 2" xfId="28073"/>
    <cellStyle name="_VC 6.15.06 update on 06GRC power costs.xls Chart 1_4 31 Regulatory Assets and Liabilities  7 06- Exhibit D_NIM Summary 3 2 2" xfId="28074"/>
    <cellStyle name="_VC 6.15.06 update on 06GRC power costs.xls Chart 1_4 31 Regulatory Assets and Liabilities  7 06- Exhibit D_NIM Summary 3 3" xfId="28075"/>
    <cellStyle name="_VC 6.15.06 update on 06GRC power costs.xls Chart 1_4 31 Regulatory Assets and Liabilities  7 06- Exhibit D_NIM Summary 4" xfId="28076"/>
    <cellStyle name="_VC 6.15.06 update on 06GRC power costs.xls Chart 1_4 31 Regulatory Assets and Liabilities  7 06- Exhibit D_NIM Summary 4 2" xfId="28077"/>
    <cellStyle name="_VC 6.15.06 update on 06GRC power costs.xls Chart 1_4 31 Regulatory Assets and Liabilities  7 06- Exhibit D_NIM Summary 4 2 2" xfId="28078"/>
    <cellStyle name="_VC 6.15.06 update on 06GRC power costs.xls Chart 1_4 31 Regulatory Assets and Liabilities  7 06- Exhibit D_NIM Summary 4 3" xfId="28079"/>
    <cellStyle name="_VC 6.15.06 update on 06GRC power costs.xls Chart 1_4 31 Regulatory Assets and Liabilities  7 06- Exhibit D_NIM Summary 5" xfId="28080"/>
    <cellStyle name="_VC 6.15.06 update on 06GRC power costs.xls Chart 1_4 31 Regulatory Assets and Liabilities  7 06- Exhibit D_NIM Summary 5 2" xfId="28081"/>
    <cellStyle name="_VC 6.15.06 update on 06GRC power costs.xls Chart 1_4 31 Regulatory Assets and Liabilities  7 06- Exhibit D_NIM Summary 6" xfId="28082"/>
    <cellStyle name="_VC 6.15.06 update on 06GRC power costs.xls Chart 1_4 31 Regulatory Assets and Liabilities  7 06- Exhibit D_NIM Summary 6 2" xfId="28083"/>
    <cellStyle name="_VC 6.15.06 update on 06GRC power costs.xls Chart 1_4 31 Regulatory Assets and Liabilities  7 06- Exhibit D_NIM Summary_DEM-WP(C) ENERG10C--ctn Mid-C_042010 2010GRC" xfId="7047"/>
    <cellStyle name="_VC 6.15.06 update on 06GRC power costs.xls Chart 1_4 31 Regulatory Assets and Liabilities  7 06- Exhibit D_NIM Summary_DEM-WP(C) ENERG10C--ctn Mid-C_042010 2010GRC 2" xfId="28084"/>
    <cellStyle name="_VC 6.15.06 update on 06GRC power costs.xls Chart 1_4 31E Reg Asset  Liab and EXH D" xfId="7048"/>
    <cellStyle name="_VC 6.15.06 update on 06GRC power costs.xls Chart 1_4 31E Reg Asset  Liab and EXH D _ Aug 10 Filing (2)" xfId="7049"/>
    <cellStyle name="_VC 6.15.06 update on 06GRC power costs.xls Chart 1_4 31E Reg Asset  Liab and EXH D _ Aug 10 Filing (2) 2" xfId="28085"/>
    <cellStyle name="_VC 6.15.06 update on 06GRC power costs.xls Chart 1_4 31E Reg Asset  Liab and EXH D _ Aug 10 Filing (2) 2 2" xfId="28086"/>
    <cellStyle name="_VC 6.15.06 update on 06GRC power costs.xls Chart 1_4 31E Reg Asset  Liab and EXH D _ Aug 10 Filing (2) 2 2 2" xfId="28087"/>
    <cellStyle name="_VC 6.15.06 update on 06GRC power costs.xls Chart 1_4 31E Reg Asset  Liab and EXH D _ Aug 10 Filing (2) 2 3" xfId="28088"/>
    <cellStyle name="_VC 6.15.06 update on 06GRC power costs.xls Chart 1_4 31E Reg Asset  Liab and EXH D _ Aug 10 Filing (2) 3" xfId="28089"/>
    <cellStyle name="_VC 6.15.06 update on 06GRC power costs.xls Chart 1_4 31E Reg Asset  Liab and EXH D _ Aug 10 Filing (2) 3 2" xfId="28090"/>
    <cellStyle name="_VC 6.15.06 update on 06GRC power costs.xls Chart 1_4 31E Reg Asset  Liab and EXH D _ Aug 10 Filing (2) 3 2 2" xfId="28091"/>
    <cellStyle name="_VC 6.15.06 update on 06GRC power costs.xls Chart 1_4 31E Reg Asset  Liab and EXH D _ Aug 10 Filing (2) 3 3" xfId="28092"/>
    <cellStyle name="_VC 6.15.06 update on 06GRC power costs.xls Chart 1_4 31E Reg Asset  Liab and EXH D _ Aug 10 Filing (2) 4" xfId="28093"/>
    <cellStyle name="_VC 6.15.06 update on 06GRC power costs.xls Chart 1_4 31E Reg Asset  Liab and EXH D _ Aug 10 Filing (2) 4 2" xfId="28094"/>
    <cellStyle name="_VC 6.15.06 update on 06GRC power costs.xls Chart 1_4 31E Reg Asset  Liab and EXH D _ Aug 10 Filing (2) 5" xfId="28095"/>
    <cellStyle name="_VC 6.15.06 update on 06GRC power costs.xls Chart 1_4 31E Reg Asset  Liab and EXH D _ Aug 10 Filing (2) 5 2" xfId="28096"/>
    <cellStyle name="_VC 6.15.06 update on 06GRC power costs.xls Chart 1_4 31E Reg Asset  Liab and EXH D 10" xfId="28097"/>
    <cellStyle name="_VC 6.15.06 update on 06GRC power costs.xls Chart 1_4 31E Reg Asset  Liab and EXH D 10 2" xfId="28098"/>
    <cellStyle name="_VC 6.15.06 update on 06GRC power costs.xls Chart 1_4 31E Reg Asset  Liab and EXH D 10 2 2" xfId="28099"/>
    <cellStyle name="_VC 6.15.06 update on 06GRC power costs.xls Chart 1_4 31E Reg Asset  Liab and EXH D 10 3" xfId="28100"/>
    <cellStyle name="_VC 6.15.06 update on 06GRC power costs.xls Chart 1_4 31E Reg Asset  Liab and EXH D 11" xfId="28101"/>
    <cellStyle name="_VC 6.15.06 update on 06GRC power costs.xls Chart 1_4 31E Reg Asset  Liab and EXH D 11 2" xfId="28102"/>
    <cellStyle name="_VC 6.15.06 update on 06GRC power costs.xls Chart 1_4 31E Reg Asset  Liab and EXH D 11 2 2" xfId="28103"/>
    <cellStyle name="_VC 6.15.06 update on 06GRC power costs.xls Chart 1_4 31E Reg Asset  Liab and EXH D 11 3" xfId="28104"/>
    <cellStyle name="_VC 6.15.06 update on 06GRC power costs.xls Chart 1_4 31E Reg Asset  Liab and EXH D 12" xfId="28105"/>
    <cellStyle name="_VC 6.15.06 update on 06GRC power costs.xls Chart 1_4 31E Reg Asset  Liab and EXH D 12 2" xfId="28106"/>
    <cellStyle name="_VC 6.15.06 update on 06GRC power costs.xls Chart 1_4 31E Reg Asset  Liab and EXH D 12 2 2" xfId="28107"/>
    <cellStyle name="_VC 6.15.06 update on 06GRC power costs.xls Chart 1_4 31E Reg Asset  Liab and EXH D 12 3" xfId="28108"/>
    <cellStyle name="_VC 6.15.06 update on 06GRC power costs.xls Chart 1_4 31E Reg Asset  Liab and EXH D 13" xfId="28109"/>
    <cellStyle name="_VC 6.15.06 update on 06GRC power costs.xls Chart 1_4 31E Reg Asset  Liab and EXH D 13 2" xfId="28110"/>
    <cellStyle name="_VC 6.15.06 update on 06GRC power costs.xls Chart 1_4 31E Reg Asset  Liab and EXH D 13 2 2" xfId="28111"/>
    <cellStyle name="_VC 6.15.06 update on 06GRC power costs.xls Chart 1_4 31E Reg Asset  Liab and EXH D 13 3" xfId="28112"/>
    <cellStyle name="_VC 6.15.06 update on 06GRC power costs.xls Chart 1_4 31E Reg Asset  Liab and EXH D 14" xfId="28113"/>
    <cellStyle name="_VC 6.15.06 update on 06GRC power costs.xls Chart 1_4 31E Reg Asset  Liab and EXH D 14 2" xfId="28114"/>
    <cellStyle name="_VC 6.15.06 update on 06GRC power costs.xls Chart 1_4 31E Reg Asset  Liab and EXH D 14 2 2" xfId="28115"/>
    <cellStyle name="_VC 6.15.06 update on 06GRC power costs.xls Chart 1_4 31E Reg Asset  Liab and EXH D 14 3" xfId="28116"/>
    <cellStyle name="_VC 6.15.06 update on 06GRC power costs.xls Chart 1_4 31E Reg Asset  Liab and EXH D 15" xfId="28117"/>
    <cellStyle name="_VC 6.15.06 update on 06GRC power costs.xls Chart 1_4 31E Reg Asset  Liab and EXH D 15 2" xfId="28118"/>
    <cellStyle name="_VC 6.15.06 update on 06GRC power costs.xls Chart 1_4 31E Reg Asset  Liab and EXH D 15 2 2" xfId="28119"/>
    <cellStyle name="_VC 6.15.06 update on 06GRC power costs.xls Chart 1_4 31E Reg Asset  Liab and EXH D 15 3" xfId="28120"/>
    <cellStyle name="_VC 6.15.06 update on 06GRC power costs.xls Chart 1_4 31E Reg Asset  Liab and EXH D 16" xfId="28121"/>
    <cellStyle name="_VC 6.15.06 update on 06GRC power costs.xls Chart 1_4 31E Reg Asset  Liab and EXH D 16 2" xfId="28122"/>
    <cellStyle name="_VC 6.15.06 update on 06GRC power costs.xls Chart 1_4 31E Reg Asset  Liab and EXH D 16 2 2" xfId="28123"/>
    <cellStyle name="_VC 6.15.06 update on 06GRC power costs.xls Chart 1_4 31E Reg Asset  Liab and EXH D 16 3" xfId="28124"/>
    <cellStyle name="_VC 6.15.06 update on 06GRC power costs.xls Chart 1_4 31E Reg Asset  Liab and EXH D 17" xfId="28125"/>
    <cellStyle name="_VC 6.15.06 update on 06GRC power costs.xls Chart 1_4 31E Reg Asset  Liab and EXH D 17 2" xfId="28126"/>
    <cellStyle name="_VC 6.15.06 update on 06GRC power costs.xls Chart 1_4 31E Reg Asset  Liab and EXH D 18" xfId="28127"/>
    <cellStyle name="_VC 6.15.06 update on 06GRC power costs.xls Chart 1_4 31E Reg Asset  Liab and EXH D 18 2" xfId="28128"/>
    <cellStyle name="_VC 6.15.06 update on 06GRC power costs.xls Chart 1_4 31E Reg Asset  Liab and EXH D 19" xfId="28129"/>
    <cellStyle name="_VC 6.15.06 update on 06GRC power costs.xls Chart 1_4 31E Reg Asset  Liab and EXH D 19 2" xfId="28130"/>
    <cellStyle name="_VC 6.15.06 update on 06GRC power costs.xls Chart 1_4 31E Reg Asset  Liab and EXH D 2" xfId="28131"/>
    <cellStyle name="_VC 6.15.06 update on 06GRC power costs.xls Chart 1_4 31E Reg Asset  Liab and EXH D 2 2" xfId="28132"/>
    <cellStyle name="_VC 6.15.06 update on 06GRC power costs.xls Chart 1_4 31E Reg Asset  Liab and EXH D 2 2 2" xfId="28133"/>
    <cellStyle name="_VC 6.15.06 update on 06GRC power costs.xls Chart 1_4 31E Reg Asset  Liab and EXH D 2 3" xfId="28134"/>
    <cellStyle name="_VC 6.15.06 update on 06GRC power costs.xls Chart 1_4 31E Reg Asset  Liab and EXH D 20" xfId="28135"/>
    <cellStyle name="_VC 6.15.06 update on 06GRC power costs.xls Chart 1_4 31E Reg Asset  Liab and EXH D 20 2" xfId="28136"/>
    <cellStyle name="_VC 6.15.06 update on 06GRC power costs.xls Chart 1_4 31E Reg Asset  Liab and EXH D 21" xfId="28137"/>
    <cellStyle name="_VC 6.15.06 update on 06GRC power costs.xls Chart 1_4 31E Reg Asset  Liab and EXH D 21 2" xfId="28138"/>
    <cellStyle name="_VC 6.15.06 update on 06GRC power costs.xls Chart 1_4 31E Reg Asset  Liab and EXH D 22" xfId="28139"/>
    <cellStyle name="_VC 6.15.06 update on 06GRC power costs.xls Chart 1_4 31E Reg Asset  Liab and EXH D 22 2" xfId="28140"/>
    <cellStyle name="_VC 6.15.06 update on 06GRC power costs.xls Chart 1_4 31E Reg Asset  Liab and EXH D 23" xfId="28141"/>
    <cellStyle name="_VC 6.15.06 update on 06GRC power costs.xls Chart 1_4 31E Reg Asset  Liab and EXH D 23 2" xfId="28142"/>
    <cellStyle name="_VC 6.15.06 update on 06GRC power costs.xls Chart 1_4 31E Reg Asset  Liab and EXH D 24" xfId="28143"/>
    <cellStyle name="_VC 6.15.06 update on 06GRC power costs.xls Chart 1_4 31E Reg Asset  Liab and EXH D 24 2" xfId="28144"/>
    <cellStyle name="_VC 6.15.06 update on 06GRC power costs.xls Chart 1_4 31E Reg Asset  Liab and EXH D 25" xfId="28145"/>
    <cellStyle name="_VC 6.15.06 update on 06GRC power costs.xls Chart 1_4 31E Reg Asset  Liab and EXH D 25 2" xfId="28146"/>
    <cellStyle name="_VC 6.15.06 update on 06GRC power costs.xls Chart 1_4 31E Reg Asset  Liab and EXH D 26" xfId="28147"/>
    <cellStyle name="_VC 6.15.06 update on 06GRC power costs.xls Chart 1_4 31E Reg Asset  Liab and EXH D 26 2" xfId="28148"/>
    <cellStyle name="_VC 6.15.06 update on 06GRC power costs.xls Chart 1_4 31E Reg Asset  Liab and EXH D 27" xfId="28149"/>
    <cellStyle name="_VC 6.15.06 update on 06GRC power costs.xls Chart 1_4 31E Reg Asset  Liab and EXH D 27 2" xfId="28150"/>
    <cellStyle name="_VC 6.15.06 update on 06GRC power costs.xls Chart 1_4 31E Reg Asset  Liab and EXH D 28" xfId="28151"/>
    <cellStyle name="_VC 6.15.06 update on 06GRC power costs.xls Chart 1_4 31E Reg Asset  Liab and EXH D 28 2" xfId="28152"/>
    <cellStyle name="_VC 6.15.06 update on 06GRC power costs.xls Chart 1_4 31E Reg Asset  Liab and EXH D 29" xfId="28153"/>
    <cellStyle name="_VC 6.15.06 update on 06GRC power costs.xls Chart 1_4 31E Reg Asset  Liab and EXH D 29 2" xfId="28154"/>
    <cellStyle name="_VC 6.15.06 update on 06GRC power costs.xls Chart 1_4 31E Reg Asset  Liab and EXH D 3" xfId="28155"/>
    <cellStyle name="_VC 6.15.06 update on 06GRC power costs.xls Chart 1_4 31E Reg Asset  Liab and EXH D 3 2" xfId="28156"/>
    <cellStyle name="_VC 6.15.06 update on 06GRC power costs.xls Chart 1_4 31E Reg Asset  Liab and EXH D 3 2 2" xfId="28157"/>
    <cellStyle name="_VC 6.15.06 update on 06GRC power costs.xls Chart 1_4 31E Reg Asset  Liab and EXH D 3 3" xfId="28158"/>
    <cellStyle name="_VC 6.15.06 update on 06GRC power costs.xls Chart 1_4 31E Reg Asset  Liab and EXH D 30" xfId="28159"/>
    <cellStyle name="_VC 6.15.06 update on 06GRC power costs.xls Chart 1_4 31E Reg Asset  Liab and EXH D 30 2" xfId="28160"/>
    <cellStyle name="_VC 6.15.06 update on 06GRC power costs.xls Chart 1_4 31E Reg Asset  Liab and EXH D 4" xfId="28161"/>
    <cellStyle name="_VC 6.15.06 update on 06GRC power costs.xls Chart 1_4 31E Reg Asset  Liab and EXH D 4 2" xfId="28162"/>
    <cellStyle name="_VC 6.15.06 update on 06GRC power costs.xls Chart 1_4 31E Reg Asset  Liab and EXH D 4 2 2" xfId="28163"/>
    <cellStyle name="_VC 6.15.06 update on 06GRC power costs.xls Chart 1_4 31E Reg Asset  Liab and EXH D 5" xfId="28164"/>
    <cellStyle name="_VC 6.15.06 update on 06GRC power costs.xls Chart 1_4 31E Reg Asset  Liab and EXH D 5 2" xfId="28165"/>
    <cellStyle name="_VC 6.15.06 update on 06GRC power costs.xls Chart 1_4 31E Reg Asset  Liab and EXH D 5 2 2" xfId="28166"/>
    <cellStyle name="_VC 6.15.06 update on 06GRC power costs.xls Chart 1_4 31E Reg Asset  Liab and EXH D 6" xfId="28167"/>
    <cellStyle name="_VC 6.15.06 update on 06GRC power costs.xls Chart 1_4 31E Reg Asset  Liab and EXH D 6 2" xfId="28168"/>
    <cellStyle name="_VC 6.15.06 update on 06GRC power costs.xls Chart 1_4 31E Reg Asset  Liab and EXH D 6 2 2" xfId="28169"/>
    <cellStyle name="_VC 6.15.06 update on 06GRC power costs.xls Chart 1_4 31E Reg Asset  Liab and EXH D 6 3" xfId="28170"/>
    <cellStyle name="_VC 6.15.06 update on 06GRC power costs.xls Chart 1_4 31E Reg Asset  Liab and EXH D 7" xfId="28171"/>
    <cellStyle name="_VC 6.15.06 update on 06GRC power costs.xls Chart 1_4 31E Reg Asset  Liab and EXH D 7 2" xfId="28172"/>
    <cellStyle name="_VC 6.15.06 update on 06GRC power costs.xls Chart 1_4 31E Reg Asset  Liab and EXH D 7 2 2" xfId="28173"/>
    <cellStyle name="_VC 6.15.06 update on 06GRC power costs.xls Chart 1_4 31E Reg Asset  Liab and EXH D 7 3" xfId="28174"/>
    <cellStyle name="_VC 6.15.06 update on 06GRC power costs.xls Chart 1_4 31E Reg Asset  Liab and EXH D 8" xfId="28175"/>
    <cellStyle name="_VC 6.15.06 update on 06GRC power costs.xls Chart 1_4 31E Reg Asset  Liab and EXH D 8 2" xfId="28176"/>
    <cellStyle name="_VC 6.15.06 update on 06GRC power costs.xls Chart 1_4 31E Reg Asset  Liab and EXH D 8 2 2" xfId="28177"/>
    <cellStyle name="_VC 6.15.06 update on 06GRC power costs.xls Chart 1_4 31E Reg Asset  Liab and EXH D 8 3" xfId="28178"/>
    <cellStyle name="_VC 6.15.06 update on 06GRC power costs.xls Chart 1_4 31E Reg Asset  Liab and EXH D 9" xfId="28179"/>
    <cellStyle name="_VC 6.15.06 update on 06GRC power costs.xls Chart 1_4 31E Reg Asset  Liab and EXH D 9 2" xfId="28180"/>
    <cellStyle name="_VC 6.15.06 update on 06GRC power costs.xls Chart 1_4 31E Reg Asset  Liab and EXH D 9 2 2" xfId="28181"/>
    <cellStyle name="_VC 6.15.06 update on 06GRC power costs.xls Chart 1_4 31E Reg Asset  Liab and EXH D 9 3" xfId="28182"/>
    <cellStyle name="_VC 6.15.06 update on 06GRC power costs.xls Chart 1_4 32 Regulatory Assets and Liabilities  7 06- Exhibit D" xfId="7050"/>
    <cellStyle name="_VC 6.15.06 update on 06GRC power costs.xls Chart 1_4 32 Regulatory Assets and Liabilities  7 06- Exhibit D 2" xfId="7051"/>
    <cellStyle name="_VC 6.15.06 update on 06GRC power costs.xls Chart 1_4 32 Regulatory Assets and Liabilities  7 06- Exhibit D 2 2" xfId="7052"/>
    <cellStyle name="_VC 6.15.06 update on 06GRC power costs.xls Chart 1_4 32 Regulatory Assets and Liabilities  7 06- Exhibit D 2 2 2" xfId="28183"/>
    <cellStyle name="_VC 6.15.06 update on 06GRC power costs.xls Chart 1_4 32 Regulatory Assets and Liabilities  7 06- Exhibit D 2 2 2 2" xfId="28184"/>
    <cellStyle name="_VC 6.15.06 update on 06GRC power costs.xls Chart 1_4 32 Regulatory Assets and Liabilities  7 06- Exhibit D 2 3" xfId="28185"/>
    <cellStyle name="_VC 6.15.06 update on 06GRC power costs.xls Chart 1_4 32 Regulatory Assets and Liabilities  7 06- Exhibit D 2 3 2" xfId="28186"/>
    <cellStyle name="_VC 6.15.06 update on 06GRC power costs.xls Chart 1_4 32 Regulatory Assets and Liabilities  7 06- Exhibit D 2 4" xfId="28187"/>
    <cellStyle name="_VC 6.15.06 update on 06GRC power costs.xls Chart 1_4 32 Regulatory Assets and Liabilities  7 06- Exhibit D 2 4 2" xfId="28188"/>
    <cellStyle name="_VC 6.15.06 update on 06GRC power costs.xls Chart 1_4 32 Regulatory Assets and Liabilities  7 06- Exhibit D 3" xfId="7053"/>
    <cellStyle name="_VC 6.15.06 update on 06GRC power costs.xls Chart 1_4 32 Regulatory Assets and Liabilities  7 06- Exhibit D 3 2" xfId="28189"/>
    <cellStyle name="_VC 6.15.06 update on 06GRC power costs.xls Chart 1_4 32 Regulatory Assets and Liabilities  7 06- Exhibit D 3 2 2" xfId="28190"/>
    <cellStyle name="_VC 6.15.06 update on 06GRC power costs.xls Chart 1_4 32 Regulatory Assets and Liabilities  7 06- Exhibit D 3 3" xfId="28191"/>
    <cellStyle name="_VC 6.15.06 update on 06GRC power costs.xls Chart 1_4 32 Regulatory Assets and Liabilities  7 06- Exhibit D 4" xfId="7054"/>
    <cellStyle name="_VC 6.15.06 update on 06GRC power costs.xls Chart 1_4 32 Regulatory Assets and Liabilities  7 06- Exhibit D 4 2" xfId="28192"/>
    <cellStyle name="_VC 6.15.06 update on 06GRC power costs.xls Chart 1_4 32 Regulatory Assets and Liabilities  7 06- Exhibit D 4 2 2" xfId="28193"/>
    <cellStyle name="_VC 6.15.06 update on 06GRC power costs.xls Chart 1_4 32 Regulatory Assets and Liabilities  7 06- Exhibit D 4 3" xfId="28194"/>
    <cellStyle name="_VC 6.15.06 update on 06GRC power costs.xls Chart 1_4 32 Regulatory Assets and Liabilities  7 06- Exhibit D 5" xfId="28195"/>
    <cellStyle name="_VC 6.15.06 update on 06GRC power costs.xls Chart 1_4 32 Regulatory Assets and Liabilities  7 06- Exhibit D 5 2" xfId="28196"/>
    <cellStyle name="_VC 6.15.06 update on 06GRC power costs.xls Chart 1_4 32 Regulatory Assets and Liabilities  7 06- Exhibit D 6" xfId="28197"/>
    <cellStyle name="_VC 6.15.06 update on 06GRC power costs.xls Chart 1_4 32 Regulatory Assets and Liabilities  7 06- Exhibit D 6 2" xfId="28198"/>
    <cellStyle name="_VC 6.15.06 update on 06GRC power costs.xls Chart 1_4 32 Regulatory Assets and Liabilities  7 06- Exhibit D_DEM-WP(C) ENERG10C--ctn Mid-C_042010 2010GRC" xfId="7055"/>
    <cellStyle name="_VC 6.15.06 update on 06GRC power costs.xls Chart 1_4 32 Regulatory Assets and Liabilities  7 06- Exhibit D_DEM-WP(C) ENERG10C--ctn Mid-C_042010 2010GRC 2" xfId="28199"/>
    <cellStyle name="_VC 6.15.06 update on 06GRC power costs.xls Chart 1_4 32 Regulatory Assets and Liabilities  7 06- Exhibit D_NIM Summary" xfId="7056"/>
    <cellStyle name="_VC 6.15.06 update on 06GRC power costs.xls Chart 1_4 32 Regulatory Assets and Liabilities  7 06- Exhibit D_NIM Summary 2" xfId="7057"/>
    <cellStyle name="_VC 6.15.06 update on 06GRC power costs.xls Chart 1_4 32 Regulatory Assets and Liabilities  7 06- Exhibit D_NIM Summary 2 2" xfId="28200"/>
    <cellStyle name="_VC 6.15.06 update on 06GRC power costs.xls Chart 1_4 32 Regulatory Assets and Liabilities  7 06- Exhibit D_NIM Summary 2 2 2" xfId="28201"/>
    <cellStyle name="_VC 6.15.06 update on 06GRC power costs.xls Chart 1_4 32 Regulatory Assets and Liabilities  7 06- Exhibit D_NIM Summary 2 2 2 2" xfId="28202"/>
    <cellStyle name="_VC 6.15.06 update on 06GRC power costs.xls Chart 1_4 32 Regulatory Assets and Liabilities  7 06- Exhibit D_NIM Summary 2 3" xfId="28203"/>
    <cellStyle name="_VC 6.15.06 update on 06GRC power costs.xls Chart 1_4 32 Regulatory Assets and Liabilities  7 06- Exhibit D_NIM Summary 2 3 2" xfId="28204"/>
    <cellStyle name="_VC 6.15.06 update on 06GRC power costs.xls Chart 1_4 32 Regulatory Assets and Liabilities  7 06- Exhibit D_NIM Summary 2 4" xfId="28205"/>
    <cellStyle name="_VC 6.15.06 update on 06GRC power costs.xls Chart 1_4 32 Regulatory Assets and Liabilities  7 06- Exhibit D_NIM Summary 2 4 2" xfId="28206"/>
    <cellStyle name="_VC 6.15.06 update on 06GRC power costs.xls Chart 1_4 32 Regulatory Assets and Liabilities  7 06- Exhibit D_NIM Summary 3" xfId="28207"/>
    <cellStyle name="_VC 6.15.06 update on 06GRC power costs.xls Chart 1_4 32 Regulatory Assets and Liabilities  7 06- Exhibit D_NIM Summary 3 2" xfId="28208"/>
    <cellStyle name="_VC 6.15.06 update on 06GRC power costs.xls Chart 1_4 32 Regulatory Assets and Liabilities  7 06- Exhibit D_NIM Summary 3 2 2" xfId="28209"/>
    <cellStyle name="_VC 6.15.06 update on 06GRC power costs.xls Chart 1_4 32 Regulatory Assets and Liabilities  7 06- Exhibit D_NIM Summary 3 3" xfId="28210"/>
    <cellStyle name="_VC 6.15.06 update on 06GRC power costs.xls Chart 1_4 32 Regulatory Assets and Liabilities  7 06- Exhibit D_NIM Summary 4" xfId="28211"/>
    <cellStyle name="_VC 6.15.06 update on 06GRC power costs.xls Chart 1_4 32 Regulatory Assets and Liabilities  7 06- Exhibit D_NIM Summary 4 2" xfId="28212"/>
    <cellStyle name="_VC 6.15.06 update on 06GRC power costs.xls Chart 1_4 32 Regulatory Assets and Liabilities  7 06- Exhibit D_NIM Summary 4 2 2" xfId="28213"/>
    <cellStyle name="_VC 6.15.06 update on 06GRC power costs.xls Chart 1_4 32 Regulatory Assets and Liabilities  7 06- Exhibit D_NIM Summary 4 3" xfId="28214"/>
    <cellStyle name="_VC 6.15.06 update on 06GRC power costs.xls Chart 1_4 32 Regulatory Assets and Liabilities  7 06- Exhibit D_NIM Summary 5" xfId="28215"/>
    <cellStyle name="_VC 6.15.06 update on 06GRC power costs.xls Chart 1_4 32 Regulatory Assets and Liabilities  7 06- Exhibit D_NIM Summary 5 2" xfId="28216"/>
    <cellStyle name="_VC 6.15.06 update on 06GRC power costs.xls Chart 1_4 32 Regulatory Assets and Liabilities  7 06- Exhibit D_NIM Summary 6" xfId="28217"/>
    <cellStyle name="_VC 6.15.06 update on 06GRC power costs.xls Chart 1_4 32 Regulatory Assets and Liabilities  7 06- Exhibit D_NIM Summary 6 2" xfId="28218"/>
    <cellStyle name="_VC 6.15.06 update on 06GRC power costs.xls Chart 1_4 32 Regulatory Assets and Liabilities  7 06- Exhibit D_NIM Summary_DEM-WP(C) ENERG10C--ctn Mid-C_042010 2010GRC" xfId="7058"/>
    <cellStyle name="_VC 6.15.06 update on 06GRC power costs.xls Chart 1_4 32 Regulatory Assets and Liabilities  7 06- Exhibit D_NIM Summary_DEM-WP(C) ENERG10C--ctn Mid-C_042010 2010GRC 2" xfId="28219"/>
    <cellStyle name="_VC 6.15.06 update on 06GRC power costs.xls Chart 1_ACCOUNTS" xfId="7059"/>
    <cellStyle name="_VC 6.15.06 update on 06GRC power costs.xls Chart 1_Att B to RECs proceeds proposal" xfId="28220"/>
    <cellStyle name="_VC 6.15.06 update on 06GRC power costs.xls Chart 1_AURORA Total New" xfId="7060"/>
    <cellStyle name="_VC 6.15.06 update on 06GRC power costs.xls Chart 1_AURORA Total New 2" xfId="7061"/>
    <cellStyle name="_VC 6.15.06 update on 06GRC power costs.xls Chart 1_AURORA Total New 2 2" xfId="28221"/>
    <cellStyle name="_VC 6.15.06 update on 06GRC power costs.xls Chart 1_AURORA Total New 2 2 2" xfId="28222"/>
    <cellStyle name="_VC 6.15.06 update on 06GRC power costs.xls Chart 1_AURORA Total New 2 2 2 2" xfId="28223"/>
    <cellStyle name="_VC 6.15.06 update on 06GRC power costs.xls Chart 1_AURORA Total New 2 3" xfId="28224"/>
    <cellStyle name="_VC 6.15.06 update on 06GRC power costs.xls Chart 1_AURORA Total New 2 3 2" xfId="28225"/>
    <cellStyle name="_VC 6.15.06 update on 06GRC power costs.xls Chart 1_AURORA Total New 2 4" xfId="28226"/>
    <cellStyle name="_VC 6.15.06 update on 06GRC power costs.xls Chart 1_AURORA Total New 2 4 2" xfId="28227"/>
    <cellStyle name="_VC 6.15.06 update on 06GRC power costs.xls Chart 1_AURORA Total New 3" xfId="28228"/>
    <cellStyle name="_VC 6.15.06 update on 06GRC power costs.xls Chart 1_AURORA Total New 3 2" xfId="28229"/>
    <cellStyle name="_VC 6.15.06 update on 06GRC power costs.xls Chart 1_AURORA Total New 3 2 2" xfId="28230"/>
    <cellStyle name="_VC 6.15.06 update on 06GRC power costs.xls Chart 1_AURORA Total New 4" xfId="28231"/>
    <cellStyle name="_VC 6.15.06 update on 06GRC power costs.xls Chart 1_AURORA Total New 4 2" xfId="28232"/>
    <cellStyle name="_VC 6.15.06 update on 06GRC power costs.xls Chart 1_AURORA Total New 5" xfId="28233"/>
    <cellStyle name="_VC 6.15.06 update on 06GRC power costs.xls Chart 1_AURORA Total New 5 2" xfId="28234"/>
    <cellStyle name="_VC 6.15.06 update on 06GRC power costs.xls Chart 1_Backup for Attachment B 2010-09-09" xfId="28235"/>
    <cellStyle name="_VC 6.15.06 update on 06GRC power costs.xls Chart 1_Bench Request - Attachment B" xfId="28236"/>
    <cellStyle name="_VC 6.15.06 update on 06GRC power costs.xls Chart 1_Book2" xfId="7062"/>
    <cellStyle name="_VC 6.15.06 update on 06GRC power costs.xls Chart 1_Book2 2" xfId="7063"/>
    <cellStyle name="_VC 6.15.06 update on 06GRC power costs.xls Chart 1_Book2 2 2" xfId="7064"/>
    <cellStyle name="_VC 6.15.06 update on 06GRC power costs.xls Chart 1_Book2 2 2 2" xfId="28237"/>
    <cellStyle name="_VC 6.15.06 update on 06GRC power costs.xls Chart 1_Book2 2 2 2 2" xfId="28238"/>
    <cellStyle name="_VC 6.15.06 update on 06GRC power costs.xls Chart 1_Book2 2 3" xfId="28239"/>
    <cellStyle name="_VC 6.15.06 update on 06GRC power costs.xls Chart 1_Book2 2 3 2" xfId="28240"/>
    <cellStyle name="_VC 6.15.06 update on 06GRC power costs.xls Chart 1_Book2 2 4" xfId="28241"/>
    <cellStyle name="_VC 6.15.06 update on 06GRC power costs.xls Chart 1_Book2 2 4 2" xfId="28242"/>
    <cellStyle name="_VC 6.15.06 update on 06GRC power costs.xls Chart 1_Book2 3" xfId="7065"/>
    <cellStyle name="_VC 6.15.06 update on 06GRC power costs.xls Chart 1_Book2 3 2" xfId="28243"/>
    <cellStyle name="_VC 6.15.06 update on 06GRC power costs.xls Chart 1_Book2 3 2 2" xfId="28244"/>
    <cellStyle name="_VC 6.15.06 update on 06GRC power costs.xls Chart 1_Book2 3 3" xfId="28245"/>
    <cellStyle name="_VC 6.15.06 update on 06GRC power costs.xls Chart 1_Book2 4" xfId="7066"/>
    <cellStyle name="_VC 6.15.06 update on 06GRC power costs.xls Chart 1_Book2 4 2" xfId="28246"/>
    <cellStyle name="_VC 6.15.06 update on 06GRC power costs.xls Chart 1_Book2 4 2 2" xfId="28247"/>
    <cellStyle name="_VC 6.15.06 update on 06GRC power costs.xls Chart 1_Book2 4 3" xfId="28248"/>
    <cellStyle name="_VC 6.15.06 update on 06GRC power costs.xls Chart 1_Book2 5" xfId="28249"/>
    <cellStyle name="_VC 6.15.06 update on 06GRC power costs.xls Chart 1_Book2 5 2" xfId="28250"/>
    <cellStyle name="_VC 6.15.06 update on 06GRC power costs.xls Chart 1_Book2 6" xfId="28251"/>
    <cellStyle name="_VC 6.15.06 update on 06GRC power costs.xls Chart 1_Book2 6 2" xfId="28252"/>
    <cellStyle name="_VC 6.15.06 update on 06GRC power costs.xls Chart 1_Book2_Adj Bench DR 3 for Initial Briefs (Electric)" xfId="7067"/>
    <cellStyle name="_VC 6.15.06 update on 06GRC power costs.xls Chart 1_Book2_Adj Bench DR 3 for Initial Briefs (Electric) 2" xfId="7068"/>
    <cellStyle name="_VC 6.15.06 update on 06GRC power costs.xls Chart 1_Book2_Adj Bench DR 3 for Initial Briefs (Electric) 2 2" xfId="7069"/>
    <cellStyle name="_VC 6.15.06 update on 06GRC power costs.xls Chart 1_Book2_Adj Bench DR 3 for Initial Briefs (Electric) 2 2 2" xfId="28253"/>
    <cellStyle name="_VC 6.15.06 update on 06GRC power costs.xls Chart 1_Book2_Adj Bench DR 3 for Initial Briefs (Electric) 2 2 2 2" xfId="28254"/>
    <cellStyle name="_VC 6.15.06 update on 06GRC power costs.xls Chart 1_Book2_Adj Bench DR 3 for Initial Briefs (Electric) 2 3" xfId="28255"/>
    <cellStyle name="_VC 6.15.06 update on 06GRC power costs.xls Chart 1_Book2_Adj Bench DR 3 for Initial Briefs (Electric) 2 3 2" xfId="28256"/>
    <cellStyle name="_VC 6.15.06 update on 06GRC power costs.xls Chart 1_Book2_Adj Bench DR 3 for Initial Briefs (Electric) 2 4" xfId="28257"/>
    <cellStyle name="_VC 6.15.06 update on 06GRC power costs.xls Chart 1_Book2_Adj Bench DR 3 for Initial Briefs (Electric) 2 4 2" xfId="28258"/>
    <cellStyle name="_VC 6.15.06 update on 06GRC power costs.xls Chart 1_Book2_Adj Bench DR 3 for Initial Briefs (Electric) 3" xfId="7070"/>
    <cellStyle name="_VC 6.15.06 update on 06GRC power costs.xls Chart 1_Book2_Adj Bench DR 3 for Initial Briefs (Electric) 3 2" xfId="28259"/>
    <cellStyle name="_VC 6.15.06 update on 06GRC power costs.xls Chart 1_Book2_Adj Bench DR 3 for Initial Briefs (Electric) 3 2 2" xfId="28260"/>
    <cellStyle name="_VC 6.15.06 update on 06GRC power costs.xls Chart 1_Book2_Adj Bench DR 3 for Initial Briefs (Electric) 3 3" xfId="28261"/>
    <cellStyle name="_VC 6.15.06 update on 06GRC power costs.xls Chart 1_Book2_Adj Bench DR 3 for Initial Briefs (Electric) 4" xfId="7071"/>
    <cellStyle name="_VC 6.15.06 update on 06GRC power costs.xls Chart 1_Book2_Adj Bench DR 3 for Initial Briefs (Electric) 4 2" xfId="28262"/>
    <cellStyle name="_VC 6.15.06 update on 06GRC power costs.xls Chart 1_Book2_Adj Bench DR 3 for Initial Briefs (Electric) 4 2 2" xfId="28263"/>
    <cellStyle name="_VC 6.15.06 update on 06GRC power costs.xls Chart 1_Book2_Adj Bench DR 3 for Initial Briefs (Electric) 4 3" xfId="28264"/>
    <cellStyle name="_VC 6.15.06 update on 06GRC power costs.xls Chart 1_Book2_Adj Bench DR 3 for Initial Briefs (Electric) 5" xfId="28265"/>
    <cellStyle name="_VC 6.15.06 update on 06GRC power costs.xls Chart 1_Book2_Adj Bench DR 3 for Initial Briefs (Electric) 5 2" xfId="28266"/>
    <cellStyle name="_VC 6.15.06 update on 06GRC power costs.xls Chart 1_Book2_Adj Bench DR 3 for Initial Briefs (Electric) 6" xfId="28267"/>
    <cellStyle name="_VC 6.15.06 update on 06GRC power costs.xls Chart 1_Book2_Adj Bench DR 3 for Initial Briefs (Electric) 6 2" xfId="28268"/>
    <cellStyle name="_VC 6.15.06 update on 06GRC power costs.xls Chart 1_Book2_Adj Bench DR 3 for Initial Briefs (Electric)_DEM-WP(C) ENERG10C--ctn Mid-C_042010 2010GRC" xfId="7072"/>
    <cellStyle name="_VC 6.15.06 update on 06GRC power costs.xls Chart 1_Book2_Adj Bench DR 3 for Initial Briefs (Electric)_DEM-WP(C) ENERG10C--ctn Mid-C_042010 2010GRC 2" xfId="28269"/>
    <cellStyle name="_VC 6.15.06 update on 06GRC power costs.xls Chart 1_Book2_DEM-WP(C) ENERG10C--ctn Mid-C_042010 2010GRC" xfId="7073"/>
    <cellStyle name="_VC 6.15.06 update on 06GRC power costs.xls Chart 1_Book2_DEM-WP(C) ENERG10C--ctn Mid-C_042010 2010GRC 2" xfId="28270"/>
    <cellStyle name="_VC 6.15.06 update on 06GRC power costs.xls Chart 1_Book2_Electric Rev Req Model (2009 GRC) Rebuttal" xfId="7074"/>
    <cellStyle name="_VC 6.15.06 update on 06GRC power costs.xls Chart 1_Book2_Electric Rev Req Model (2009 GRC) Rebuttal 2" xfId="7075"/>
    <cellStyle name="_VC 6.15.06 update on 06GRC power costs.xls Chart 1_Book2_Electric Rev Req Model (2009 GRC) Rebuttal 2 2" xfId="7076"/>
    <cellStyle name="_VC 6.15.06 update on 06GRC power costs.xls Chart 1_Book2_Electric Rev Req Model (2009 GRC) Rebuttal 2 2 2" xfId="28271"/>
    <cellStyle name="_VC 6.15.06 update on 06GRC power costs.xls Chart 1_Book2_Electric Rev Req Model (2009 GRC) Rebuttal 2 3" xfId="28272"/>
    <cellStyle name="_VC 6.15.06 update on 06GRC power costs.xls Chart 1_Book2_Electric Rev Req Model (2009 GRC) Rebuttal 3" xfId="7077"/>
    <cellStyle name="_VC 6.15.06 update on 06GRC power costs.xls Chart 1_Book2_Electric Rev Req Model (2009 GRC) Rebuttal 3 2" xfId="28273"/>
    <cellStyle name="_VC 6.15.06 update on 06GRC power costs.xls Chart 1_Book2_Electric Rev Req Model (2009 GRC) Rebuttal 4" xfId="7078"/>
    <cellStyle name="_VC 6.15.06 update on 06GRC power costs.xls Chart 1_Book2_Electric Rev Req Model (2009 GRC) Rebuttal REmoval of New  WH Solar AdjustMI" xfId="7079"/>
    <cellStyle name="_VC 6.15.06 update on 06GRC power costs.xls Chart 1_Book2_Electric Rev Req Model (2009 GRC) Rebuttal REmoval of New  WH Solar AdjustMI 2" xfId="7080"/>
    <cellStyle name="_VC 6.15.06 update on 06GRC power costs.xls Chart 1_Book2_Electric Rev Req Model (2009 GRC) Rebuttal REmoval of New  WH Solar AdjustMI 2 2" xfId="7081"/>
    <cellStyle name="_VC 6.15.06 update on 06GRC power costs.xls Chart 1_Book2_Electric Rev Req Model (2009 GRC) Rebuttal REmoval of New  WH Solar AdjustMI 2 2 2" xfId="28274"/>
    <cellStyle name="_VC 6.15.06 update on 06GRC power costs.xls Chart 1_Book2_Electric Rev Req Model (2009 GRC) Rebuttal REmoval of New  WH Solar AdjustMI 2 2 2 2" xfId="28275"/>
    <cellStyle name="_VC 6.15.06 update on 06GRC power costs.xls Chart 1_Book2_Electric Rev Req Model (2009 GRC) Rebuttal REmoval of New  WH Solar AdjustMI 2 3" xfId="28276"/>
    <cellStyle name="_VC 6.15.06 update on 06GRC power costs.xls Chart 1_Book2_Electric Rev Req Model (2009 GRC) Rebuttal REmoval of New  WH Solar AdjustMI 2 3 2" xfId="28277"/>
    <cellStyle name="_VC 6.15.06 update on 06GRC power costs.xls Chart 1_Book2_Electric Rev Req Model (2009 GRC) Rebuttal REmoval of New  WH Solar AdjustMI 2 4" xfId="28278"/>
    <cellStyle name="_VC 6.15.06 update on 06GRC power costs.xls Chart 1_Book2_Electric Rev Req Model (2009 GRC) Rebuttal REmoval of New  WH Solar AdjustMI 2 4 2" xfId="28279"/>
    <cellStyle name="_VC 6.15.06 update on 06GRC power costs.xls Chart 1_Book2_Electric Rev Req Model (2009 GRC) Rebuttal REmoval of New  WH Solar AdjustMI 3" xfId="7082"/>
    <cellStyle name="_VC 6.15.06 update on 06GRC power costs.xls Chart 1_Book2_Electric Rev Req Model (2009 GRC) Rebuttal REmoval of New  WH Solar AdjustMI 3 2" xfId="28280"/>
    <cellStyle name="_VC 6.15.06 update on 06GRC power costs.xls Chart 1_Book2_Electric Rev Req Model (2009 GRC) Rebuttal REmoval of New  WH Solar AdjustMI 3 2 2" xfId="28281"/>
    <cellStyle name="_VC 6.15.06 update on 06GRC power costs.xls Chart 1_Book2_Electric Rev Req Model (2009 GRC) Rebuttal REmoval of New  WH Solar AdjustMI 3 3" xfId="28282"/>
    <cellStyle name="_VC 6.15.06 update on 06GRC power costs.xls Chart 1_Book2_Electric Rev Req Model (2009 GRC) Rebuttal REmoval of New  WH Solar AdjustMI 4" xfId="7083"/>
    <cellStyle name="_VC 6.15.06 update on 06GRC power costs.xls Chart 1_Book2_Electric Rev Req Model (2009 GRC) Rebuttal REmoval of New  WH Solar AdjustMI 4 2" xfId="28283"/>
    <cellStyle name="_VC 6.15.06 update on 06GRC power costs.xls Chart 1_Book2_Electric Rev Req Model (2009 GRC) Rebuttal REmoval of New  WH Solar AdjustMI 4 2 2" xfId="28284"/>
    <cellStyle name="_VC 6.15.06 update on 06GRC power costs.xls Chart 1_Book2_Electric Rev Req Model (2009 GRC) Rebuttal REmoval of New  WH Solar AdjustMI 4 3" xfId="28285"/>
    <cellStyle name="_VC 6.15.06 update on 06GRC power costs.xls Chart 1_Book2_Electric Rev Req Model (2009 GRC) Rebuttal REmoval of New  WH Solar AdjustMI 5" xfId="28286"/>
    <cellStyle name="_VC 6.15.06 update on 06GRC power costs.xls Chart 1_Book2_Electric Rev Req Model (2009 GRC) Rebuttal REmoval of New  WH Solar AdjustMI 5 2" xfId="28287"/>
    <cellStyle name="_VC 6.15.06 update on 06GRC power costs.xls Chart 1_Book2_Electric Rev Req Model (2009 GRC) Rebuttal REmoval of New  WH Solar AdjustMI 6" xfId="28288"/>
    <cellStyle name="_VC 6.15.06 update on 06GRC power costs.xls Chart 1_Book2_Electric Rev Req Model (2009 GRC) Rebuttal REmoval of New  WH Solar AdjustMI 6 2" xfId="28289"/>
    <cellStyle name="_VC 6.15.06 update on 06GRC power costs.xls Chart 1_Book2_Electric Rev Req Model (2009 GRC) Rebuttal REmoval of New  WH Solar AdjustMI_DEM-WP(C) ENERG10C--ctn Mid-C_042010 2010GRC" xfId="7084"/>
    <cellStyle name="_VC 6.15.06 update on 06GRC power costs.xls Chart 1_Book2_Electric Rev Req Model (2009 GRC) Rebuttal REmoval of New  WH Solar AdjustMI_DEM-WP(C) ENERG10C--ctn Mid-C_042010 2010GRC 2" xfId="28290"/>
    <cellStyle name="_VC 6.15.06 update on 06GRC power costs.xls Chart 1_Book2_Electric Rev Req Model (2009 GRC) Revised 01-18-2010" xfId="7085"/>
    <cellStyle name="_VC 6.15.06 update on 06GRC power costs.xls Chart 1_Book2_Electric Rev Req Model (2009 GRC) Revised 01-18-2010 2" xfId="7086"/>
    <cellStyle name="_VC 6.15.06 update on 06GRC power costs.xls Chart 1_Book2_Electric Rev Req Model (2009 GRC) Revised 01-18-2010 2 2" xfId="7087"/>
    <cellStyle name="_VC 6.15.06 update on 06GRC power costs.xls Chart 1_Book2_Electric Rev Req Model (2009 GRC) Revised 01-18-2010 2 2 2" xfId="28291"/>
    <cellStyle name="_VC 6.15.06 update on 06GRC power costs.xls Chart 1_Book2_Electric Rev Req Model (2009 GRC) Revised 01-18-2010 2 2 2 2" xfId="28292"/>
    <cellStyle name="_VC 6.15.06 update on 06GRC power costs.xls Chart 1_Book2_Electric Rev Req Model (2009 GRC) Revised 01-18-2010 2 3" xfId="28293"/>
    <cellStyle name="_VC 6.15.06 update on 06GRC power costs.xls Chart 1_Book2_Electric Rev Req Model (2009 GRC) Revised 01-18-2010 2 3 2" xfId="28294"/>
    <cellStyle name="_VC 6.15.06 update on 06GRC power costs.xls Chart 1_Book2_Electric Rev Req Model (2009 GRC) Revised 01-18-2010 2 4" xfId="28295"/>
    <cellStyle name="_VC 6.15.06 update on 06GRC power costs.xls Chart 1_Book2_Electric Rev Req Model (2009 GRC) Revised 01-18-2010 2 4 2" xfId="28296"/>
    <cellStyle name="_VC 6.15.06 update on 06GRC power costs.xls Chart 1_Book2_Electric Rev Req Model (2009 GRC) Revised 01-18-2010 3" xfId="7088"/>
    <cellStyle name="_VC 6.15.06 update on 06GRC power costs.xls Chart 1_Book2_Electric Rev Req Model (2009 GRC) Revised 01-18-2010 3 2" xfId="28297"/>
    <cellStyle name="_VC 6.15.06 update on 06GRC power costs.xls Chart 1_Book2_Electric Rev Req Model (2009 GRC) Revised 01-18-2010 3 2 2" xfId="28298"/>
    <cellStyle name="_VC 6.15.06 update on 06GRC power costs.xls Chart 1_Book2_Electric Rev Req Model (2009 GRC) Revised 01-18-2010 3 3" xfId="28299"/>
    <cellStyle name="_VC 6.15.06 update on 06GRC power costs.xls Chart 1_Book2_Electric Rev Req Model (2009 GRC) Revised 01-18-2010 4" xfId="7089"/>
    <cellStyle name="_VC 6.15.06 update on 06GRC power costs.xls Chart 1_Book2_Electric Rev Req Model (2009 GRC) Revised 01-18-2010 4 2" xfId="28300"/>
    <cellStyle name="_VC 6.15.06 update on 06GRC power costs.xls Chart 1_Book2_Electric Rev Req Model (2009 GRC) Revised 01-18-2010 4 2 2" xfId="28301"/>
    <cellStyle name="_VC 6.15.06 update on 06GRC power costs.xls Chart 1_Book2_Electric Rev Req Model (2009 GRC) Revised 01-18-2010 4 3" xfId="28302"/>
    <cellStyle name="_VC 6.15.06 update on 06GRC power costs.xls Chart 1_Book2_Electric Rev Req Model (2009 GRC) Revised 01-18-2010 5" xfId="28303"/>
    <cellStyle name="_VC 6.15.06 update on 06GRC power costs.xls Chart 1_Book2_Electric Rev Req Model (2009 GRC) Revised 01-18-2010 5 2" xfId="28304"/>
    <cellStyle name="_VC 6.15.06 update on 06GRC power costs.xls Chart 1_Book2_Electric Rev Req Model (2009 GRC) Revised 01-18-2010 6" xfId="28305"/>
    <cellStyle name="_VC 6.15.06 update on 06GRC power costs.xls Chart 1_Book2_Electric Rev Req Model (2009 GRC) Revised 01-18-2010 6 2" xfId="28306"/>
    <cellStyle name="_VC 6.15.06 update on 06GRC power costs.xls Chart 1_Book2_Electric Rev Req Model (2009 GRC) Revised 01-18-2010_DEM-WP(C) ENERG10C--ctn Mid-C_042010 2010GRC" xfId="7090"/>
    <cellStyle name="_VC 6.15.06 update on 06GRC power costs.xls Chart 1_Book2_Electric Rev Req Model (2009 GRC) Revised 01-18-2010_DEM-WP(C) ENERG10C--ctn Mid-C_042010 2010GRC 2" xfId="28307"/>
    <cellStyle name="_VC 6.15.06 update on 06GRC power costs.xls Chart 1_Book2_Final Order Electric EXHIBIT A-1" xfId="7091"/>
    <cellStyle name="_VC 6.15.06 update on 06GRC power costs.xls Chart 1_Book2_Final Order Electric EXHIBIT A-1 2" xfId="7092"/>
    <cellStyle name="_VC 6.15.06 update on 06GRC power costs.xls Chart 1_Book2_Final Order Electric EXHIBIT A-1 2 2" xfId="7093"/>
    <cellStyle name="_VC 6.15.06 update on 06GRC power costs.xls Chart 1_Book2_Final Order Electric EXHIBIT A-1 2 2 2" xfId="28308"/>
    <cellStyle name="_VC 6.15.06 update on 06GRC power costs.xls Chart 1_Book2_Final Order Electric EXHIBIT A-1 2 3" xfId="28309"/>
    <cellStyle name="_VC 6.15.06 update on 06GRC power costs.xls Chart 1_Book2_Final Order Electric EXHIBIT A-1 3" xfId="7094"/>
    <cellStyle name="_VC 6.15.06 update on 06GRC power costs.xls Chart 1_Book2_Final Order Electric EXHIBIT A-1 3 2" xfId="28310"/>
    <cellStyle name="_VC 6.15.06 update on 06GRC power costs.xls Chart 1_Book2_Final Order Electric EXHIBIT A-1 3 2 2" xfId="28311"/>
    <cellStyle name="_VC 6.15.06 update on 06GRC power costs.xls Chart 1_Book2_Final Order Electric EXHIBIT A-1 3 3" xfId="28312"/>
    <cellStyle name="_VC 6.15.06 update on 06GRC power costs.xls Chart 1_Book2_Final Order Electric EXHIBIT A-1 4" xfId="7095"/>
    <cellStyle name="_VC 6.15.06 update on 06GRC power costs.xls Chart 1_Book2_Final Order Electric EXHIBIT A-1 4 2" xfId="28313"/>
    <cellStyle name="_VC 6.15.06 update on 06GRC power costs.xls Chart 1_Book2_Final Order Electric EXHIBIT A-1 5" xfId="28314"/>
    <cellStyle name="_VC 6.15.06 update on 06GRC power costs.xls Chart 1_Book2_Final Order Electric EXHIBIT A-1 6" xfId="28315"/>
    <cellStyle name="_VC 6.15.06 update on 06GRC power costs.xls Chart 1_Book4" xfId="7096"/>
    <cellStyle name="_VC 6.15.06 update on 06GRC power costs.xls Chart 1_Book4 2" xfId="7097"/>
    <cellStyle name="_VC 6.15.06 update on 06GRC power costs.xls Chart 1_Book4 2 2" xfId="7098"/>
    <cellStyle name="_VC 6.15.06 update on 06GRC power costs.xls Chart 1_Book4 2 2 2" xfId="28316"/>
    <cellStyle name="_VC 6.15.06 update on 06GRC power costs.xls Chart 1_Book4 2 2 2 2" xfId="28317"/>
    <cellStyle name="_VC 6.15.06 update on 06GRC power costs.xls Chart 1_Book4 2 3" xfId="28318"/>
    <cellStyle name="_VC 6.15.06 update on 06GRC power costs.xls Chart 1_Book4 2 3 2" xfId="28319"/>
    <cellStyle name="_VC 6.15.06 update on 06GRC power costs.xls Chart 1_Book4 2 4" xfId="28320"/>
    <cellStyle name="_VC 6.15.06 update on 06GRC power costs.xls Chart 1_Book4 2 4 2" xfId="28321"/>
    <cellStyle name="_VC 6.15.06 update on 06GRC power costs.xls Chart 1_Book4 3" xfId="7099"/>
    <cellStyle name="_VC 6.15.06 update on 06GRC power costs.xls Chart 1_Book4 3 2" xfId="28322"/>
    <cellStyle name="_VC 6.15.06 update on 06GRC power costs.xls Chart 1_Book4 3 2 2" xfId="28323"/>
    <cellStyle name="_VC 6.15.06 update on 06GRC power costs.xls Chart 1_Book4 3 3" xfId="28324"/>
    <cellStyle name="_VC 6.15.06 update on 06GRC power costs.xls Chart 1_Book4 4" xfId="7100"/>
    <cellStyle name="_VC 6.15.06 update on 06GRC power costs.xls Chart 1_Book4 4 2" xfId="28325"/>
    <cellStyle name="_VC 6.15.06 update on 06GRC power costs.xls Chart 1_Book4 4 2 2" xfId="28326"/>
    <cellStyle name="_VC 6.15.06 update on 06GRC power costs.xls Chart 1_Book4 4 3" xfId="28327"/>
    <cellStyle name="_VC 6.15.06 update on 06GRC power costs.xls Chart 1_Book4 5" xfId="28328"/>
    <cellStyle name="_VC 6.15.06 update on 06GRC power costs.xls Chart 1_Book4 5 2" xfId="28329"/>
    <cellStyle name="_VC 6.15.06 update on 06GRC power costs.xls Chart 1_Book4 6" xfId="28330"/>
    <cellStyle name="_VC 6.15.06 update on 06GRC power costs.xls Chart 1_Book4 6 2" xfId="28331"/>
    <cellStyle name="_VC 6.15.06 update on 06GRC power costs.xls Chart 1_Book4_DEM-WP(C) ENERG10C--ctn Mid-C_042010 2010GRC" xfId="7101"/>
    <cellStyle name="_VC 6.15.06 update on 06GRC power costs.xls Chart 1_Book4_DEM-WP(C) ENERG10C--ctn Mid-C_042010 2010GRC 2" xfId="28332"/>
    <cellStyle name="_VC 6.15.06 update on 06GRC power costs.xls Chart 1_Book9" xfId="7102"/>
    <cellStyle name="_VC 6.15.06 update on 06GRC power costs.xls Chart 1_Book9 2" xfId="7103"/>
    <cellStyle name="_VC 6.15.06 update on 06GRC power costs.xls Chart 1_Book9 2 2" xfId="7104"/>
    <cellStyle name="_VC 6.15.06 update on 06GRC power costs.xls Chart 1_Book9 2 2 2" xfId="28333"/>
    <cellStyle name="_VC 6.15.06 update on 06GRC power costs.xls Chart 1_Book9 2 2 2 2" xfId="28334"/>
    <cellStyle name="_VC 6.15.06 update on 06GRC power costs.xls Chart 1_Book9 2 3" xfId="28335"/>
    <cellStyle name="_VC 6.15.06 update on 06GRC power costs.xls Chart 1_Book9 2 3 2" xfId="28336"/>
    <cellStyle name="_VC 6.15.06 update on 06GRC power costs.xls Chart 1_Book9 2 4" xfId="28337"/>
    <cellStyle name="_VC 6.15.06 update on 06GRC power costs.xls Chart 1_Book9 2 4 2" xfId="28338"/>
    <cellStyle name="_VC 6.15.06 update on 06GRC power costs.xls Chart 1_Book9 3" xfId="7105"/>
    <cellStyle name="_VC 6.15.06 update on 06GRC power costs.xls Chart 1_Book9 3 2" xfId="28339"/>
    <cellStyle name="_VC 6.15.06 update on 06GRC power costs.xls Chart 1_Book9 3 2 2" xfId="28340"/>
    <cellStyle name="_VC 6.15.06 update on 06GRC power costs.xls Chart 1_Book9 3 3" xfId="28341"/>
    <cellStyle name="_VC 6.15.06 update on 06GRC power costs.xls Chart 1_Book9 4" xfId="7106"/>
    <cellStyle name="_VC 6.15.06 update on 06GRC power costs.xls Chart 1_Book9 4 2" xfId="28342"/>
    <cellStyle name="_VC 6.15.06 update on 06GRC power costs.xls Chart 1_Book9 4 2 2" xfId="28343"/>
    <cellStyle name="_VC 6.15.06 update on 06GRC power costs.xls Chart 1_Book9 4 3" xfId="28344"/>
    <cellStyle name="_VC 6.15.06 update on 06GRC power costs.xls Chart 1_Book9 5" xfId="28345"/>
    <cellStyle name="_VC 6.15.06 update on 06GRC power costs.xls Chart 1_Book9 5 2" xfId="28346"/>
    <cellStyle name="_VC 6.15.06 update on 06GRC power costs.xls Chart 1_Book9 6" xfId="28347"/>
    <cellStyle name="_VC 6.15.06 update on 06GRC power costs.xls Chart 1_Book9 6 2" xfId="28348"/>
    <cellStyle name="_VC 6.15.06 update on 06GRC power costs.xls Chart 1_Book9_DEM-WP(C) ENERG10C--ctn Mid-C_042010 2010GRC" xfId="7107"/>
    <cellStyle name="_VC 6.15.06 update on 06GRC power costs.xls Chart 1_Book9_DEM-WP(C) ENERG10C--ctn Mid-C_042010 2010GRC 2" xfId="28349"/>
    <cellStyle name="_VC 6.15.06 update on 06GRC power costs.xls Chart 1_Chelan PUD Power Costs (8-10)" xfId="7108"/>
    <cellStyle name="_VC 6.15.06 update on 06GRC power costs.xls Chart 1_Chelan PUD Power Costs (8-10) 2" xfId="28350"/>
    <cellStyle name="_VC 6.15.06 update on 06GRC power costs.xls Chart 1_DEM-WP(C) Chelan Power Costs" xfId="7109"/>
    <cellStyle name="_VC 6.15.06 update on 06GRC power costs.xls Chart 1_DEM-WP(C) Chelan Power Costs 2" xfId="28351"/>
    <cellStyle name="_VC 6.15.06 update on 06GRC power costs.xls Chart 1_DEM-WP(C) Chelan Power Costs 2 2" xfId="28352"/>
    <cellStyle name="_VC 6.15.06 update on 06GRC power costs.xls Chart 1_DEM-WP(C) Chelan Power Costs 2 2 2" xfId="28353"/>
    <cellStyle name="_VC 6.15.06 update on 06GRC power costs.xls Chart 1_DEM-WP(C) Chelan Power Costs 2 3" xfId="28354"/>
    <cellStyle name="_VC 6.15.06 update on 06GRC power costs.xls Chart 1_DEM-WP(C) Chelan Power Costs 3" xfId="28355"/>
    <cellStyle name="_VC 6.15.06 update on 06GRC power costs.xls Chart 1_DEM-WP(C) Chelan Power Costs 3 2" xfId="28356"/>
    <cellStyle name="_VC 6.15.06 update on 06GRC power costs.xls Chart 1_DEM-WP(C) Chelan Power Costs 3 2 2" xfId="28357"/>
    <cellStyle name="_VC 6.15.06 update on 06GRC power costs.xls Chart 1_DEM-WP(C) Chelan Power Costs 3 3" xfId="28358"/>
    <cellStyle name="_VC 6.15.06 update on 06GRC power costs.xls Chart 1_DEM-WP(C) Chelan Power Costs 4" xfId="28359"/>
    <cellStyle name="_VC 6.15.06 update on 06GRC power costs.xls Chart 1_DEM-WP(C) Chelan Power Costs 4 2" xfId="28360"/>
    <cellStyle name="_VC 6.15.06 update on 06GRC power costs.xls Chart 1_DEM-WP(C) Chelan Power Costs 5" xfId="28361"/>
    <cellStyle name="_VC 6.15.06 update on 06GRC power costs.xls Chart 1_DEM-WP(C) Chelan Power Costs 5 2" xfId="28362"/>
    <cellStyle name="_VC 6.15.06 update on 06GRC power costs.xls Chart 1_DEM-WP(C) ENERG10C--ctn Mid-C_042010 2010GRC" xfId="7110"/>
    <cellStyle name="_VC 6.15.06 update on 06GRC power costs.xls Chart 1_DEM-WP(C) ENERG10C--ctn Mid-C_042010 2010GRC 2" xfId="28363"/>
    <cellStyle name="_VC 6.15.06 update on 06GRC power costs.xls Chart 1_DEM-WP(C) Gas Transport 2010GRC" xfId="7111"/>
    <cellStyle name="_VC 6.15.06 update on 06GRC power costs.xls Chart 1_DEM-WP(C) Gas Transport 2010GRC 2" xfId="28364"/>
    <cellStyle name="_VC 6.15.06 update on 06GRC power costs.xls Chart 1_DEM-WP(C) Gas Transport 2010GRC 2 2" xfId="28365"/>
    <cellStyle name="_VC 6.15.06 update on 06GRC power costs.xls Chart 1_DEM-WP(C) Gas Transport 2010GRC 2 2 2" xfId="28366"/>
    <cellStyle name="_VC 6.15.06 update on 06GRC power costs.xls Chart 1_DEM-WP(C) Gas Transport 2010GRC 2 3" xfId="28367"/>
    <cellStyle name="_VC 6.15.06 update on 06GRC power costs.xls Chart 1_DEM-WP(C) Gas Transport 2010GRC 3" xfId="28368"/>
    <cellStyle name="_VC 6.15.06 update on 06GRC power costs.xls Chart 1_DEM-WP(C) Gas Transport 2010GRC 3 2" xfId="28369"/>
    <cellStyle name="_VC 6.15.06 update on 06GRC power costs.xls Chart 1_DEM-WP(C) Gas Transport 2010GRC 3 2 2" xfId="28370"/>
    <cellStyle name="_VC 6.15.06 update on 06GRC power costs.xls Chart 1_DEM-WP(C) Gas Transport 2010GRC 3 3" xfId="28371"/>
    <cellStyle name="_VC 6.15.06 update on 06GRC power costs.xls Chart 1_DEM-WP(C) Gas Transport 2010GRC 4" xfId="28372"/>
    <cellStyle name="_VC 6.15.06 update on 06GRC power costs.xls Chart 1_DEM-WP(C) Gas Transport 2010GRC 4 2" xfId="28373"/>
    <cellStyle name="_VC 6.15.06 update on 06GRC power costs.xls Chart 1_DEM-WP(C) Gas Transport 2010GRC 5" xfId="28374"/>
    <cellStyle name="_VC 6.15.06 update on 06GRC power costs.xls Chart 1_DEM-WP(C) Gas Transport 2010GRC 5 2" xfId="28375"/>
    <cellStyle name="_VC 6.15.06 update on 06GRC power costs.xls Chart 1_DWH-08 (Rate Spread &amp; Design Workpapers)" xfId="7112"/>
    <cellStyle name="_VC 6.15.06 update on 06GRC power costs.xls Chart 1_Exh A-1 resulting from UE-112050 effective Jan 1 2012" xfId="28376"/>
    <cellStyle name="_VC 6.15.06 update on 06GRC power costs.xls Chart 1_Exh A-1 resulting from UE-112050 effective Jan 1 2012 2" xfId="28377"/>
    <cellStyle name="_VC 6.15.06 update on 06GRC power costs.xls Chart 1_Exhibit A-1 effective 4-1-11 fr S Free 12-11" xfId="28378"/>
    <cellStyle name="_VC 6.15.06 update on 06GRC power costs.xls Chart 1_Exhibit A-1 effective 4-1-11 fr S Free 12-11 2" xfId="28379"/>
    <cellStyle name="_VC 6.15.06 update on 06GRC power costs.xls Chart 1_Final 2008 PTC Rate Design Workpapers 10.27.08" xfId="7113"/>
    <cellStyle name="_VC 6.15.06 update on 06GRC power costs.xls Chart 1_Gas Rev Req Model (2010 GRC)" xfId="7114"/>
    <cellStyle name="_VC 6.15.06 update on 06GRC power costs.xls Chart 1_INPUTS" xfId="7115"/>
    <cellStyle name="_VC 6.15.06 update on 06GRC power costs.xls Chart 1_INPUTS 2" xfId="7116"/>
    <cellStyle name="_VC 6.15.06 update on 06GRC power costs.xls Chart 1_INPUTS 2 2" xfId="7117"/>
    <cellStyle name="_VC 6.15.06 update on 06GRC power costs.xls Chart 1_INPUTS 2 2 2" xfId="28380"/>
    <cellStyle name="_VC 6.15.06 update on 06GRC power costs.xls Chart 1_INPUTS 2 3" xfId="28381"/>
    <cellStyle name="_VC 6.15.06 update on 06GRC power costs.xls Chart 1_INPUTS 3" xfId="7118"/>
    <cellStyle name="_VC 6.15.06 update on 06GRC power costs.xls Chart 1_INPUTS 3 2" xfId="28382"/>
    <cellStyle name="_VC 6.15.06 update on 06GRC power costs.xls Chart 1_INPUTS 4" xfId="28383"/>
    <cellStyle name="_VC 6.15.06 update on 06GRC power costs.xls Chart 1_Mint Farm Generation BPA" xfId="28384"/>
    <cellStyle name="_VC 6.15.06 update on 06GRC power costs.xls Chart 1_NIM Summary" xfId="7119"/>
    <cellStyle name="_VC 6.15.06 update on 06GRC power costs.xls Chart 1_NIM Summary 09GRC" xfId="7120"/>
    <cellStyle name="_VC 6.15.06 update on 06GRC power costs.xls Chart 1_NIM Summary 09GRC 2" xfId="7121"/>
    <cellStyle name="_VC 6.15.06 update on 06GRC power costs.xls Chart 1_NIM Summary 09GRC 2 2" xfId="28385"/>
    <cellStyle name="_VC 6.15.06 update on 06GRC power costs.xls Chart 1_NIM Summary 09GRC 2 2 2" xfId="28386"/>
    <cellStyle name="_VC 6.15.06 update on 06GRC power costs.xls Chart 1_NIM Summary 09GRC 2 2 2 2" xfId="28387"/>
    <cellStyle name="_VC 6.15.06 update on 06GRC power costs.xls Chart 1_NIM Summary 09GRC 2 3" xfId="28388"/>
    <cellStyle name="_VC 6.15.06 update on 06GRC power costs.xls Chart 1_NIM Summary 09GRC 2 3 2" xfId="28389"/>
    <cellStyle name="_VC 6.15.06 update on 06GRC power costs.xls Chart 1_NIM Summary 09GRC 2 4" xfId="28390"/>
    <cellStyle name="_VC 6.15.06 update on 06GRC power costs.xls Chart 1_NIM Summary 09GRC 2 4 2" xfId="28391"/>
    <cellStyle name="_VC 6.15.06 update on 06GRC power costs.xls Chart 1_NIM Summary 09GRC 3" xfId="28392"/>
    <cellStyle name="_VC 6.15.06 update on 06GRC power costs.xls Chart 1_NIM Summary 09GRC 3 2" xfId="28393"/>
    <cellStyle name="_VC 6.15.06 update on 06GRC power costs.xls Chart 1_NIM Summary 09GRC 3 2 2" xfId="28394"/>
    <cellStyle name="_VC 6.15.06 update on 06GRC power costs.xls Chart 1_NIM Summary 09GRC 3 3" xfId="28395"/>
    <cellStyle name="_VC 6.15.06 update on 06GRC power costs.xls Chart 1_NIM Summary 09GRC 4" xfId="28396"/>
    <cellStyle name="_VC 6.15.06 update on 06GRC power costs.xls Chart 1_NIM Summary 09GRC 4 2" xfId="28397"/>
    <cellStyle name="_VC 6.15.06 update on 06GRC power costs.xls Chart 1_NIM Summary 09GRC 4 2 2" xfId="28398"/>
    <cellStyle name="_VC 6.15.06 update on 06GRC power costs.xls Chart 1_NIM Summary 09GRC 4 3" xfId="28399"/>
    <cellStyle name="_VC 6.15.06 update on 06GRC power costs.xls Chart 1_NIM Summary 09GRC 5" xfId="28400"/>
    <cellStyle name="_VC 6.15.06 update on 06GRC power costs.xls Chart 1_NIM Summary 09GRC 5 2" xfId="28401"/>
    <cellStyle name="_VC 6.15.06 update on 06GRC power costs.xls Chart 1_NIM Summary 09GRC 6" xfId="28402"/>
    <cellStyle name="_VC 6.15.06 update on 06GRC power costs.xls Chart 1_NIM Summary 09GRC 6 2" xfId="28403"/>
    <cellStyle name="_VC 6.15.06 update on 06GRC power costs.xls Chart 1_NIM Summary 09GRC_DEM-WP(C) ENERG10C--ctn Mid-C_042010 2010GRC" xfId="7122"/>
    <cellStyle name="_VC 6.15.06 update on 06GRC power costs.xls Chart 1_NIM Summary 09GRC_DEM-WP(C) ENERG10C--ctn Mid-C_042010 2010GRC 2" xfId="28404"/>
    <cellStyle name="_VC 6.15.06 update on 06GRC power costs.xls Chart 1_NIM Summary 10" xfId="28405"/>
    <cellStyle name="_VC 6.15.06 update on 06GRC power costs.xls Chart 1_NIM Summary 10 2" xfId="28406"/>
    <cellStyle name="_VC 6.15.06 update on 06GRC power costs.xls Chart 1_NIM Summary 10 2 2" xfId="28407"/>
    <cellStyle name="_VC 6.15.06 update on 06GRC power costs.xls Chart 1_NIM Summary 10 3" xfId="28408"/>
    <cellStyle name="_VC 6.15.06 update on 06GRC power costs.xls Chart 1_NIM Summary 10 4" xfId="28409"/>
    <cellStyle name="_VC 6.15.06 update on 06GRC power costs.xls Chart 1_NIM Summary 11" xfId="28410"/>
    <cellStyle name="_VC 6.15.06 update on 06GRC power costs.xls Chart 1_NIM Summary 11 2" xfId="28411"/>
    <cellStyle name="_VC 6.15.06 update on 06GRC power costs.xls Chart 1_NIM Summary 11 2 2" xfId="28412"/>
    <cellStyle name="_VC 6.15.06 update on 06GRC power costs.xls Chart 1_NIM Summary 11 3" xfId="28413"/>
    <cellStyle name="_VC 6.15.06 update on 06GRC power costs.xls Chart 1_NIM Summary 11 4" xfId="28414"/>
    <cellStyle name="_VC 6.15.06 update on 06GRC power costs.xls Chart 1_NIM Summary 12" xfId="28415"/>
    <cellStyle name="_VC 6.15.06 update on 06GRC power costs.xls Chart 1_NIM Summary 12 2" xfId="28416"/>
    <cellStyle name="_VC 6.15.06 update on 06GRC power costs.xls Chart 1_NIM Summary 12 2 2" xfId="28417"/>
    <cellStyle name="_VC 6.15.06 update on 06GRC power costs.xls Chart 1_NIM Summary 12 3" xfId="28418"/>
    <cellStyle name="_VC 6.15.06 update on 06GRC power costs.xls Chart 1_NIM Summary 12 4" xfId="28419"/>
    <cellStyle name="_VC 6.15.06 update on 06GRC power costs.xls Chart 1_NIM Summary 13" xfId="28420"/>
    <cellStyle name="_VC 6.15.06 update on 06GRC power costs.xls Chart 1_NIM Summary 13 2" xfId="28421"/>
    <cellStyle name="_VC 6.15.06 update on 06GRC power costs.xls Chart 1_NIM Summary 13 2 2" xfId="28422"/>
    <cellStyle name="_VC 6.15.06 update on 06GRC power costs.xls Chart 1_NIM Summary 13 3" xfId="28423"/>
    <cellStyle name="_VC 6.15.06 update on 06GRC power costs.xls Chart 1_NIM Summary 13 4" xfId="28424"/>
    <cellStyle name="_VC 6.15.06 update on 06GRC power costs.xls Chart 1_NIM Summary 14" xfId="28425"/>
    <cellStyle name="_VC 6.15.06 update on 06GRC power costs.xls Chart 1_NIM Summary 14 2" xfId="28426"/>
    <cellStyle name="_VC 6.15.06 update on 06GRC power costs.xls Chart 1_NIM Summary 14 2 2" xfId="28427"/>
    <cellStyle name="_VC 6.15.06 update on 06GRC power costs.xls Chart 1_NIM Summary 14 3" xfId="28428"/>
    <cellStyle name="_VC 6.15.06 update on 06GRC power costs.xls Chart 1_NIM Summary 14 4" xfId="28429"/>
    <cellStyle name="_VC 6.15.06 update on 06GRC power costs.xls Chart 1_NIM Summary 15" xfId="28430"/>
    <cellStyle name="_VC 6.15.06 update on 06GRC power costs.xls Chart 1_NIM Summary 15 2" xfId="28431"/>
    <cellStyle name="_VC 6.15.06 update on 06GRC power costs.xls Chart 1_NIM Summary 15 2 2" xfId="28432"/>
    <cellStyle name="_VC 6.15.06 update on 06GRC power costs.xls Chart 1_NIM Summary 15 3" xfId="28433"/>
    <cellStyle name="_VC 6.15.06 update on 06GRC power costs.xls Chart 1_NIM Summary 15 4" xfId="28434"/>
    <cellStyle name="_VC 6.15.06 update on 06GRC power costs.xls Chart 1_NIM Summary 16" xfId="28435"/>
    <cellStyle name="_VC 6.15.06 update on 06GRC power costs.xls Chart 1_NIM Summary 16 2" xfId="28436"/>
    <cellStyle name="_VC 6.15.06 update on 06GRC power costs.xls Chart 1_NIM Summary 16 2 2" xfId="28437"/>
    <cellStyle name="_VC 6.15.06 update on 06GRC power costs.xls Chart 1_NIM Summary 16 3" xfId="28438"/>
    <cellStyle name="_VC 6.15.06 update on 06GRC power costs.xls Chart 1_NIM Summary 16 4" xfId="28439"/>
    <cellStyle name="_VC 6.15.06 update on 06GRC power costs.xls Chart 1_NIM Summary 17" xfId="28440"/>
    <cellStyle name="_VC 6.15.06 update on 06GRC power costs.xls Chart 1_NIM Summary 17 2" xfId="28441"/>
    <cellStyle name="_VC 6.15.06 update on 06GRC power costs.xls Chart 1_NIM Summary 17 2 2" xfId="28442"/>
    <cellStyle name="_VC 6.15.06 update on 06GRC power costs.xls Chart 1_NIM Summary 17 3" xfId="28443"/>
    <cellStyle name="_VC 6.15.06 update on 06GRC power costs.xls Chart 1_NIM Summary 17 4" xfId="28444"/>
    <cellStyle name="_VC 6.15.06 update on 06GRC power costs.xls Chart 1_NIM Summary 18" xfId="28445"/>
    <cellStyle name="_VC 6.15.06 update on 06GRC power costs.xls Chart 1_NIM Summary 18 2" xfId="28446"/>
    <cellStyle name="_VC 6.15.06 update on 06GRC power costs.xls Chart 1_NIM Summary 18 3" xfId="28447"/>
    <cellStyle name="_VC 6.15.06 update on 06GRC power costs.xls Chart 1_NIM Summary 19" xfId="28448"/>
    <cellStyle name="_VC 6.15.06 update on 06GRC power costs.xls Chart 1_NIM Summary 19 2" xfId="28449"/>
    <cellStyle name="_VC 6.15.06 update on 06GRC power costs.xls Chart 1_NIM Summary 19 3" xfId="28450"/>
    <cellStyle name="_VC 6.15.06 update on 06GRC power costs.xls Chart 1_NIM Summary 2" xfId="7123"/>
    <cellStyle name="_VC 6.15.06 update on 06GRC power costs.xls Chart 1_NIM Summary 2 2" xfId="28451"/>
    <cellStyle name="_VC 6.15.06 update on 06GRC power costs.xls Chart 1_NIM Summary 2 2 2" xfId="28452"/>
    <cellStyle name="_VC 6.15.06 update on 06GRC power costs.xls Chart 1_NIM Summary 2 2 2 2" xfId="28453"/>
    <cellStyle name="_VC 6.15.06 update on 06GRC power costs.xls Chart 1_NIM Summary 2 3" xfId="28454"/>
    <cellStyle name="_VC 6.15.06 update on 06GRC power costs.xls Chart 1_NIM Summary 2 3 2" xfId="28455"/>
    <cellStyle name="_VC 6.15.06 update on 06GRC power costs.xls Chart 1_NIM Summary 2 4" xfId="28456"/>
    <cellStyle name="_VC 6.15.06 update on 06GRC power costs.xls Chart 1_NIM Summary 2 4 2" xfId="28457"/>
    <cellStyle name="_VC 6.15.06 update on 06GRC power costs.xls Chart 1_NIM Summary 20" xfId="28458"/>
    <cellStyle name="_VC 6.15.06 update on 06GRC power costs.xls Chart 1_NIM Summary 20 2" xfId="28459"/>
    <cellStyle name="_VC 6.15.06 update on 06GRC power costs.xls Chart 1_NIM Summary 20 3" xfId="28460"/>
    <cellStyle name="_VC 6.15.06 update on 06GRC power costs.xls Chart 1_NIM Summary 21" xfId="28461"/>
    <cellStyle name="_VC 6.15.06 update on 06GRC power costs.xls Chart 1_NIM Summary 21 2" xfId="28462"/>
    <cellStyle name="_VC 6.15.06 update on 06GRC power costs.xls Chart 1_NIM Summary 21 3" xfId="28463"/>
    <cellStyle name="_VC 6.15.06 update on 06GRC power costs.xls Chart 1_NIM Summary 22" xfId="28464"/>
    <cellStyle name="_VC 6.15.06 update on 06GRC power costs.xls Chart 1_NIM Summary 22 2" xfId="28465"/>
    <cellStyle name="_VC 6.15.06 update on 06GRC power costs.xls Chart 1_NIM Summary 22 3" xfId="28466"/>
    <cellStyle name="_VC 6.15.06 update on 06GRC power costs.xls Chart 1_NIM Summary 23" xfId="28467"/>
    <cellStyle name="_VC 6.15.06 update on 06GRC power costs.xls Chart 1_NIM Summary 23 2" xfId="28468"/>
    <cellStyle name="_VC 6.15.06 update on 06GRC power costs.xls Chart 1_NIM Summary 23 3" xfId="28469"/>
    <cellStyle name="_VC 6.15.06 update on 06GRC power costs.xls Chart 1_NIM Summary 24" xfId="28470"/>
    <cellStyle name="_VC 6.15.06 update on 06GRC power costs.xls Chart 1_NIM Summary 24 2" xfId="28471"/>
    <cellStyle name="_VC 6.15.06 update on 06GRC power costs.xls Chart 1_NIM Summary 24 3" xfId="28472"/>
    <cellStyle name="_VC 6.15.06 update on 06GRC power costs.xls Chart 1_NIM Summary 25" xfId="28473"/>
    <cellStyle name="_VC 6.15.06 update on 06GRC power costs.xls Chart 1_NIM Summary 25 2" xfId="28474"/>
    <cellStyle name="_VC 6.15.06 update on 06GRC power costs.xls Chart 1_NIM Summary 25 3" xfId="28475"/>
    <cellStyle name="_VC 6.15.06 update on 06GRC power costs.xls Chart 1_NIM Summary 26" xfId="28476"/>
    <cellStyle name="_VC 6.15.06 update on 06GRC power costs.xls Chart 1_NIM Summary 26 2" xfId="28477"/>
    <cellStyle name="_VC 6.15.06 update on 06GRC power costs.xls Chart 1_NIM Summary 26 3" xfId="28478"/>
    <cellStyle name="_VC 6.15.06 update on 06GRC power costs.xls Chart 1_NIM Summary 27" xfId="28479"/>
    <cellStyle name="_VC 6.15.06 update on 06GRC power costs.xls Chart 1_NIM Summary 27 2" xfId="28480"/>
    <cellStyle name="_VC 6.15.06 update on 06GRC power costs.xls Chart 1_NIM Summary 27 3" xfId="28481"/>
    <cellStyle name="_VC 6.15.06 update on 06GRC power costs.xls Chart 1_NIM Summary 28" xfId="28482"/>
    <cellStyle name="_VC 6.15.06 update on 06GRC power costs.xls Chart 1_NIM Summary 28 2" xfId="28483"/>
    <cellStyle name="_VC 6.15.06 update on 06GRC power costs.xls Chart 1_NIM Summary 28 3" xfId="28484"/>
    <cellStyle name="_VC 6.15.06 update on 06GRC power costs.xls Chart 1_NIM Summary 29" xfId="28485"/>
    <cellStyle name="_VC 6.15.06 update on 06GRC power costs.xls Chart 1_NIM Summary 29 2" xfId="28486"/>
    <cellStyle name="_VC 6.15.06 update on 06GRC power costs.xls Chart 1_NIM Summary 29 3" xfId="28487"/>
    <cellStyle name="_VC 6.15.06 update on 06GRC power costs.xls Chart 1_NIM Summary 3" xfId="7124"/>
    <cellStyle name="_VC 6.15.06 update on 06GRC power costs.xls Chart 1_NIM Summary 3 2" xfId="28488"/>
    <cellStyle name="_VC 6.15.06 update on 06GRC power costs.xls Chart 1_NIM Summary 3 2 2" xfId="28489"/>
    <cellStyle name="_VC 6.15.06 update on 06GRC power costs.xls Chart 1_NIM Summary 3 3" xfId="28490"/>
    <cellStyle name="_VC 6.15.06 update on 06GRC power costs.xls Chart 1_NIM Summary 30" xfId="28491"/>
    <cellStyle name="_VC 6.15.06 update on 06GRC power costs.xls Chart 1_NIM Summary 30 2" xfId="28492"/>
    <cellStyle name="_VC 6.15.06 update on 06GRC power costs.xls Chart 1_NIM Summary 30 3" xfId="28493"/>
    <cellStyle name="_VC 6.15.06 update on 06GRC power costs.xls Chart 1_NIM Summary 31" xfId="28494"/>
    <cellStyle name="_VC 6.15.06 update on 06GRC power costs.xls Chart 1_NIM Summary 31 2" xfId="28495"/>
    <cellStyle name="_VC 6.15.06 update on 06GRC power costs.xls Chart 1_NIM Summary 31 3" xfId="28496"/>
    <cellStyle name="_VC 6.15.06 update on 06GRC power costs.xls Chart 1_NIM Summary 32" xfId="28497"/>
    <cellStyle name="_VC 6.15.06 update on 06GRC power costs.xls Chart 1_NIM Summary 32 2" xfId="28498"/>
    <cellStyle name="_VC 6.15.06 update on 06GRC power costs.xls Chart 1_NIM Summary 33" xfId="28499"/>
    <cellStyle name="_VC 6.15.06 update on 06GRC power costs.xls Chart 1_NIM Summary 33 2" xfId="28500"/>
    <cellStyle name="_VC 6.15.06 update on 06GRC power costs.xls Chart 1_NIM Summary 34" xfId="28501"/>
    <cellStyle name="_VC 6.15.06 update on 06GRC power costs.xls Chart 1_NIM Summary 34 2" xfId="28502"/>
    <cellStyle name="_VC 6.15.06 update on 06GRC power costs.xls Chart 1_NIM Summary 35" xfId="28503"/>
    <cellStyle name="_VC 6.15.06 update on 06GRC power costs.xls Chart 1_NIM Summary 35 2" xfId="28504"/>
    <cellStyle name="_VC 6.15.06 update on 06GRC power costs.xls Chart 1_NIM Summary 36" xfId="28505"/>
    <cellStyle name="_VC 6.15.06 update on 06GRC power costs.xls Chart 1_NIM Summary 36 2" xfId="28506"/>
    <cellStyle name="_VC 6.15.06 update on 06GRC power costs.xls Chart 1_NIM Summary 37" xfId="28507"/>
    <cellStyle name="_VC 6.15.06 update on 06GRC power costs.xls Chart 1_NIM Summary 37 2" xfId="28508"/>
    <cellStyle name="_VC 6.15.06 update on 06GRC power costs.xls Chart 1_NIM Summary 38" xfId="28509"/>
    <cellStyle name="_VC 6.15.06 update on 06GRC power costs.xls Chart 1_NIM Summary 38 2" xfId="28510"/>
    <cellStyle name="_VC 6.15.06 update on 06GRC power costs.xls Chart 1_NIM Summary 39" xfId="28511"/>
    <cellStyle name="_VC 6.15.06 update on 06GRC power costs.xls Chart 1_NIM Summary 39 2" xfId="28512"/>
    <cellStyle name="_VC 6.15.06 update on 06GRC power costs.xls Chart 1_NIM Summary 4" xfId="7125"/>
    <cellStyle name="_VC 6.15.06 update on 06GRC power costs.xls Chart 1_NIM Summary 4 2" xfId="28513"/>
    <cellStyle name="_VC 6.15.06 update on 06GRC power costs.xls Chart 1_NIM Summary 4 2 2" xfId="28514"/>
    <cellStyle name="_VC 6.15.06 update on 06GRC power costs.xls Chart 1_NIM Summary 4 3" xfId="28515"/>
    <cellStyle name="_VC 6.15.06 update on 06GRC power costs.xls Chart 1_NIM Summary 40" xfId="28516"/>
    <cellStyle name="_VC 6.15.06 update on 06GRC power costs.xls Chart 1_NIM Summary 40 2" xfId="28517"/>
    <cellStyle name="_VC 6.15.06 update on 06GRC power costs.xls Chart 1_NIM Summary 41" xfId="28518"/>
    <cellStyle name="_VC 6.15.06 update on 06GRC power costs.xls Chart 1_NIM Summary 41 2" xfId="28519"/>
    <cellStyle name="_VC 6.15.06 update on 06GRC power costs.xls Chart 1_NIM Summary 42" xfId="28520"/>
    <cellStyle name="_VC 6.15.06 update on 06GRC power costs.xls Chart 1_NIM Summary 42 2" xfId="28521"/>
    <cellStyle name="_VC 6.15.06 update on 06GRC power costs.xls Chart 1_NIM Summary 43" xfId="28522"/>
    <cellStyle name="_VC 6.15.06 update on 06GRC power costs.xls Chart 1_NIM Summary 43 2" xfId="28523"/>
    <cellStyle name="_VC 6.15.06 update on 06GRC power costs.xls Chart 1_NIM Summary 44" xfId="28524"/>
    <cellStyle name="_VC 6.15.06 update on 06GRC power costs.xls Chart 1_NIM Summary 44 2" xfId="28525"/>
    <cellStyle name="_VC 6.15.06 update on 06GRC power costs.xls Chart 1_NIM Summary 45" xfId="28526"/>
    <cellStyle name="_VC 6.15.06 update on 06GRC power costs.xls Chart 1_NIM Summary 45 2" xfId="28527"/>
    <cellStyle name="_VC 6.15.06 update on 06GRC power costs.xls Chart 1_NIM Summary 46" xfId="28528"/>
    <cellStyle name="_VC 6.15.06 update on 06GRC power costs.xls Chart 1_NIM Summary 46 2" xfId="28529"/>
    <cellStyle name="_VC 6.15.06 update on 06GRC power costs.xls Chart 1_NIM Summary 47" xfId="28530"/>
    <cellStyle name="_VC 6.15.06 update on 06GRC power costs.xls Chart 1_NIM Summary 47 2" xfId="28531"/>
    <cellStyle name="_VC 6.15.06 update on 06GRC power costs.xls Chart 1_NIM Summary 48" xfId="28532"/>
    <cellStyle name="_VC 6.15.06 update on 06GRC power costs.xls Chart 1_NIM Summary 49" xfId="28533"/>
    <cellStyle name="_VC 6.15.06 update on 06GRC power costs.xls Chart 1_NIM Summary 5" xfId="7126"/>
    <cellStyle name="_VC 6.15.06 update on 06GRC power costs.xls Chart 1_NIM Summary 5 2" xfId="28534"/>
    <cellStyle name="_VC 6.15.06 update on 06GRC power costs.xls Chart 1_NIM Summary 5 2 2" xfId="28535"/>
    <cellStyle name="_VC 6.15.06 update on 06GRC power costs.xls Chart 1_NIM Summary 5 3" xfId="28536"/>
    <cellStyle name="_VC 6.15.06 update on 06GRC power costs.xls Chart 1_NIM Summary 50" xfId="28537"/>
    <cellStyle name="_VC 6.15.06 update on 06GRC power costs.xls Chart 1_NIM Summary 51" xfId="28538"/>
    <cellStyle name="_VC 6.15.06 update on 06GRC power costs.xls Chart 1_NIM Summary 6" xfId="7127"/>
    <cellStyle name="_VC 6.15.06 update on 06GRC power costs.xls Chart 1_NIM Summary 6 2" xfId="28539"/>
    <cellStyle name="_VC 6.15.06 update on 06GRC power costs.xls Chart 1_NIM Summary 6 2 2" xfId="28540"/>
    <cellStyle name="_VC 6.15.06 update on 06GRC power costs.xls Chart 1_NIM Summary 6 3" xfId="28541"/>
    <cellStyle name="_VC 6.15.06 update on 06GRC power costs.xls Chart 1_NIM Summary 7" xfId="7128"/>
    <cellStyle name="_VC 6.15.06 update on 06GRC power costs.xls Chart 1_NIM Summary 7 2" xfId="28542"/>
    <cellStyle name="_VC 6.15.06 update on 06GRC power costs.xls Chart 1_NIM Summary 7 2 2" xfId="28543"/>
    <cellStyle name="_VC 6.15.06 update on 06GRC power costs.xls Chart 1_NIM Summary 7 3" xfId="28544"/>
    <cellStyle name="_VC 6.15.06 update on 06GRC power costs.xls Chart 1_NIM Summary 7 4" xfId="28545"/>
    <cellStyle name="_VC 6.15.06 update on 06GRC power costs.xls Chart 1_NIM Summary 8" xfId="7129"/>
    <cellStyle name="_VC 6.15.06 update on 06GRC power costs.xls Chart 1_NIM Summary 8 2" xfId="28546"/>
    <cellStyle name="_VC 6.15.06 update on 06GRC power costs.xls Chart 1_NIM Summary 8 2 2" xfId="28547"/>
    <cellStyle name="_VC 6.15.06 update on 06GRC power costs.xls Chart 1_NIM Summary 8 3" xfId="28548"/>
    <cellStyle name="_VC 6.15.06 update on 06GRC power costs.xls Chart 1_NIM Summary 8 4" xfId="28549"/>
    <cellStyle name="_VC 6.15.06 update on 06GRC power costs.xls Chart 1_NIM Summary 9" xfId="7130"/>
    <cellStyle name="_VC 6.15.06 update on 06GRC power costs.xls Chart 1_NIM Summary 9 2" xfId="28550"/>
    <cellStyle name="_VC 6.15.06 update on 06GRC power costs.xls Chart 1_NIM Summary 9 2 2" xfId="28551"/>
    <cellStyle name="_VC 6.15.06 update on 06GRC power costs.xls Chart 1_NIM Summary 9 3" xfId="28552"/>
    <cellStyle name="_VC 6.15.06 update on 06GRC power costs.xls Chart 1_NIM Summary 9 4" xfId="28553"/>
    <cellStyle name="_VC 6.15.06 update on 06GRC power costs.xls Chart 1_NIM Summary_DEM-WP(C) ENERG10C--ctn Mid-C_042010 2010GRC" xfId="7131"/>
    <cellStyle name="_VC 6.15.06 update on 06GRC power costs.xls Chart 1_NIM Summary_DEM-WP(C) ENERG10C--ctn Mid-C_042010 2010GRC 2" xfId="28554"/>
    <cellStyle name="_VC 6.15.06 update on 06GRC power costs.xls Chart 1_PCA 10 -  Exhibit D Dec 2011" xfId="28555"/>
    <cellStyle name="_VC 6.15.06 update on 06GRC power costs.xls Chart 1_PCA 10 -  Exhibit D Dec 2011 2" xfId="28556"/>
    <cellStyle name="_VC 6.15.06 update on 06GRC power costs.xls Chart 1_PCA 10 -  Exhibit D from A Kellogg Jan 2011" xfId="7132"/>
    <cellStyle name="_VC 6.15.06 update on 06GRC power costs.xls Chart 1_PCA 10 -  Exhibit D from A Kellogg Jan 2011 2" xfId="28557"/>
    <cellStyle name="_VC 6.15.06 update on 06GRC power costs.xls Chart 1_PCA 10 -  Exhibit D from A Kellogg July 2011" xfId="7133"/>
    <cellStyle name="_VC 6.15.06 update on 06GRC power costs.xls Chart 1_PCA 10 -  Exhibit D from A Kellogg July 2011 2" xfId="28558"/>
    <cellStyle name="_VC 6.15.06 update on 06GRC power costs.xls Chart 1_PCA 10 -  Exhibit D from S Free Rcv'd 12-11" xfId="7134"/>
    <cellStyle name="_VC 6.15.06 update on 06GRC power costs.xls Chart 1_PCA 10 -  Exhibit D from S Free Rcv'd 12-11 2" xfId="28559"/>
    <cellStyle name="_VC 6.15.06 update on 06GRC power costs.xls Chart 1_PCA 11 -  Exhibit D Jan 2012 fr A Kellogg" xfId="28560"/>
    <cellStyle name="_VC 6.15.06 update on 06GRC power costs.xls Chart 1_PCA 11 -  Exhibit D Jan 2012 fr A Kellogg 2" xfId="28561"/>
    <cellStyle name="_VC 6.15.06 update on 06GRC power costs.xls Chart 1_PCA 11 -  Exhibit D Jan 2012 WF" xfId="28562"/>
    <cellStyle name="_VC 6.15.06 update on 06GRC power costs.xls Chart 1_PCA 11 -  Exhibit D Jan 2012 WF 2" xfId="28563"/>
    <cellStyle name="_VC 6.15.06 update on 06GRC power costs.xls Chart 1_PCA 9 -  Exhibit D April 2010" xfId="7135"/>
    <cellStyle name="_VC 6.15.06 update on 06GRC power costs.xls Chart 1_PCA 9 -  Exhibit D April 2010 (3)" xfId="7136"/>
    <cellStyle name="_VC 6.15.06 update on 06GRC power costs.xls Chart 1_PCA 9 -  Exhibit D April 2010 (3) 2" xfId="7137"/>
    <cellStyle name="_VC 6.15.06 update on 06GRC power costs.xls Chart 1_PCA 9 -  Exhibit D April 2010 (3) 2 2" xfId="28564"/>
    <cellStyle name="_VC 6.15.06 update on 06GRC power costs.xls Chart 1_PCA 9 -  Exhibit D April 2010 (3) 2 2 2" xfId="28565"/>
    <cellStyle name="_VC 6.15.06 update on 06GRC power costs.xls Chart 1_PCA 9 -  Exhibit D April 2010 (3) 2 2 2 2" xfId="28566"/>
    <cellStyle name="_VC 6.15.06 update on 06GRC power costs.xls Chart 1_PCA 9 -  Exhibit D April 2010 (3) 2 3" xfId="28567"/>
    <cellStyle name="_VC 6.15.06 update on 06GRC power costs.xls Chart 1_PCA 9 -  Exhibit D April 2010 (3) 2 3 2" xfId="28568"/>
    <cellStyle name="_VC 6.15.06 update on 06GRC power costs.xls Chart 1_PCA 9 -  Exhibit D April 2010 (3) 2 4" xfId="28569"/>
    <cellStyle name="_VC 6.15.06 update on 06GRC power costs.xls Chart 1_PCA 9 -  Exhibit D April 2010 (3) 2 4 2" xfId="28570"/>
    <cellStyle name="_VC 6.15.06 update on 06GRC power costs.xls Chart 1_PCA 9 -  Exhibit D April 2010 (3) 3" xfId="28571"/>
    <cellStyle name="_VC 6.15.06 update on 06GRC power costs.xls Chart 1_PCA 9 -  Exhibit D April 2010 (3) 3 2" xfId="28572"/>
    <cellStyle name="_VC 6.15.06 update on 06GRC power costs.xls Chart 1_PCA 9 -  Exhibit D April 2010 (3) 3 2 2" xfId="28573"/>
    <cellStyle name="_VC 6.15.06 update on 06GRC power costs.xls Chart 1_PCA 9 -  Exhibit D April 2010 (3) 3 3" xfId="28574"/>
    <cellStyle name="_VC 6.15.06 update on 06GRC power costs.xls Chart 1_PCA 9 -  Exhibit D April 2010 (3) 4" xfId="28575"/>
    <cellStyle name="_VC 6.15.06 update on 06GRC power costs.xls Chart 1_PCA 9 -  Exhibit D April 2010 (3) 4 2" xfId="28576"/>
    <cellStyle name="_VC 6.15.06 update on 06GRC power costs.xls Chart 1_PCA 9 -  Exhibit D April 2010 (3) 4 2 2" xfId="28577"/>
    <cellStyle name="_VC 6.15.06 update on 06GRC power costs.xls Chart 1_PCA 9 -  Exhibit D April 2010 (3) 4 3" xfId="28578"/>
    <cellStyle name="_VC 6.15.06 update on 06GRC power costs.xls Chart 1_PCA 9 -  Exhibit D April 2010 (3) 5" xfId="28579"/>
    <cellStyle name="_VC 6.15.06 update on 06GRC power costs.xls Chart 1_PCA 9 -  Exhibit D April 2010 (3) 5 2" xfId="28580"/>
    <cellStyle name="_VC 6.15.06 update on 06GRC power costs.xls Chart 1_PCA 9 -  Exhibit D April 2010 (3) 6" xfId="28581"/>
    <cellStyle name="_VC 6.15.06 update on 06GRC power costs.xls Chart 1_PCA 9 -  Exhibit D April 2010 (3) 6 2" xfId="28582"/>
    <cellStyle name="_VC 6.15.06 update on 06GRC power costs.xls Chart 1_PCA 9 -  Exhibit D April 2010 (3)_DEM-WP(C) ENERG10C--ctn Mid-C_042010 2010GRC" xfId="7138"/>
    <cellStyle name="_VC 6.15.06 update on 06GRC power costs.xls Chart 1_PCA 9 -  Exhibit D April 2010 (3)_DEM-WP(C) ENERG10C--ctn Mid-C_042010 2010GRC 2" xfId="28583"/>
    <cellStyle name="_VC 6.15.06 update on 06GRC power costs.xls Chart 1_PCA 9 -  Exhibit D April 2010 2" xfId="7139"/>
    <cellStyle name="_VC 6.15.06 update on 06GRC power costs.xls Chart 1_PCA 9 -  Exhibit D April 2010 2 2" xfId="28584"/>
    <cellStyle name="_VC 6.15.06 update on 06GRC power costs.xls Chart 1_PCA 9 -  Exhibit D April 2010 3" xfId="7140"/>
    <cellStyle name="_VC 6.15.06 update on 06GRC power costs.xls Chart 1_PCA 9 -  Exhibit D April 2010 3 2" xfId="28585"/>
    <cellStyle name="_VC 6.15.06 update on 06GRC power costs.xls Chart 1_PCA 9 -  Exhibit D April 2010 4" xfId="28586"/>
    <cellStyle name="_VC 6.15.06 update on 06GRC power costs.xls Chart 1_PCA 9 -  Exhibit D April 2010 4 2" xfId="28587"/>
    <cellStyle name="_VC 6.15.06 update on 06GRC power costs.xls Chart 1_PCA 9 -  Exhibit D April 2010 5" xfId="28588"/>
    <cellStyle name="_VC 6.15.06 update on 06GRC power costs.xls Chart 1_PCA 9 -  Exhibit D April 2010 5 2" xfId="28589"/>
    <cellStyle name="_VC 6.15.06 update on 06GRC power costs.xls Chart 1_PCA 9 -  Exhibit D April 2010 6" xfId="28590"/>
    <cellStyle name="_VC 6.15.06 update on 06GRC power costs.xls Chart 1_PCA 9 -  Exhibit D April 2010 6 2" xfId="28591"/>
    <cellStyle name="_VC 6.15.06 update on 06GRC power costs.xls Chart 1_PCA 9 -  Exhibit D April 2010 7" xfId="28592"/>
    <cellStyle name="_VC 6.15.06 update on 06GRC power costs.xls Chart 1_PCA 9 -  Exhibit D Nov 2010" xfId="7141"/>
    <cellStyle name="_VC 6.15.06 update on 06GRC power costs.xls Chart 1_PCA 9 -  Exhibit D Nov 2010 2" xfId="7142"/>
    <cellStyle name="_VC 6.15.06 update on 06GRC power costs.xls Chart 1_PCA 9 -  Exhibit D Nov 2010 2 2" xfId="28593"/>
    <cellStyle name="_VC 6.15.06 update on 06GRC power costs.xls Chart 1_PCA 9 -  Exhibit D Nov 2010 3" xfId="28594"/>
    <cellStyle name="_VC 6.15.06 update on 06GRC power costs.xls Chart 1_PCA 9 - Exhibit D at August 2010" xfId="7143"/>
    <cellStyle name="_VC 6.15.06 update on 06GRC power costs.xls Chart 1_PCA 9 - Exhibit D at August 2010 2" xfId="7144"/>
    <cellStyle name="_VC 6.15.06 update on 06GRC power costs.xls Chart 1_PCA 9 - Exhibit D at August 2010 2 2" xfId="28595"/>
    <cellStyle name="_VC 6.15.06 update on 06GRC power costs.xls Chart 1_PCA 9 - Exhibit D at August 2010 3" xfId="28596"/>
    <cellStyle name="_VC 6.15.06 update on 06GRC power costs.xls Chart 1_PCA 9 - Exhibit D June 2010 GRC" xfId="7145"/>
    <cellStyle name="_VC 6.15.06 update on 06GRC power costs.xls Chart 1_PCA 9 - Exhibit D June 2010 GRC 2" xfId="7146"/>
    <cellStyle name="_VC 6.15.06 update on 06GRC power costs.xls Chart 1_PCA 9 - Exhibit D June 2010 GRC 2 2" xfId="28597"/>
    <cellStyle name="_VC 6.15.06 update on 06GRC power costs.xls Chart 1_PCA 9 - Exhibit D June 2010 GRC 3" xfId="28598"/>
    <cellStyle name="_VC 6.15.06 update on 06GRC power costs.xls Chart 1_Power Costs - Comparison bx Rbtl-Staff-Jt-PC" xfId="7147"/>
    <cellStyle name="_VC 6.15.06 update on 06GRC power costs.xls Chart 1_Power Costs - Comparison bx Rbtl-Staff-Jt-PC 2" xfId="7148"/>
    <cellStyle name="_VC 6.15.06 update on 06GRC power costs.xls Chart 1_Power Costs - Comparison bx Rbtl-Staff-Jt-PC 2 2" xfId="7149"/>
    <cellStyle name="_VC 6.15.06 update on 06GRC power costs.xls Chart 1_Power Costs - Comparison bx Rbtl-Staff-Jt-PC 2 2 2" xfId="28599"/>
    <cellStyle name="_VC 6.15.06 update on 06GRC power costs.xls Chart 1_Power Costs - Comparison bx Rbtl-Staff-Jt-PC 2 2 2 2" xfId="28600"/>
    <cellStyle name="_VC 6.15.06 update on 06GRC power costs.xls Chart 1_Power Costs - Comparison bx Rbtl-Staff-Jt-PC 2 3" xfId="28601"/>
    <cellStyle name="_VC 6.15.06 update on 06GRC power costs.xls Chart 1_Power Costs - Comparison bx Rbtl-Staff-Jt-PC 2 3 2" xfId="28602"/>
    <cellStyle name="_VC 6.15.06 update on 06GRC power costs.xls Chart 1_Power Costs - Comparison bx Rbtl-Staff-Jt-PC 2 4" xfId="28603"/>
    <cellStyle name="_VC 6.15.06 update on 06GRC power costs.xls Chart 1_Power Costs - Comparison bx Rbtl-Staff-Jt-PC 2 4 2" xfId="28604"/>
    <cellStyle name="_VC 6.15.06 update on 06GRC power costs.xls Chart 1_Power Costs - Comparison bx Rbtl-Staff-Jt-PC 3" xfId="7150"/>
    <cellStyle name="_VC 6.15.06 update on 06GRC power costs.xls Chart 1_Power Costs - Comparison bx Rbtl-Staff-Jt-PC 3 2" xfId="28605"/>
    <cellStyle name="_VC 6.15.06 update on 06GRC power costs.xls Chart 1_Power Costs - Comparison bx Rbtl-Staff-Jt-PC 3 2 2" xfId="28606"/>
    <cellStyle name="_VC 6.15.06 update on 06GRC power costs.xls Chart 1_Power Costs - Comparison bx Rbtl-Staff-Jt-PC 3 3" xfId="28607"/>
    <cellStyle name="_VC 6.15.06 update on 06GRC power costs.xls Chart 1_Power Costs - Comparison bx Rbtl-Staff-Jt-PC 4" xfId="7151"/>
    <cellStyle name="_VC 6.15.06 update on 06GRC power costs.xls Chart 1_Power Costs - Comparison bx Rbtl-Staff-Jt-PC 4 2" xfId="28608"/>
    <cellStyle name="_VC 6.15.06 update on 06GRC power costs.xls Chart 1_Power Costs - Comparison bx Rbtl-Staff-Jt-PC 4 2 2" xfId="28609"/>
    <cellStyle name="_VC 6.15.06 update on 06GRC power costs.xls Chart 1_Power Costs - Comparison bx Rbtl-Staff-Jt-PC 4 3" xfId="28610"/>
    <cellStyle name="_VC 6.15.06 update on 06GRC power costs.xls Chart 1_Power Costs - Comparison bx Rbtl-Staff-Jt-PC 5" xfId="28611"/>
    <cellStyle name="_VC 6.15.06 update on 06GRC power costs.xls Chart 1_Power Costs - Comparison bx Rbtl-Staff-Jt-PC 5 2" xfId="28612"/>
    <cellStyle name="_VC 6.15.06 update on 06GRC power costs.xls Chart 1_Power Costs - Comparison bx Rbtl-Staff-Jt-PC 6" xfId="28613"/>
    <cellStyle name="_VC 6.15.06 update on 06GRC power costs.xls Chart 1_Power Costs - Comparison bx Rbtl-Staff-Jt-PC 6 2" xfId="28614"/>
    <cellStyle name="_VC 6.15.06 update on 06GRC power costs.xls Chart 1_Power Costs - Comparison bx Rbtl-Staff-Jt-PC_Adj Bench DR 3 for Initial Briefs (Electric)" xfId="7152"/>
    <cellStyle name="_VC 6.15.06 update on 06GRC power costs.xls Chart 1_Power Costs - Comparison bx Rbtl-Staff-Jt-PC_Adj Bench DR 3 for Initial Briefs (Electric) 2" xfId="7153"/>
    <cellStyle name="_VC 6.15.06 update on 06GRC power costs.xls Chart 1_Power Costs - Comparison bx Rbtl-Staff-Jt-PC_Adj Bench DR 3 for Initial Briefs (Electric) 2 2" xfId="7154"/>
    <cellStyle name="_VC 6.15.06 update on 06GRC power costs.xls Chart 1_Power Costs - Comparison bx Rbtl-Staff-Jt-PC_Adj Bench DR 3 for Initial Briefs (Electric) 2 2 2" xfId="28615"/>
    <cellStyle name="_VC 6.15.06 update on 06GRC power costs.xls Chart 1_Power Costs - Comparison bx Rbtl-Staff-Jt-PC_Adj Bench DR 3 for Initial Briefs (Electric) 2 2 2 2" xfId="28616"/>
    <cellStyle name="_VC 6.15.06 update on 06GRC power costs.xls Chart 1_Power Costs - Comparison bx Rbtl-Staff-Jt-PC_Adj Bench DR 3 for Initial Briefs (Electric) 2 3" xfId="28617"/>
    <cellStyle name="_VC 6.15.06 update on 06GRC power costs.xls Chart 1_Power Costs - Comparison bx Rbtl-Staff-Jt-PC_Adj Bench DR 3 for Initial Briefs (Electric) 2 3 2" xfId="28618"/>
    <cellStyle name="_VC 6.15.06 update on 06GRC power costs.xls Chart 1_Power Costs - Comparison bx Rbtl-Staff-Jt-PC_Adj Bench DR 3 for Initial Briefs (Electric) 2 4" xfId="28619"/>
    <cellStyle name="_VC 6.15.06 update on 06GRC power costs.xls Chart 1_Power Costs - Comparison bx Rbtl-Staff-Jt-PC_Adj Bench DR 3 for Initial Briefs (Electric) 2 4 2" xfId="28620"/>
    <cellStyle name="_VC 6.15.06 update on 06GRC power costs.xls Chart 1_Power Costs - Comparison bx Rbtl-Staff-Jt-PC_Adj Bench DR 3 for Initial Briefs (Electric) 3" xfId="7155"/>
    <cellStyle name="_VC 6.15.06 update on 06GRC power costs.xls Chart 1_Power Costs - Comparison bx Rbtl-Staff-Jt-PC_Adj Bench DR 3 for Initial Briefs (Electric) 3 2" xfId="28621"/>
    <cellStyle name="_VC 6.15.06 update on 06GRC power costs.xls Chart 1_Power Costs - Comparison bx Rbtl-Staff-Jt-PC_Adj Bench DR 3 for Initial Briefs (Electric) 3 2 2" xfId="28622"/>
    <cellStyle name="_VC 6.15.06 update on 06GRC power costs.xls Chart 1_Power Costs - Comparison bx Rbtl-Staff-Jt-PC_Adj Bench DR 3 for Initial Briefs (Electric) 3 3" xfId="28623"/>
    <cellStyle name="_VC 6.15.06 update on 06GRC power costs.xls Chart 1_Power Costs - Comparison bx Rbtl-Staff-Jt-PC_Adj Bench DR 3 for Initial Briefs (Electric) 4" xfId="7156"/>
    <cellStyle name="_VC 6.15.06 update on 06GRC power costs.xls Chart 1_Power Costs - Comparison bx Rbtl-Staff-Jt-PC_Adj Bench DR 3 for Initial Briefs (Electric) 4 2" xfId="28624"/>
    <cellStyle name="_VC 6.15.06 update on 06GRC power costs.xls Chart 1_Power Costs - Comparison bx Rbtl-Staff-Jt-PC_Adj Bench DR 3 for Initial Briefs (Electric) 4 2 2" xfId="28625"/>
    <cellStyle name="_VC 6.15.06 update on 06GRC power costs.xls Chart 1_Power Costs - Comparison bx Rbtl-Staff-Jt-PC_Adj Bench DR 3 for Initial Briefs (Electric) 4 3" xfId="28626"/>
    <cellStyle name="_VC 6.15.06 update on 06GRC power costs.xls Chart 1_Power Costs - Comparison bx Rbtl-Staff-Jt-PC_Adj Bench DR 3 for Initial Briefs (Electric) 5" xfId="28627"/>
    <cellStyle name="_VC 6.15.06 update on 06GRC power costs.xls Chart 1_Power Costs - Comparison bx Rbtl-Staff-Jt-PC_Adj Bench DR 3 for Initial Briefs (Electric) 5 2" xfId="28628"/>
    <cellStyle name="_VC 6.15.06 update on 06GRC power costs.xls Chart 1_Power Costs - Comparison bx Rbtl-Staff-Jt-PC_Adj Bench DR 3 for Initial Briefs (Electric) 6" xfId="28629"/>
    <cellStyle name="_VC 6.15.06 update on 06GRC power costs.xls Chart 1_Power Costs - Comparison bx Rbtl-Staff-Jt-PC_Adj Bench DR 3 for Initial Briefs (Electric) 6 2" xfId="28630"/>
    <cellStyle name="_VC 6.15.06 update on 06GRC power costs.xls Chart 1_Power Costs - Comparison bx Rbtl-Staff-Jt-PC_Adj Bench DR 3 for Initial Briefs (Electric)_DEM-WP(C) ENERG10C--ctn Mid-C_042010 2010GRC" xfId="7157"/>
    <cellStyle name="_VC 6.15.06 update on 06GRC power costs.xls Chart 1_Power Costs - Comparison bx Rbtl-Staff-Jt-PC_Adj Bench DR 3 for Initial Briefs (Electric)_DEM-WP(C) ENERG10C--ctn Mid-C_042010 2010GRC 2" xfId="28631"/>
    <cellStyle name="_VC 6.15.06 update on 06GRC power costs.xls Chart 1_Power Costs - Comparison bx Rbtl-Staff-Jt-PC_DEM-WP(C) ENERG10C--ctn Mid-C_042010 2010GRC" xfId="7158"/>
    <cellStyle name="_VC 6.15.06 update on 06GRC power costs.xls Chart 1_Power Costs - Comparison bx Rbtl-Staff-Jt-PC_DEM-WP(C) ENERG10C--ctn Mid-C_042010 2010GRC 2" xfId="28632"/>
    <cellStyle name="_VC 6.15.06 update on 06GRC power costs.xls Chart 1_Power Costs - Comparison bx Rbtl-Staff-Jt-PC_Electric Rev Req Model (2009 GRC) Rebuttal" xfId="7159"/>
    <cellStyle name="_VC 6.15.06 update on 06GRC power costs.xls Chart 1_Power Costs - Comparison bx Rbtl-Staff-Jt-PC_Electric Rev Req Model (2009 GRC) Rebuttal 2" xfId="7160"/>
    <cellStyle name="_VC 6.15.06 update on 06GRC power costs.xls Chart 1_Power Costs - Comparison bx Rbtl-Staff-Jt-PC_Electric Rev Req Model (2009 GRC) Rebuttal 2 2" xfId="7161"/>
    <cellStyle name="_VC 6.15.06 update on 06GRC power costs.xls Chart 1_Power Costs - Comparison bx Rbtl-Staff-Jt-PC_Electric Rev Req Model (2009 GRC) Rebuttal 2 2 2" xfId="28633"/>
    <cellStyle name="_VC 6.15.06 update on 06GRC power costs.xls Chart 1_Power Costs - Comparison bx Rbtl-Staff-Jt-PC_Electric Rev Req Model (2009 GRC) Rebuttal 2 3" xfId="28634"/>
    <cellStyle name="_VC 6.15.06 update on 06GRC power costs.xls Chart 1_Power Costs - Comparison bx Rbtl-Staff-Jt-PC_Electric Rev Req Model (2009 GRC) Rebuttal 3" xfId="7162"/>
    <cellStyle name="_VC 6.15.06 update on 06GRC power costs.xls Chart 1_Power Costs - Comparison bx Rbtl-Staff-Jt-PC_Electric Rev Req Model (2009 GRC) Rebuttal 3 2" xfId="28635"/>
    <cellStyle name="_VC 6.15.06 update on 06GRC power costs.xls Chart 1_Power Costs - Comparison bx Rbtl-Staff-Jt-PC_Electric Rev Req Model (2009 GRC) Rebuttal 4" xfId="7163"/>
    <cellStyle name="_VC 6.15.06 update on 06GRC power costs.xls Chart 1_Power Costs - Comparison bx Rbtl-Staff-Jt-PC_Electric Rev Req Model (2009 GRC) Rebuttal REmoval of New  WH Solar AdjustMI" xfId="7164"/>
    <cellStyle name="_VC 6.15.06 update on 06GRC power costs.xls Chart 1_Power Costs - Comparison bx Rbtl-Staff-Jt-PC_Electric Rev Req Model (2009 GRC) Rebuttal REmoval of New  WH Solar AdjustMI 2" xfId="7165"/>
    <cellStyle name="_VC 6.15.06 update on 06GRC power costs.xls Chart 1_Power Costs - Comparison bx Rbtl-Staff-Jt-PC_Electric Rev Req Model (2009 GRC) Rebuttal REmoval of New  WH Solar AdjustMI 2 2" xfId="7166"/>
    <cellStyle name="_VC 6.15.06 update on 06GRC power costs.xls Chart 1_Power Costs - Comparison bx Rbtl-Staff-Jt-PC_Electric Rev Req Model (2009 GRC) Rebuttal REmoval of New  WH Solar AdjustMI 2 2 2" xfId="28636"/>
    <cellStyle name="_VC 6.15.06 update on 06GRC power costs.xls Chart 1_Power Costs - Comparison bx Rbtl-Staff-Jt-PC_Electric Rev Req Model (2009 GRC) Rebuttal REmoval of New  WH Solar AdjustMI 2 2 2 2" xfId="28637"/>
    <cellStyle name="_VC 6.15.06 update on 06GRC power costs.xls Chart 1_Power Costs - Comparison bx Rbtl-Staff-Jt-PC_Electric Rev Req Model (2009 GRC) Rebuttal REmoval of New  WH Solar AdjustMI 2 3" xfId="28638"/>
    <cellStyle name="_VC 6.15.06 update on 06GRC power costs.xls Chart 1_Power Costs - Comparison bx Rbtl-Staff-Jt-PC_Electric Rev Req Model (2009 GRC) Rebuttal REmoval of New  WH Solar AdjustMI 2 3 2" xfId="28639"/>
    <cellStyle name="_VC 6.15.06 update on 06GRC power costs.xls Chart 1_Power Costs - Comparison bx Rbtl-Staff-Jt-PC_Electric Rev Req Model (2009 GRC) Rebuttal REmoval of New  WH Solar AdjustMI 2 4" xfId="28640"/>
    <cellStyle name="_VC 6.15.06 update on 06GRC power costs.xls Chart 1_Power Costs - Comparison bx Rbtl-Staff-Jt-PC_Electric Rev Req Model (2009 GRC) Rebuttal REmoval of New  WH Solar AdjustMI 2 4 2" xfId="28641"/>
    <cellStyle name="_VC 6.15.06 update on 06GRC power costs.xls Chart 1_Power Costs - Comparison bx Rbtl-Staff-Jt-PC_Electric Rev Req Model (2009 GRC) Rebuttal REmoval of New  WH Solar AdjustMI 3" xfId="7167"/>
    <cellStyle name="_VC 6.15.06 update on 06GRC power costs.xls Chart 1_Power Costs - Comparison bx Rbtl-Staff-Jt-PC_Electric Rev Req Model (2009 GRC) Rebuttal REmoval of New  WH Solar AdjustMI 3 2" xfId="28642"/>
    <cellStyle name="_VC 6.15.06 update on 06GRC power costs.xls Chart 1_Power Costs - Comparison bx Rbtl-Staff-Jt-PC_Electric Rev Req Model (2009 GRC) Rebuttal REmoval of New  WH Solar AdjustMI 3 2 2" xfId="28643"/>
    <cellStyle name="_VC 6.15.06 update on 06GRC power costs.xls Chart 1_Power Costs - Comparison bx Rbtl-Staff-Jt-PC_Electric Rev Req Model (2009 GRC) Rebuttal REmoval of New  WH Solar AdjustMI 3 3" xfId="28644"/>
    <cellStyle name="_VC 6.15.06 update on 06GRC power costs.xls Chart 1_Power Costs - Comparison bx Rbtl-Staff-Jt-PC_Electric Rev Req Model (2009 GRC) Rebuttal REmoval of New  WH Solar AdjustMI 4" xfId="7168"/>
    <cellStyle name="_VC 6.15.06 update on 06GRC power costs.xls Chart 1_Power Costs - Comparison bx Rbtl-Staff-Jt-PC_Electric Rev Req Model (2009 GRC) Rebuttal REmoval of New  WH Solar AdjustMI 4 2" xfId="28645"/>
    <cellStyle name="_VC 6.15.06 update on 06GRC power costs.xls Chart 1_Power Costs - Comparison bx Rbtl-Staff-Jt-PC_Electric Rev Req Model (2009 GRC) Rebuttal REmoval of New  WH Solar AdjustMI 4 2 2" xfId="28646"/>
    <cellStyle name="_VC 6.15.06 update on 06GRC power costs.xls Chart 1_Power Costs - Comparison bx Rbtl-Staff-Jt-PC_Electric Rev Req Model (2009 GRC) Rebuttal REmoval of New  WH Solar AdjustMI 4 3" xfId="28647"/>
    <cellStyle name="_VC 6.15.06 update on 06GRC power costs.xls Chart 1_Power Costs - Comparison bx Rbtl-Staff-Jt-PC_Electric Rev Req Model (2009 GRC) Rebuttal REmoval of New  WH Solar AdjustMI 5" xfId="28648"/>
    <cellStyle name="_VC 6.15.06 update on 06GRC power costs.xls Chart 1_Power Costs - Comparison bx Rbtl-Staff-Jt-PC_Electric Rev Req Model (2009 GRC) Rebuttal REmoval of New  WH Solar AdjustMI 5 2" xfId="28649"/>
    <cellStyle name="_VC 6.15.06 update on 06GRC power costs.xls Chart 1_Power Costs - Comparison bx Rbtl-Staff-Jt-PC_Electric Rev Req Model (2009 GRC) Rebuttal REmoval of New  WH Solar AdjustMI 6" xfId="28650"/>
    <cellStyle name="_VC 6.15.06 update on 06GRC power costs.xls Chart 1_Power Costs - Comparison bx Rbtl-Staff-Jt-PC_Electric Rev Req Model (2009 GRC) Rebuttal REmoval of New  WH Solar AdjustMI 6 2" xfId="28651"/>
    <cellStyle name="_VC 6.15.06 update on 06GRC power costs.xls Chart 1_Power Costs - Comparison bx Rbtl-Staff-Jt-PC_Electric Rev Req Model (2009 GRC) Rebuttal REmoval of New  WH Solar AdjustMI_DEM-WP(C) ENERG10C--ctn Mid-C_042010 2010GRC" xfId="7169"/>
    <cellStyle name="_VC 6.15.06 update on 06GRC power costs.xls Chart 1_Power Costs - Comparison bx Rbtl-Staff-Jt-PC_Electric Rev Req Model (2009 GRC) Rebuttal REmoval of New  WH Solar AdjustMI_DEM-WP(C) ENERG10C--ctn Mid-C_042010 2010GRC 2" xfId="28652"/>
    <cellStyle name="_VC 6.15.06 update on 06GRC power costs.xls Chart 1_Power Costs - Comparison bx Rbtl-Staff-Jt-PC_Electric Rev Req Model (2009 GRC) Revised 01-18-2010" xfId="7170"/>
    <cellStyle name="_VC 6.15.06 update on 06GRC power costs.xls Chart 1_Power Costs - Comparison bx Rbtl-Staff-Jt-PC_Electric Rev Req Model (2009 GRC) Revised 01-18-2010 2" xfId="7171"/>
    <cellStyle name="_VC 6.15.06 update on 06GRC power costs.xls Chart 1_Power Costs - Comparison bx Rbtl-Staff-Jt-PC_Electric Rev Req Model (2009 GRC) Revised 01-18-2010 2 2" xfId="7172"/>
    <cellStyle name="_VC 6.15.06 update on 06GRC power costs.xls Chart 1_Power Costs - Comparison bx Rbtl-Staff-Jt-PC_Electric Rev Req Model (2009 GRC) Revised 01-18-2010 2 2 2" xfId="28653"/>
    <cellStyle name="_VC 6.15.06 update on 06GRC power costs.xls Chart 1_Power Costs - Comparison bx Rbtl-Staff-Jt-PC_Electric Rev Req Model (2009 GRC) Revised 01-18-2010 2 2 2 2" xfId="28654"/>
    <cellStyle name="_VC 6.15.06 update on 06GRC power costs.xls Chart 1_Power Costs - Comparison bx Rbtl-Staff-Jt-PC_Electric Rev Req Model (2009 GRC) Revised 01-18-2010 2 3" xfId="28655"/>
    <cellStyle name="_VC 6.15.06 update on 06GRC power costs.xls Chart 1_Power Costs - Comparison bx Rbtl-Staff-Jt-PC_Electric Rev Req Model (2009 GRC) Revised 01-18-2010 2 3 2" xfId="28656"/>
    <cellStyle name="_VC 6.15.06 update on 06GRC power costs.xls Chart 1_Power Costs - Comparison bx Rbtl-Staff-Jt-PC_Electric Rev Req Model (2009 GRC) Revised 01-18-2010 2 4" xfId="28657"/>
    <cellStyle name="_VC 6.15.06 update on 06GRC power costs.xls Chart 1_Power Costs - Comparison bx Rbtl-Staff-Jt-PC_Electric Rev Req Model (2009 GRC) Revised 01-18-2010 2 4 2" xfId="28658"/>
    <cellStyle name="_VC 6.15.06 update on 06GRC power costs.xls Chart 1_Power Costs - Comparison bx Rbtl-Staff-Jt-PC_Electric Rev Req Model (2009 GRC) Revised 01-18-2010 3" xfId="7173"/>
    <cellStyle name="_VC 6.15.06 update on 06GRC power costs.xls Chart 1_Power Costs - Comparison bx Rbtl-Staff-Jt-PC_Electric Rev Req Model (2009 GRC) Revised 01-18-2010 3 2" xfId="28659"/>
    <cellStyle name="_VC 6.15.06 update on 06GRC power costs.xls Chart 1_Power Costs - Comparison bx Rbtl-Staff-Jt-PC_Electric Rev Req Model (2009 GRC) Revised 01-18-2010 3 2 2" xfId="28660"/>
    <cellStyle name="_VC 6.15.06 update on 06GRC power costs.xls Chart 1_Power Costs - Comparison bx Rbtl-Staff-Jt-PC_Electric Rev Req Model (2009 GRC) Revised 01-18-2010 3 3" xfId="28661"/>
    <cellStyle name="_VC 6.15.06 update on 06GRC power costs.xls Chart 1_Power Costs - Comparison bx Rbtl-Staff-Jt-PC_Electric Rev Req Model (2009 GRC) Revised 01-18-2010 4" xfId="7174"/>
    <cellStyle name="_VC 6.15.06 update on 06GRC power costs.xls Chart 1_Power Costs - Comparison bx Rbtl-Staff-Jt-PC_Electric Rev Req Model (2009 GRC) Revised 01-18-2010 4 2" xfId="28662"/>
    <cellStyle name="_VC 6.15.06 update on 06GRC power costs.xls Chart 1_Power Costs - Comparison bx Rbtl-Staff-Jt-PC_Electric Rev Req Model (2009 GRC) Revised 01-18-2010 4 2 2" xfId="28663"/>
    <cellStyle name="_VC 6.15.06 update on 06GRC power costs.xls Chart 1_Power Costs - Comparison bx Rbtl-Staff-Jt-PC_Electric Rev Req Model (2009 GRC) Revised 01-18-2010 4 3" xfId="28664"/>
    <cellStyle name="_VC 6.15.06 update on 06GRC power costs.xls Chart 1_Power Costs - Comparison bx Rbtl-Staff-Jt-PC_Electric Rev Req Model (2009 GRC) Revised 01-18-2010 5" xfId="28665"/>
    <cellStyle name="_VC 6.15.06 update on 06GRC power costs.xls Chart 1_Power Costs - Comparison bx Rbtl-Staff-Jt-PC_Electric Rev Req Model (2009 GRC) Revised 01-18-2010 5 2" xfId="28666"/>
    <cellStyle name="_VC 6.15.06 update on 06GRC power costs.xls Chart 1_Power Costs - Comparison bx Rbtl-Staff-Jt-PC_Electric Rev Req Model (2009 GRC) Revised 01-18-2010 6" xfId="28667"/>
    <cellStyle name="_VC 6.15.06 update on 06GRC power costs.xls Chart 1_Power Costs - Comparison bx Rbtl-Staff-Jt-PC_Electric Rev Req Model (2009 GRC) Revised 01-18-2010 6 2" xfId="28668"/>
    <cellStyle name="_VC 6.15.06 update on 06GRC power costs.xls Chart 1_Power Costs - Comparison bx Rbtl-Staff-Jt-PC_Electric Rev Req Model (2009 GRC) Revised 01-18-2010_DEM-WP(C) ENERG10C--ctn Mid-C_042010 2010GRC" xfId="7175"/>
    <cellStyle name="_VC 6.15.06 update on 06GRC power costs.xls Chart 1_Power Costs - Comparison bx Rbtl-Staff-Jt-PC_Electric Rev Req Model (2009 GRC) Revised 01-18-2010_DEM-WP(C) ENERG10C--ctn Mid-C_042010 2010GRC 2" xfId="28669"/>
    <cellStyle name="_VC 6.15.06 update on 06GRC power costs.xls Chart 1_Power Costs - Comparison bx Rbtl-Staff-Jt-PC_Final Order Electric EXHIBIT A-1" xfId="7176"/>
    <cellStyle name="_VC 6.15.06 update on 06GRC power costs.xls Chart 1_Power Costs - Comparison bx Rbtl-Staff-Jt-PC_Final Order Electric EXHIBIT A-1 2" xfId="7177"/>
    <cellStyle name="_VC 6.15.06 update on 06GRC power costs.xls Chart 1_Power Costs - Comparison bx Rbtl-Staff-Jt-PC_Final Order Electric EXHIBIT A-1 2 2" xfId="7178"/>
    <cellStyle name="_VC 6.15.06 update on 06GRC power costs.xls Chart 1_Power Costs - Comparison bx Rbtl-Staff-Jt-PC_Final Order Electric EXHIBIT A-1 2 2 2" xfId="28670"/>
    <cellStyle name="_VC 6.15.06 update on 06GRC power costs.xls Chart 1_Power Costs - Comparison bx Rbtl-Staff-Jt-PC_Final Order Electric EXHIBIT A-1 2 3" xfId="28671"/>
    <cellStyle name="_VC 6.15.06 update on 06GRC power costs.xls Chart 1_Power Costs - Comparison bx Rbtl-Staff-Jt-PC_Final Order Electric EXHIBIT A-1 3" xfId="7179"/>
    <cellStyle name="_VC 6.15.06 update on 06GRC power costs.xls Chart 1_Power Costs - Comparison bx Rbtl-Staff-Jt-PC_Final Order Electric EXHIBIT A-1 3 2" xfId="28672"/>
    <cellStyle name="_VC 6.15.06 update on 06GRC power costs.xls Chart 1_Power Costs - Comparison bx Rbtl-Staff-Jt-PC_Final Order Electric EXHIBIT A-1 3 2 2" xfId="28673"/>
    <cellStyle name="_VC 6.15.06 update on 06GRC power costs.xls Chart 1_Power Costs - Comparison bx Rbtl-Staff-Jt-PC_Final Order Electric EXHIBIT A-1 3 3" xfId="28674"/>
    <cellStyle name="_VC 6.15.06 update on 06GRC power costs.xls Chart 1_Power Costs - Comparison bx Rbtl-Staff-Jt-PC_Final Order Electric EXHIBIT A-1 4" xfId="7180"/>
    <cellStyle name="_VC 6.15.06 update on 06GRC power costs.xls Chart 1_Power Costs - Comparison bx Rbtl-Staff-Jt-PC_Final Order Electric EXHIBIT A-1 4 2" xfId="28675"/>
    <cellStyle name="_VC 6.15.06 update on 06GRC power costs.xls Chart 1_Power Costs - Comparison bx Rbtl-Staff-Jt-PC_Final Order Electric EXHIBIT A-1 5" xfId="28676"/>
    <cellStyle name="_VC 6.15.06 update on 06GRC power costs.xls Chart 1_Power Costs - Comparison bx Rbtl-Staff-Jt-PC_Final Order Electric EXHIBIT A-1 6" xfId="28677"/>
    <cellStyle name="_VC 6.15.06 update on 06GRC power costs.xls Chart 1_Production Adj 4.37" xfId="7181"/>
    <cellStyle name="_VC 6.15.06 update on 06GRC power costs.xls Chart 1_Production Adj 4.37 2" xfId="7182"/>
    <cellStyle name="_VC 6.15.06 update on 06GRC power costs.xls Chart 1_Production Adj 4.37 2 2" xfId="7183"/>
    <cellStyle name="_VC 6.15.06 update on 06GRC power costs.xls Chart 1_Production Adj 4.37 2 2 2" xfId="28678"/>
    <cellStyle name="_VC 6.15.06 update on 06GRC power costs.xls Chart 1_Production Adj 4.37 2 3" xfId="28679"/>
    <cellStyle name="_VC 6.15.06 update on 06GRC power costs.xls Chart 1_Production Adj 4.37 3" xfId="7184"/>
    <cellStyle name="_VC 6.15.06 update on 06GRC power costs.xls Chart 1_Production Adj 4.37 3 2" xfId="28680"/>
    <cellStyle name="_VC 6.15.06 update on 06GRC power costs.xls Chart 1_Production Adj 4.37 4" xfId="28681"/>
    <cellStyle name="_VC 6.15.06 update on 06GRC power costs.xls Chart 1_Purchased Power Adj 4.03" xfId="7185"/>
    <cellStyle name="_VC 6.15.06 update on 06GRC power costs.xls Chart 1_Purchased Power Adj 4.03 2" xfId="7186"/>
    <cellStyle name="_VC 6.15.06 update on 06GRC power costs.xls Chart 1_Purchased Power Adj 4.03 2 2" xfId="7187"/>
    <cellStyle name="_VC 6.15.06 update on 06GRC power costs.xls Chart 1_Purchased Power Adj 4.03 2 2 2" xfId="28682"/>
    <cellStyle name="_VC 6.15.06 update on 06GRC power costs.xls Chart 1_Purchased Power Adj 4.03 2 3" xfId="28683"/>
    <cellStyle name="_VC 6.15.06 update on 06GRC power costs.xls Chart 1_Purchased Power Adj 4.03 3" xfId="7188"/>
    <cellStyle name="_VC 6.15.06 update on 06GRC power costs.xls Chart 1_Purchased Power Adj 4.03 3 2" xfId="28684"/>
    <cellStyle name="_VC 6.15.06 update on 06GRC power costs.xls Chart 1_Purchased Power Adj 4.03 4" xfId="28685"/>
    <cellStyle name="_VC 6.15.06 update on 06GRC power costs.xls Chart 1_Rebuttal Power Costs" xfId="7189"/>
    <cellStyle name="_VC 6.15.06 update on 06GRC power costs.xls Chart 1_Rebuttal Power Costs 2" xfId="7190"/>
    <cellStyle name="_VC 6.15.06 update on 06GRC power costs.xls Chart 1_Rebuttal Power Costs 2 2" xfId="7191"/>
    <cellStyle name="_VC 6.15.06 update on 06GRC power costs.xls Chart 1_Rebuttal Power Costs 2 2 2" xfId="28686"/>
    <cellStyle name="_VC 6.15.06 update on 06GRC power costs.xls Chart 1_Rebuttal Power Costs 2 2 2 2" xfId="28687"/>
    <cellStyle name="_VC 6.15.06 update on 06GRC power costs.xls Chart 1_Rebuttal Power Costs 2 3" xfId="28688"/>
    <cellStyle name="_VC 6.15.06 update on 06GRC power costs.xls Chart 1_Rebuttal Power Costs 2 3 2" xfId="28689"/>
    <cellStyle name="_VC 6.15.06 update on 06GRC power costs.xls Chart 1_Rebuttal Power Costs 2 4" xfId="28690"/>
    <cellStyle name="_VC 6.15.06 update on 06GRC power costs.xls Chart 1_Rebuttal Power Costs 2 4 2" xfId="28691"/>
    <cellStyle name="_VC 6.15.06 update on 06GRC power costs.xls Chart 1_Rebuttal Power Costs 3" xfId="7192"/>
    <cellStyle name="_VC 6.15.06 update on 06GRC power costs.xls Chart 1_Rebuttal Power Costs 3 2" xfId="28692"/>
    <cellStyle name="_VC 6.15.06 update on 06GRC power costs.xls Chart 1_Rebuttal Power Costs 3 2 2" xfId="28693"/>
    <cellStyle name="_VC 6.15.06 update on 06GRC power costs.xls Chart 1_Rebuttal Power Costs 3 3" xfId="28694"/>
    <cellStyle name="_VC 6.15.06 update on 06GRC power costs.xls Chart 1_Rebuttal Power Costs 4" xfId="7193"/>
    <cellStyle name="_VC 6.15.06 update on 06GRC power costs.xls Chart 1_Rebuttal Power Costs 4 2" xfId="28695"/>
    <cellStyle name="_VC 6.15.06 update on 06GRC power costs.xls Chart 1_Rebuttal Power Costs 4 2 2" xfId="28696"/>
    <cellStyle name="_VC 6.15.06 update on 06GRC power costs.xls Chart 1_Rebuttal Power Costs 4 3" xfId="28697"/>
    <cellStyle name="_VC 6.15.06 update on 06GRC power costs.xls Chart 1_Rebuttal Power Costs 5" xfId="28698"/>
    <cellStyle name="_VC 6.15.06 update on 06GRC power costs.xls Chart 1_Rebuttal Power Costs 5 2" xfId="28699"/>
    <cellStyle name="_VC 6.15.06 update on 06GRC power costs.xls Chart 1_Rebuttal Power Costs 6" xfId="28700"/>
    <cellStyle name="_VC 6.15.06 update on 06GRC power costs.xls Chart 1_Rebuttal Power Costs 6 2" xfId="28701"/>
    <cellStyle name="_VC 6.15.06 update on 06GRC power costs.xls Chart 1_Rebuttal Power Costs_Adj Bench DR 3 for Initial Briefs (Electric)" xfId="7194"/>
    <cellStyle name="_VC 6.15.06 update on 06GRC power costs.xls Chart 1_Rebuttal Power Costs_Adj Bench DR 3 for Initial Briefs (Electric) 2" xfId="7195"/>
    <cellStyle name="_VC 6.15.06 update on 06GRC power costs.xls Chart 1_Rebuttal Power Costs_Adj Bench DR 3 for Initial Briefs (Electric) 2 2" xfId="7196"/>
    <cellStyle name="_VC 6.15.06 update on 06GRC power costs.xls Chart 1_Rebuttal Power Costs_Adj Bench DR 3 for Initial Briefs (Electric) 2 2 2" xfId="28702"/>
    <cellStyle name="_VC 6.15.06 update on 06GRC power costs.xls Chart 1_Rebuttal Power Costs_Adj Bench DR 3 for Initial Briefs (Electric) 2 2 2 2" xfId="28703"/>
    <cellStyle name="_VC 6.15.06 update on 06GRC power costs.xls Chart 1_Rebuttal Power Costs_Adj Bench DR 3 for Initial Briefs (Electric) 2 3" xfId="28704"/>
    <cellStyle name="_VC 6.15.06 update on 06GRC power costs.xls Chart 1_Rebuttal Power Costs_Adj Bench DR 3 for Initial Briefs (Electric) 2 3 2" xfId="28705"/>
    <cellStyle name="_VC 6.15.06 update on 06GRC power costs.xls Chart 1_Rebuttal Power Costs_Adj Bench DR 3 for Initial Briefs (Electric) 2 4" xfId="28706"/>
    <cellStyle name="_VC 6.15.06 update on 06GRC power costs.xls Chart 1_Rebuttal Power Costs_Adj Bench DR 3 for Initial Briefs (Electric) 2 4 2" xfId="28707"/>
    <cellStyle name="_VC 6.15.06 update on 06GRC power costs.xls Chart 1_Rebuttal Power Costs_Adj Bench DR 3 for Initial Briefs (Electric) 3" xfId="7197"/>
    <cellStyle name="_VC 6.15.06 update on 06GRC power costs.xls Chart 1_Rebuttal Power Costs_Adj Bench DR 3 for Initial Briefs (Electric) 3 2" xfId="28708"/>
    <cellStyle name="_VC 6.15.06 update on 06GRC power costs.xls Chart 1_Rebuttal Power Costs_Adj Bench DR 3 for Initial Briefs (Electric) 3 2 2" xfId="28709"/>
    <cellStyle name="_VC 6.15.06 update on 06GRC power costs.xls Chart 1_Rebuttal Power Costs_Adj Bench DR 3 for Initial Briefs (Electric) 3 3" xfId="28710"/>
    <cellStyle name="_VC 6.15.06 update on 06GRC power costs.xls Chart 1_Rebuttal Power Costs_Adj Bench DR 3 for Initial Briefs (Electric) 4" xfId="7198"/>
    <cellStyle name="_VC 6.15.06 update on 06GRC power costs.xls Chart 1_Rebuttal Power Costs_Adj Bench DR 3 for Initial Briefs (Electric) 4 2" xfId="28711"/>
    <cellStyle name="_VC 6.15.06 update on 06GRC power costs.xls Chart 1_Rebuttal Power Costs_Adj Bench DR 3 for Initial Briefs (Electric) 4 2 2" xfId="28712"/>
    <cellStyle name="_VC 6.15.06 update on 06GRC power costs.xls Chart 1_Rebuttal Power Costs_Adj Bench DR 3 for Initial Briefs (Electric) 4 3" xfId="28713"/>
    <cellStyle name="_VC 6.15.06 update on 06GRC power costs.xls Chart 1_Rebuttal Power Costs_Adj Bench DR 3 for Initial Briefs (Electric) 5" xfId="28714"/>
    <cellStyle name="_VC 6.15.06 update on 06GRC power costs.xls Chart 1_Rebuttal Power Costs_Adj Bench DR 3 for Initial Briefs (Electric) 5 2" xfId="28715"/>
    <cellStyle name="_VC 6.15.06 update on 06GRC power costs.xls Chart 1_Rebuttal Power Costs_Adj Bench DR 3 for Initial Briefs (Electric) 6" xfId="28716"/>
    <cellStyle name="_VC 6.15.06 update on 06GRC power costs.xls Chart 1_Rebuttal Power Costs_Adj Bench DR 3 for Initial Briefs (Electric) 6 2" xfId="28717"/>
    <cellStyle name="_VC 6.15.06 update on 06GRC power costs.xls Chart 1_Rebuttal Power Costs_Adj Bench DR 3 for Initial Briefs (Electric)_DEM-WP(C) ENERG10C--ctn Mid-C_042010 2010GRC" xfId="7199"/>
    <cellStyle name="_VC 6.15.06 update on 06GRC power costs.xls Chart 1_Rebuttal Power Costs_Adj Bench DR 3 for Initial Briefs (Electric)_DEM-WP(C) ENERG10C--ctn Mid-C_042010 2010GRC 2" xfId="28718"/>
    <cellStyle name="_VC 6.15.06 update on 06GRC power costs.xls Chart 1_Rebuttal Power Costs_DEM-WP(C) ENERG10C--ctn Mid-C_042010 2010GRC" xfId="7200"/>
    <cellStyle name="_VC 6.15.06 update on 06GRC power costs.xls Chart 1_Rebuttal Power Costs_DEM-WP(C) ENERG10C--ctn Mid-C_042010 2010GRC 2" xfId="28719"/>
    <cellStyle name="_VC 6.15.06 update on 06GRC power costs.xls Chart 1_Rebuttal Power Costs_Electric Rev Req Model (2009 GRC) Rebuttal" xfId="7201"/>
    <cellStyle name="_VC 6.15.06 update on 06GRC power costs.xls Chart 1_Rebuttal Power Costs_Electric Rev Req Model (2009 GRC) Rebuttal 2" xfId="7202"/>
    <cellStyle name="_VC 6.15.06 update on 06GRC power costs.xls Chart 1_Rebuttal Power Costs_Electric Rev Req Model (2009 GRC) Rebuttal 2 2" xfId="7203"/>
    <cellStyle name="_VC 6.15.06 update on 06GRC power costs.xls Chart 1_Rebuttal Power Costs_Electric Rev Req Model (2009 GRC) Rebuttal 2 2 2" xfId="28720"/>
    <cellStyle name="_VC 6.15.06 update on 06GRC power costs.xls Chart 1_Rebuttal Power Costs_Electric Rev Req Model (2009 GRC) Rebuttal 2 3" xfId="28721"/>
    <cellStyle name="_VC 6.15.06 update on 06GRC power costs.xls Chart 1_Rebuttal Power Costs_Electric Rev Req Model (2009 GRC) Rebuttal 3" xfId="7204"/>
    <cellStyle name="_VC 6.15.06 update on 06GRC power costs.xls Chart 1_Rebuttal Power Costs_Electric Rev Req Model (2009 GRC) Rebuttal 3 2" xfId="28722"/>
    <cellStyle name="_VC 6.15.06 update on 06GRC power costs.xls Chart 1_Rebuttal Power Costs_Electric Rev Req Model (2009 GRC) Rebuttal 4" xfId="7205"/>
    <cellStyle name="_VC 6.15.06 update on 06GRC power costs.xls Chart 1_Rebuttal Power Costs_Electric Rev Req Model (2009 GRC) Rebuttal REmoval of New  WH Solar AdjustMI" xfId="7206"/>
    <cellStyle name="_VC 6.15.06 update on 06GRC power costs.xls Chart 1_Rebuttal Power Costs_Electric Rev Req Model (2009 GRC) Rebuttal REmoval of New  WH Solar AdjustMI 2" xfId="7207"/>
    <cellStyle name="_VC 6.15.06 update on 06GRC power costs.xls Chart 1_Rebuttal Power Costs_Electric Rev Req Model (2009 GRC) Rebuttal REmoval of New  WH Solar AdjustMI 2 2" xfId="7208"/>
    <cellStyle name="_VC 6.15.06 update on 06GRC power costs.xls Chart 1_Rebuttal Power Costs_Electric Rev Req Model (2009 GRC) Rebuttal REmoval of New  WH Solar AdjustMI 2 2 2" xfId="28723"/>
    <cellStyle name="_VC 6.15.06 update on 06GRC power costs.xls Chart 1_Rebuttal Power Costs_Electric Rev Req Model (2009 GRC) Rebuttal REmoval of New  WH Solar AdjustMI 2 2 2 2" xfId="28724"/>
    <cellStyle name="_VC 6.15.06 update on 06GRC power costs.xls Chart 1_Rebuttal Power Costs_Electric Rev Req Model (2009 GRC) Rebuttal REmoval of New  WH Solar AdjustMI 2 3" xfId="28725"/>
    <cellStyle name="_VC 6.15.06 update on 06GRC power costs.xls Chart 1_Rebuttal Power Costs_Electric Rev Req Model (2009 GRC) Rebuttal REmoval of New  WH Solar AdjustMI 2 3 2" xfId="28726"/>
    <cellStyle name="_VC 6.15.06 update on 06GRC power costs.xls Chart 1_Rebuttal Power Costs_Electric Rev Req Model (2009 GRC) Rebuttal REmoval of New  WH Solar AdjustMI 2 4" xfId="28727"/>
    <cellStyle name="_VC 6.15.06 update on 06GRC power costs.xls Chart 1_Rebuttal Power Costs_Electric Rev Req Model (2009 GRC) Rebuttal REmoval of New  WH Solar AdjustMI 2 4 2" xfId="28728"/>
    <cellStyle name="_VC 6.15.06 update on 06GRC power costs.xls Chart 1_Rebuttal Power Costs_Electric Rev Req Model (2009 GRC) Rebuttal REmoval of New  WH Solar AdjustMI 3" xfId="7209"/>
    <cellStyle name="_VC 6.15.06 update on 06GRC power costs.xls Chart 1_Rebuttal Power Costs_Electric Rev Req Model (2009 GRC) Rebuttal REmoval of New  WH Solar AdjustMI 3 2" xfId="28729"/>
    <cellStyle name="_VC 6.15.06 update on 06GRC power costs.xls Chart 1_Rebuttal Power Costs_Electric Rev Req Model (2009 GRC) Rebuttal REmoval of New  WH Solar AdjustMI 3 2 2" xfId="28730"/>
    <cellStyle name="_VC 6.15.06 update on 06GRC power costs.xls Chart 1_Rebuttal Power Costs_Electric Rev Req Model (2009 GRC) Rebuttal REmoval of New  WH Solar AdjustMI 3 3" xfId="28731"/>
    <cellStyle name="_VC 6.15.06 update on 06GRC power costs.xls Chart 1_Rebuttal Power Costs_Electric Rev Req Model (2009 GRC) Rebuttal REmoval of New  WH Solar AdjustMI 4" xfId="7210"/>
    <cellStyle name="_VC 6.15.06 update on 06GRC power costs.xls Chart 1_Rebuttal Power Costs_Electric Rev Req Model (2009 GRC) Rebuttal REmoval of New  WH Solar AdjustMI 4 2" xfId="28732"/>
    <cellStyle name="_VC 6.15.06 update on 06GRC power costs.xls Chart 1_Rebuttal Power Costs_Electric Rev Req Model (2009 GRC) Rebuttal REmoval of New  WH Solar AdjustMI 4 2 2" xfId="28733"/>
    <cellStyle name="_VC 6.15.06 update on 06GRC power costs.xls Chart 1_Rebuttal Power Costs_Electric Rev Req Model (2009 GRC) Rebuttal REmoval of New  WH Solar AdjustMI 4 3" xfId="28734"/>
    <cellStyle name="_VC 6.15.06 update on 06GRC power costs.xls Chart 1_Rebuttal Power Costs_Electric Rev Req Model (2009 GRC) Rebuttal REmoval of New  WH Solar AdjustMI 5" xfId="28735"/>
    <cellStyle name="_VC 6.15.06 update on 06GRC power costs.xls Chart 1_Rebuttal Power Costs_Electric Rev Req Model (2009 GRC) Rebuttal REmoval of New  WH Solar AdjustMI 5 2" xfId="28736"/>
    <cellStyle name="_VC 6.15.06 update on 06GRC power costs.xls Chart 1_Rebuttal Power Costs_Electric Rev Req Model (2009 GRC) Rebuttal REmoval of New  WH Solar AdjustMI 6" xfId="28737"/>
    <cellStyle name="_VC 6.15.06 update on 06GRC power costs.xls Chart 1_Rebuttal Power Costs_Electric Rev Req Model (2009 GRC) Rebuttal REmoval of New  WH Solar AdjustMI 6 2" xfId="28738"/>
    <cellStyle name="_VC 6.15.06 update on 06GRC power costs.xls Chart 1_Rebuttal Power Costs_Electric Rev Req Model (2009 GRC) Rebuttal REmoval of New  WH Solar AdjustMI_DEM-WP(C) ENERG10C--ctn Mid-C_042010 2010GRC" xfId="7211"/>
    <cellStyle name="_VC 6.15.06 update on 06GRC power costs.xls Chart 1_Rebuttal Power Costs_Electric Rev Req Model (2009 GRC) Rebuttal REmoval of New  WH Solar AdjustMI_DEM-WP(C) ENERG10C--ctn Mid-C_042010 2010GRC 2" xfId="28739"/>
    <cellStyle name="_VC 6.15.06 update on 06GRC power costs.xls Chart 1_Rebuttal Power Costs_Electric Rev Req Model (2009 GRC) Revised 01-18-2010" xfId="7212"/>
    <cellStyle name="_VC 6.15.06 update on 06GRC power costs.xls Chart 1_Rebuttal Power Costs_Electric Rev Req Model (2009 GRC) Revised 01-18-2010 2" xfId="7213"/>
    <cellStyle name="_VC 6.15.06 update on 06GRC power costs.xls Chart 1_Rebuttal Power Costs_Electric Rev Req Model (2009 GRC) Revised 01-18-2010 2 2" xfId="7214"/>
    <cellStyle name="_VC 6.15.06 update on 06GRC power costs.xls Chart 1_Rebuttal Power Costs_Electric Rev Req Model (2009 GRC) Revised 01-18-2010 2 2 2" xfId="28740"/>
    <cellStyle name="_VC 6.15.06 update on 06GRC power costs.xls Chart 1_Rebuttal Power Costs_Electric Rev Req Model (2009 GRC) Revised 01-18-2010 2 2 2 2" xfId="28741"/>
    <cellStyle name="_VC 6.15.06 update on 06GRC power costs.xls Chart 1_Rebuttal Power Costs_Electric Rev Req Model (2009 GRC) Revised 01-18-2010 2 3" xfId="28742"/>
    <cellStyle name="_VC 6.15.06 update on 06GRC power costs.xls Chart 1_Rebuttal Power Costs_Electric Rev Req Model (2009 GRC) Revised 01-18-2010 2 3 2" xfId="28743"/>
    <cellStyle name="_VC 6.15.06 update on 06GRC power costs.xls Chart 1_Rebuttal Power Costs_Electric Rev Req Model (2009 GRC) Revised 01-18-2010 2 4" xfId="28744"/>
    <cellStyle name="_VC 6.15.06 update on 06GRC power costs.xls Chart 1_Rebuttal Power Costs_Electric Rev Req Model (2009 GRC) Revised 01-18-2010 2 4 2" xfId="28745"/>
    <cellStyle name="_VC 6.15.06 update on 06GRC power costs.xls Chart 1_Rebuttal Power Costs_Electric Rev Req Model (2009 GRC) Revised 01-18-2010 3" xfId="7215"/>
    <cellStyle name="_VC 6.15.06 update on 06GRC power costs.xls Chart 1_Rebuttal Power Costs_Electric Rev Req Model (2009 GRC) Revised 01-18-2010 3 2" xfId="28746"/>
    <cellStyle name="_VC 6.15.06 update on 06GRC power costs.xls Chart 1_Rebuttal Power Costs_Electric Rev Req Model (2009 GRC) Revised 01-18-2010 3 2 2" xfId="28747"/>
    <cellStyle name="_VC 6.15.06 update on 06GRC power costs.xls Chart 1_Rebuttal Power Costs_Electric Rev Req Model (2009 GRC) Revised 01-18-2010 3 3" xfId="28748"/>
    <cellStyle name="_VC 6.15.06 update on 06GRC power costs.xls Chart 1_Rebuttal Power Costs_Electric Rev Req Model (2009 GRC) Revised 01-18-2010 4" xfId="7216"/>
    <cellStyle name="_VC 6.15.06 update on 06GRC power costs.xls Chart 1_Rebuttal Power Costs_Electric Rev Req Model (2009 GRC) Revised 01-18-2010 4 2" xfId="28749"/>
    <cellStyle name="_VC 6.15.06 update on 06GRC power costs.xls Chart 1_Rebuttal Power Costs_Electric Rev Req Model (2009 GRC) Revised 01-18-2010 4 2 2" xfId="28750"/>
    <cellStyle name="_VC 6.15.06 update on 06GRC power costs.xls Chart 1_Rebuttal Power Costs_Electric Rev Req Model (2009 GRC) Revised 01-18-2010 4 3" xfId="28751"/>
    <cellStyle name="_VC 6.15.06 update on 06GRC power costs.xls Chart 1_Rebuttal Power Costs_Electric Rev Req Model (2009 GRC) Revised 01-18-2010 5" xfId="28752"/>
    <cellStyle name="_VC 6.15.06 update on 06GRC power costs.xls Chart 1_Rebuttal Power Costs_Electric Rev Req Model (2009 GRC) Revised 01-18-2010 5 2" xfId="28753"/>
    <cellStyle name="_VC 6.15.06 update on 06GRC power costs.xls Chart 1_Rebuttal Power Costs_Electric Rev Req Model (2009 GRC) Revised 01-18-2010 6" xfId="28754"/>
    <cellStyle name="_VC 6.15.06 update on 06GRC power costs.xls Chart 1_Rebuttal Power Costs_Electric Rev Req Model (2009 GRC) Revised 01-18-2010 6 2" xfId="28755"/>
    <cellStyle name="_VC 6.15.06 update on 06GRC power costs.xls Chart 1_Rebuttal Power Costs_Electric Rev Req Model (2009 GRC) Revised 01-18-2010_DEM-WP(C) ENERG10C--ctn Mid-C_042010 2010GRC" xfId="7217"/>
    <cellStyle name="_VC 6.15.06 update on 06GRC power costs.xls Chart 1_Rebuttal Power Costs_Electric Rev Req Model (2009 GRC) Revised 01-18-2010_DEM-WP(C) ENERG10C--ctn Mid-C_042010 2010GRC 2" xfId="28756"/>
    <cellStyle name="_VC 6.15.06 update on 06GRC power costs.xls Chart 1_Rebuttal Power Costs_Final Order Electric EXHIBIT A-1" xfId="7218"/>
    <cellStyle name="_VC 6.15.06 update on 06GRC power costs.xls Chart 1_Rebuttal Power Costs_Final Order Electric EXHIBIT A-1 2" xfId="7219"/>
    <cellStyle name="_VC 6.15.06 update on 06GRC power costs.xls Chart 1_Rebuttal Power Costs_Final Order Electric EXHIBIT A-1 2 2" xfId="7220"/>
    <cellStyle name="_VC 6.15.06 update on 06GRC power costs.xls Chart 1_Rebuttal Power Costs_Final Order Electric EXHIBIT A-1 2 2 2" xfId="28757"/>
    <cellStyle name="_VC 6.15.06 update on 06GRC power costs.xls Chart 1_Rebuttal Power Costs_Final Order Electric EXHIBIT A-1 2 3" xfId="28758"/>
    <cellStyle name="_VC 6.15.06 update on 06GRC power costs.xls Chart 1_Rebuttal Power Costs_Final Order Electric EXHIBIT A-1 3" xfId="7221"/>
    <cellStyle name="_VC 6.15.06 update on 06GRC power costs.xls Chart 1_Rebuttal Power Costs_Final Order Electric EXHIBIT A-1 3 2" xfId="28759"/>
    <cellStyle name="_VC 6.15.06 update on 06GRC power costs.xls Chart 1_Rebuttal Power Costs_Final Order Electric EXHIBIT A-1 3 2 2" xfId="28760"/>
    <cellStyle name="_VC 6.15.06 update on 06GRC power costs.xls Chart 1_Rebuttal Power Costs_Final Order Electric EXHIBIT A-1 3 3" xfId="28761"/>
    <cellStyle name="_VC 6.15.06 update on 06GRC power costs.xls Chart 1_Rebuttal Power Costs_Final Order Electric EXHIBIT A-1 4" xfId="7222"/>
    <cellStyle name="_VC 6.15.06 update on 06GRC power costs.xls Chart 1_Rebuttal Power Costs_Final Order Electric EXHIBIT A-1 4 2" xfId="28762"/>
    <cellStyle name="_VC 6.15.06 update on 06GRC power costs.xls Chart 1_Rebuttal Power Costs_Final Order Electric EXHIBIT A-1 5" xfId="28763"/>
    <cellStyle name="_VC 6.15.06 update on 06GRC power costs.xls Chart 1_Rebuttal Power Costs_Final Order Electric EXHIBIT A-1 6" xfId="28764"/>
    <cellStyle name="_VC 6.15.06 update on 06GRC power costs.xls Chart 1_RECS vs PTC's w Interest 6-28-10" xfId="28765"/>
    <cellStyle name="_VC 6.15.06 update on 06GRC power costs.xls Chart 1_ROR &amp; CONV FACTOR" xfId="7223"/>
    <cellStyle name="_VC 6.15.06 update on 06GRC power costs.xls Chart 1_ROR &amp; CONV FACTOR 2" xfId="7224"/>
    <cellStyle name="_VC 6.15.06 update on 06GRC power costs.xls Chart 1_ROR &amp; CONV FACTOR 2 2" xfId="7225"/>
    <cellStyle name="_VC 6.15.06 update on 06GRC power costs.xls Chart 1_ROR &amp; CONV FACTOR 2 2 2" xfId="28766"/>
    <cellStyle name="_VC 6.15.06 update on 06GRC power costs.xls Chart 1_ROR &amp; CONV FACTOR 2 3" xfId="28767"/>
    <cellStyle name="_VC 6.15.06 update on 06GRC power costs.xls Chart 1_ROR &amp; CONV FACTOR 3" xfId="7226"/>
    <cellStyle name="_VC 6.15.06 update on 06GRC power costs.xls Chart 1_ROR &amp; CONV FACTOR 3 2" xfId="28768"/>
    <cellStyle name="_VC 6.15.06 update on 06GRC power costs.xls Chart 1_ROR &amp; CONV FACTOR 4" xfId="28769"/>
    <cellStyle name="_VC 6.15.06 update on 06GRC power costs.xls Chart 1_ROR 5.02" xfId="7227"/>
    <cellStyle name="_VC 6.15.06 update on 06GRC power costs.xls Chart 1_ROR 5.02 2" xfId="7228"/>
    <cellStyle name="_VC 6.15.06 update on 06GRC power costs.xls Chart 1_ROR 5.02 2 2" xfId="7229"/>
    <cellStyle name="_VC 6.15.06 update on 06GRC power costs.xls Chart 1_ROR 5.02 2 2 2" xfId="28770"/>
    <cellStyle name="_VC 6.15.06 update on 06GRC power costs.xls Chart 1_ROR 5.02 2 3" xfId="28771"/>
    <cellStyle name="_VC 6.15.06 update on 06GRC power costs.xls Chart 1_ROR 5.02 3" xfId="7230"/>
    <cellStyle name="_VC 6.15.06 update on 06GRC power costs.xls Chart 1_ROR 5.02 3 2" xfId="28772"/>
    <cellStyle name="_VC 6.15.06 update on 06GRC power costs.xls Chart 1_ROR 5.02 4" xfId="28773"/>
    <cellStyle name="_VC 6.15.06 update on 06GRC power costs.xls Chart 1_Wind Integration 10GRC" xfId="7231"/>
    <cellStyle name="_VC 6.15.06 update on 06GRC power costs.xls Chart 1_Wind Integration 10GRC 2" xfId="7232"/>
    <cellStyle name="_VC 6.15.06 update on 06GRC power costs.xls Chart 1_Wind Integration 10GRC 2 2" xfId="28774"/>
    <cellStyle name="_VC 6.15.06 update on 06GRC power costs.xls Chart 1_Wind Integration 10GRC 2 2 2" xfId="28775"/>
    <cellStyle name="_VC 6.15.06 update on 06GRC power costs.xls Chart 1_Wind Integration 10GRC 2 2 2 2" xfId="28776"/>
    <cellStyle name="_VC 6.15.06 update on 06GRC power costs.xls Chart 1_Wind Integration 10GRC 2 3" xfId="28777"/>
    <cellStyle name="_VC 6.15.06 update on 06GRC power costs.xls Chart 1_Wind Integration 10GRC 2 3 2" xfId="28778"/>
    <cellStyle name="_VC 6.15.06 update on 06GRC power costs.xls Chart 1_Wind Integration 10GRC 2 4" xfId="28779"/>
    <cellStyle name="_VC 6.15.06 update on 06GRC power costs.xls Chart 1_Wind Integration 10GRC 2 4 2" xfId="28780"/>
    <cellStyle name="_VC 6.15.06 update on 06GRC power costs.xls Chart 1_Wind Integration 10GRC 3" xfId="28781"/>
    <cellStyle name="_VC 6.15.06 update on 06GRC power costs.xls Chart 1_Wind Integration 10GRC 3 2" xfId="28782"/>
    <cellStyle name="_VC 6.15.06 update on 06GRC power costs.xls Chart 1_Wind Integration 10GRC 3 2 2" xfId="28783"/>
    <cellStyle name="_VC 6.15.06 update on 06GRC power costs.xls Chart 1_Wind Integration 10GRC 3 3" xfId="28784"/>
    <cellStyle name="_VC 6.15.06 update on 06GRC power costs.xls Chart 1_Wind Integration 10GRC 4" xfId="28785"/>
    <cellStyle name="_VC 6.15.06 update on 06GRC power costs.xls Chart 1_Wind Integration 10GRC 4 2" xfId="28786"/>
    <cellStyle name="_VC 6.15.06 update on 06GRC power costs.xls Chart 1_Wind Integration 10GRC 4 2 2" xfId="28787"/>
    <cellStyle name="_VC 6.15.06 update on 06GRC power costs.xls Chart 1_Wind Integration 10GRC 4 3" xfId="28788"/>
    <cellStyle name="_VC 6.15.06 update on 06GRC power costs.xls Chart 1_Wind Integration 10GRC 5" xfId="28789"/>
    <cellStyle name="_VC 6.15.06 update on 06GRC power costs.xls Chart 1_Wind Integration 10GRC 5 2" xfId="28790"/>
    <cellStyle name="_VC 6.15.06 update on 06GRC power costs.xls Chart 1_Wind Integration 10GRC 6" xfId="28791"/>
    <cellStyle name="_VC 6.15.06 update on 06GRC power costs.xls Chart 1_Wind Integration 10GRC 6 2" xfId="28792"/>
    <cellStyle name="_VC 6.15.06 update on 06GRC power costs.xls Chart 1_Wind Integration 10GRC_DEM-WP(C) ENERG10C--ctn Mid-C_042010 2010GRC" xfId="7233"/>
    <cellStyle name="_VC 6.15.06 update on 06GRC power costs.xls Chart 1_Wind Integration 10GRC_DEM-WP(C) ENERG10C--ctn Mid-C_042010 2010GRC 2" xfId="28793"/>
    <cellStyle name="_VC 6.15.06 update on 06GRC power costs.xls Chart 2" xfId="7234"/>
    <cellStyle name="_VC 6.15.06 update on 06GRC power costs.xls Chart 2 10" xfId="28794"/>
    <cellStyle name="_VC 6.15.06 update on 06GRC power costs.xls Chart 2 10 2" xfId="28795"/>
    <cellStyle name="_VC 6.15.06 update on 06GRC power costs.xls Chart 2 11" xfId="28796"/>
    <cellStyle name="_VC 6.15.06 update on 06GRC power costs.xls Chart 2 11 2" xfId="28797"/>
    <cellStyle name="_VC 6.15.06 update on 06GRC power costs.xls Chart 2 11 3" xfId="28798"/>
    <cellStyle name="_VC 6.15.06 update on 06GRC power costs.xls Chart 2 2" xfId="7235"/>
    <cellStyle name="_VC 6.15.06 update on 06GRC power costs.xls Chart 2 2 2" xfId="7236"/>
    <cellStyle name="_VC 6.15.06 update on 06GRC power costs.xls Chart 2 2 2 2" xfId="7237"/>
    <cellStyle name="_VC 6.15.06 update on 06GRC power costs.xls Chart 2 2 2 2 2" xfId="28799"/>
    <cellStyle name="_VC 6.15.06 update on 06GRC power costs.xls Chart 2 2 2 2 2 2" xfId="28800"/>
    <cellStyle name="_VC 6.15.06 update on 06GRC power costs.xls Chart 2 2 2 3" xfId="28801"/>
    <cellStyle name="_VC 6.15.06 update on 06GRC power costs.xls Chart 2 2 2 3 2" xfId="28802"/>
    <cellStyle name="_VC 6.15.06 update on 06GRC power costs.xls Chart 2 2 2 4" xfId="28803"/>
    <cellStyle name="_VC 6.15.06 update on 06GRC power costs.xls Chart 2 2 2 4 2" xfId="28804"/>
    <cellStyle name="_VC 6.15.06 update on 06GRC power costs.xls Chart 2 2 3" xfId="7238"/>
    <cellStyle name="_VC 6.15.06 update on 06GRC power costs.xls Chart 2 2 3 2" xfId="28805"/>
    <cellStyle name="_VC 6.15.06 update on 06GRC power costs.xls Chart 2 2 3 2 2" xfId="28806"/>
    <cellStyle name="_VC 6.15.06 update on 06GRC power costs.xls Chart 2 2 3 3" xfId="28807"/>
    <cellStyle name="_VC 6.15.06 update on 06GRC power costs.xls Chart 2 2 4" xfId="28808"/>
    <cellStyle name="_VC 6.15.06 update on 06GRC power costs.xls Chart 2 2 4 2" xfId="28809"/>
    <cellStyle name="_VC 6.15.06 update on 06GRC power costs.xls Chart 2 2 4 2 2" xfId="28810"/>
    <cellStyle name="_VC 6.15.06 update on 06GRC power costs.xls Chart 2 2 4 3" xfId="28811"/>
    <cellStyle name="_VC 6.15.06 update on 06GRC power costs.xls Chart 2 2 5" xfId="28812"/>
    <cellStyle name="_VC 6.15.06 update on 06GRC power costs.xls Chart 2 2 5 2" xfId="28813"/>
    <cellStyle name="_VC 6.15.06 update on 06GRC power costs.xls Chart 2 2 6" xfId="28814"/>
    <cellStyle name="_VC 6.15.06 update on 06GRC power costs.xls Chart 2 2 6 2" xfId="28815"/>
    <cellStyle name="_VC 6.15.06 update on 06GRC power costs.xls Chart 2 3" xfId="7239"/>
    <cellStyle name="_VC 6.15.06 update on 06GRC power costs.xls Chart 2 3 2" xfId="7240"/>
    <cellStyle name="_VC 6.15.06 update on 06GRC power costs.xls Chart 2 3 2 2" xfId="7241"/>
    <cellStyle name="_VC 6.15.06 update on 06GRC power costs.xls Chart 2 3 2 2 2" xfId="28816"/>
    <cellStyle name="_VC 6.15.06 update on 06GRC power costs.xls Chart 2 3 2 3" xfId="28817"/>
    <cellStyle name="_VC 6.15.06 update on 06GRC power costs.xls Chart 2 3 3" xfId="7242"/>
    <cellStyle name="_VC 6.15.06 update on 06GRC power costs.xls Chart 2 3 3 2" xfId="7243"/>
    <cellStyle name="_VC 6.15.06 update on 06GRC power costs.xls Chart 2 3 3 2 2" xfId="28818"/>
    <cellStyle name="_VC 6.15.06 update on 06GRC power costs.xls Chart 2 3 3 3" xfId="28819"/>
    <cellStyle name="_VC 6.15.06 update on 06GRC power costs.xls Chart 2 3 4" xfId="7244"/>
    <cellStyle name="_VC 6.15.06 update on 06GRC power costs.xls Chart 2 3 4 2" xfId="7245"/>
    <cellStyle name="_VC 6.15.06 update on 06GRC power costs.xls Chart 2 3 4 2 2" xfId="28820"/>
    <cellStyle name="_VC 6.15.06 update on 06GRC power costs.xls Chart 2 3 4 3" xfId="28821"/>
    <cellStyle name="_VC 6.15.06 update on 06GRC power costs.xls Chart 2 3 5" xfId="28822"/>
    <cellStyle name="_VC 6.15.06 update on 06GRC power costs.xls Chart 2 3 5 2" xfId="28823"/>
    <cellStyle name="_VC 6.15.06 update on 06GRC power costs.xls Chart 2 4" xfId="7246"/>
    <cellStyle name="_VC 6.15.06 update on 06GRC power costs.xls Chart 2 4 2" xfId="7247"/>
    <cellStyle name="_VC 6.15.06 update on 06GRC power costs.xls Chart 2 4 2 2" xfId="28824"/>
    <cellStyle name="_VC 6.15.06 update on 06GRC power costs.xls Chart 2 4 2 2 2" xfId="28825"/>
    <cellStyle name="_VC 6.15.06 update on 06GRC power costs.xls Chart 2 4 2 2 2 2" xfId="28826"/>
    <cellStyle name="_VC 6.15.06 update on 06GRC power costs.xls Chart 2 4 2 3" xfId="28827"/>
    <cellStyle name="_VC 6.15.06 update on 06GRC power costs.xls Chart 2 4 2 3 2" xfId="28828"/>
    <cellStyle name="_VC 6.15.06 update on 06GRC power costs.xls Chart 2 4 2 4" xfId="28829"/>
    <cellStyle name="_VC 6.15.06 update on 06GRC power costs.xls Chart 2 4 2 4 2" xfId="28830"/>
    <cellStyle name="_VC 6.15.06 update on 06GRC power costs.xls Chart 2 4 3" xfId="28831"/>
    <cellStyle name="_VC 6.15.06 update on 06GRC power costs.xls Chart 2 4 3 2" xfId="28832"/>
    <cellStyle name="_VC 6.15.06 update on 06GRC power costs.xls Chart 2 4 3 2 2" xfId="28833"/>
    <cellStyle name="_VC 6.15.06 update on 06GRC power costs.xls Chart 2 4 3 3" xfId="28834"/>
    <cellStyle name="_VC 6.15.06 update on 06GRC power costs.xls Chart 2 4 4" xfId="28835"/>
    <cellStyle name="_VC 6.15.06 update on 06GRC power costs.xls Chart 2 4 4 2" xfId="28836"/>
    <cellStyle name="_VC 6.15.06 update on 06GRC power costs.xls Chart 2 4 4 2 2" xfId="28837"/>
    <cellStyle name="_VC 6.15.06 update on 06GRC power costs.xls Chart 2 4 4 3" xfId="28838"/>
    <cellStyle name="_VC 6.15.06 update on 06GRC power costs.xls Chart 2 4 5" xfId="28839"/>
    <cellStyle name="_VC 6.15.06 update on 06GRC power costs.xls Chart 2 4 5 2" xfId="28840"/>
    <cellStyle name="_VC 6.15.06 update on 06GRC power costs.xls Chart 2 4 6" xfId="28841"/>
    <cellStyle name="_VC 6.15.06 update on 06GRC power costs.xls Chart 2 4 6 2" xfId="28842"/>
    <cellStyle name="_VC 6.15.06 update on 06GRC power costs.xls Chart 2 5" xfId="7248"/>
    <cellStyle name="_VC 6.15.06 update on 06GRC power costs.xls Chart 2 5 2" xfId="28843"/>
    <cellStyle name="_VC 6.15.06 update on 06GRC power costs.xls Chart 2 5 2 2" xfId="28844"/>
    <cellStyle name="_VC 6.15.06 update on 06GRC power costs.xls Chart 2 5 2 2 2" xfId="28845"/>
    <cellStyle name="_VC 6.15.06 update on 06GRC power costs.xls Chart 2 5 2 2 2 2" xfId="28846"/>
    <cellStyle name="_VC 6.15.06 update on 06GRC power costs.xls Chart 2 5 2 3" xfId="28847"/>
    <cellStyle name="_VC 6.15.06 update on 06GRC power costs.xls Chart 2 5 2 3 2" xfId="28848"/>
    <cellStyle name="_VC 6.15.06 update on 06GRC power costs.xls Chart 2 5 2 4" xfId="28849"/>
    <cellStyle name="_VC 6.15.06 update on 06GRC power costs.xls Chart 2 5 2 4 2" xfId="28850"/>
    <cellStyle name="_VC 6.15.06 update on 06GRC power costs.xls Chart 2 5 2 5" xfId="28851"/>
    <cellStyle name="_VC 6.15.06 update on 06GRC power costs.xls Chart 2 5 3" xfId="28852"/>
    <cellStyle name="_VC 6.15.06 update on 06GRC power costs.xls Chart 2 5 3 2" xfId="28853"/>
    <cellStyle name="_VC 6.15.06 update on 06GRC power costs.xls Chart 2 5 3 2 2" xfId="28854"/>
    <cellStyle name="_VC 6.15.06 update on 06GRC power costs.xls Chart 2 5 4" xfId="28855"/>
    <cellStyle name="_VC 6.15.06 update on 06GRC power costs.xls Chart 2 5 4 2" xfId="28856"/>
    <cellStyle name="_VC 6.15.06 update on 06GRC power costs.xls Chart 2 5 5" xfId="28857"/>
    <cellStyle name="_VC 6.15.06 update on 06GRC power costs.xls Chart 2 5 5 2" xfId="28858"/>
    <cellStyle name="_VC 6.15.06 update on 06GRC power costs.xls Chart 2 6" xfId="7249"/>
    <cellStyle name="_VC 6.15.06 update on 06GRC power costs.xls Chart 2 6 2" xfId="7250"/>
    <cellStyle name="_VC 6.15.06 update on 06GRC power costs.xls Chart 2 6 2 2" xfId="28859"/>
    <cellStyle name="_VC 6.15.06 update on 06GRC power costs.xls Chart 2 6 2 2 2" xfId="28860"/>
    <cellStyle name="_VC 6.15.06 update on 06GRC power costs.xls Chart 2 6 3" xfId="28861"/>
    <cellStyle name="_VC 6.15.06 update on 06GRC power costs.xls Chart 2 6 3 2" xfId="28862"/>
    <cellStyle name="_VC 6.15.06 update on 06GRC power costs.xls Chart 2 6 4" xfId="28863"/>
    <cellStyle name="_VC 6.15.06 update on 06GRC power costs.xls Chart 2 6 4 2" xfId="28864"/>
    <cellStyle name="_VC 6.15.06 update on 06GRC power costs.xls Chart 2 7" xfId="7251"/>
    <cellStyle name="_VC 6.15.06 update on 06GRC power costs.xls Chart 2 7 2" xfId="7252"/>
    <cellStyle name="_VC 6.15.06 update on 06GRC power costs.xls Chart 2 7 2 2" xfId="28865"/>
    <cellStyle name="_VC 6.15.06 update on 06GRC power costs.xls Chart 2 7 3" xfId="28866"/>
    <cellStyle name="_VC 6.15.06 update on 06GRC power costs.xls Chart 2 8" xfId="28867"/>
    <cellStyle name="_VC 6.15.06 update on 06GRC power costs.xls Chart 2 8 2" xfId="28868"/>
    <cellStyle name="_VC 6.15.06 update on 06GRC power costs.xls Chart 2 8 2 2" xfId="28869"/>
    <cellStyle name="_VC 6.15.06 update on 06GRC power costs.xls Chart 2 8 3" xfId="28870"/>
    <cellStyle name="_VC 6.15.06 update on 06GRC power costs.xls Chart 2 9" xfId="28871"/>
    <cellStyle name="_VC 6.15.06 update on 06GRC power costs.xls Chart 2 9 2" xfId="28872"/>
    <cellStyle name="_VC 6.15.06 update on 06GRC power costs.xls Chart 2 9 2 2" xfId="28873"/>
    <cellStyle name="_VC 6.15.06 update on 06GRC power costs.xls Chart 2 9 2 2 2" xfId="28874"/>
    <cellStyle name="_VC 6.15.06 update on 06GRC power costs.xls Chart 2 9 2 3" xfId="28875"/>
    <cellStyle name="_VC 6.15.06 update on 06GRC power costs.xls Chart 2 9 3" xfId="28876"/>
    <cellStyle name="_VC 6.15.06 update on 06GRC power costs.xls Chart 2 9 3 2" xfId="28877"/>
    <cellStyle name="_VC 6.15.06 update on 06GRC power costs.xls Chart 2 9 4" xfId="28878"/>
    <cellStyle name="_VC 6.15.06 update on 06GRC power costs.xls Chart 2_04 07E Wild Horse Wind Expansion (C) (2)" xfId="7253"/>
    <cellStyle name="_VC 6.15.06 update on 06GRC power costs.xls Chart 2_04 07E Wild Horse Wind Expansion (C) (2) 2" xfId="7254"/>
    <cellStyle name="_VC 6.15.06 update on 06GRC power costs.xls Chart 2_04 07E Wild Horse Wind Expansion (C) (2) 2 2" xfId="7255"/>
    <cellStyle name="_VC 6.15.06 update on 06GRC power costs.xls Chart 2_04 07E Wild Horse Wind Expansion (C) (2) 2 2 2" xfId="28879"/>
    <cellStyle name="_VC 6.15.06 update on 06GRC power costs.xls Chart 2_04 07E Wild Horse Wind Expansion (C) (2) 2 2 2 2" xfId="28880"/>
    <cellStyle name="_VC 6.15.06 update on 06GRC power costs.xls Chart 2_04 07E Wild Horse Wind Expansion (C) (2) 2 3" xfId="28881"/>
    <cellStyle name="_VC 6.15.06 update on 06GRC power costs.xls Chart 2_04 07E Wild Horse Wind Expansion (C) (2) 2 3 2" xfId="28882"/>
    <cellStyle name="_VC 6.15.06 update on 06GRC power costs.xls Chart 2_04 07E Wild Horse Wind Expansion (C) (2) 2 4" xfId="28883"/>
    <cellStyle name="_VC 6.15.06 update on 06GRC power costs.xls Chart 2_04 07E Wild Horse Wind Expansion (C) (2) 2 4 2" xfId="28884"/>
    <cellStyle name="_VC 6.15.06 update on 06GRC power costs.xls Chart 2_04 07E Wild Horse Wind Expansion (C) (2) 3" xfId="7256"/>
    <cellStyle name="_VC 6.15.06 update on 06GRC power costs.xls Chart 2_04 07E Wild Horse Wind Expansion (C) (2) 3 2" xfId="28885"/>
    <cellStyle name="_VC 6.15.06 update on 06GRC power costs.xls Chart 2_04 07E Wild Horse Wind Expansion (C) (2) 3 2 2" xfId="28886"/>
    <cellStyle name="_VC 6.15.06 update on 06GRC power costs.xls Chart 2_04 07E Wild Horse Wind Expansion (C) (2) 3 3" xfId="28887"/>
    <cellStyle name="_VC 6.15.06 update on 06GRC power costs.xls Chart 2_04 07E Wild Horse Wind Expansion (C) (2) 4" xfId="7257"/>
    <cellStyle name="_VC 6.15.06 update on 06GRC power costs.xls Chart 2_04 07E Wild Horse Wind Expansion (C) (2) 4 2" xfId="28888"/>
    <cellStyle name="_VC 6.15.06 update on 06GRC power costs.xls Chart 2_04 07E Wild Horse Wind Expansion (C) (2) 4 2 2" xfId="28889"/>
    <cellStyle name="_VC 6.15.06 update on 06GRC power costs.xls Chart 2_04 07E Wild Horse Wind Expansion (C) (2) 4 3" xfId="28890"/>
    <cellStyle name="_VC 6.15.06 update on 06GRC power costs.xls Chart 2_04 07E Wild Horse Wind Expansion (C) (2) 5" xfId="28891"/>
    <cellStyle name="_VC 6.15.06 update on 06GRC power costs.xls Chart 2_04 07E Wild Horse Wind Expansion (C) (2) 5 2" xfId="28892"/>
    <cellStyle name="_VC 6.15.06 update on 06GRC power costs.xls Chart 2_04 07E Wild Horse Wind Expansion (C) (2) 6" xfId="28893"/>
    <cellStyle name="_VC 6.15.06 update on 06GRC power costs.xls Chart 2_04 07E Wild Horse Wind Expansion (C) (2) 6 2" xfId="28894"/>
    <cellStyle name="_VC 6.15.06 update on 06GRC power costs.xls Chart 2_04 07E Wild Horse Wind Expansion (C) (2)_Adj Bench DR 3 for Initial Briefs (Electric)" xfId="7258"/>
    <cellStyle name="_VC 6.15.06 update on 06GRC power costs.xls Chart 2_04 07E Wild Horse Wind Expansion (C) (2)_Adj Bench DR 3 for Initial Briefs (Electric) 2" xfId="7259"/>
    <cellStyle name="_VC 6.15.06 update on 06GRC power costs.xls Chart 2_04 07E Wild Horse Wind Expansion (C) (2)_Adj Bench DR 3 for Initial Briefs (Electric) 2 2" xfId="7260"/>
    <cellStyle name="_VC 6.15.06 update on 06GRC power costs.xls Chart 2_04 07E Wild Horse Wind Expansion (C) (2)_Adj Bench DR 3 for Initial Briefs (Electric) 2 2 2" xfId="28895"/>
    <cellStyle name="_VC 6.15.06 update on 06GRC power costs.xls Chart 2_04 07E Wild Horse Wind Expansion (C) (2)_Adj Bench DR 3 for Initial Briefs (Electric) 2 2 2 2" xfId="28896"/>
    <cellStyle name="_VC 6.15.06 update on 06GRC power costs.xls Chart 2_04 07E Wild Horse Wind Expansion (C) (2)_Adj Bench DR 3 for Initial Briefs (Electric) 2 3" xfId="28897"/>
    <cellStyle name="_VC 6.15.06 update on 06GRC power costs.xls Chart 2_04 07E Wild Horse Wind Expansion (C) (2)_Adj Bench DR 3 for Initial Briefs (Electric) 2 3 2" xfId="28898"/>
    <cellStyle name="_VC 6.15.06 update on 06GRC power costs.xls Chart 2_04 07E Wild Horse Wind Expansion (C) (2)_Adj Bench DR 3 for Initial Briefs (Electric) 2 4" xfId="28899"/>
    <cellStyle name="_VC 6.15.06 update on 06GRC power costs.xls Chart 2_04 07E Wild Horse Wind Expansion (C) (2)_Adj Bench DR 3 for Initial Briefs (Electric) 2 4 2" xfId="28900"/>
    <cellStyle name="_VC 6.15.06 update on 06GRC power costs.xls Chart 2_04 07E Wild Horse Wind Expansion (C) (2)_Adj Bench DR 3 for Initial Briefs (Electric) 3" xfId="7261"/>
    <cellStyle name="_VC 6.15.06 update on 06GRC power costs.xls Chart 2_04 07E Wild Horse Wind Expansion (C) (2)_Adj Bench DR 3 for Initial Briefs (Electric) 3 2" xfId="28901"/>
    <cellStyle name="_VC 6.15.06 update on 06GRC power costs.xls Chart 2_04 07E Wild Horse Wind Expansion (C) (2)_Adj Bench DR 3 for Initial Briefs (Electric) 3 2 2" xfId="28902"/>
    <cellStyle name="_VC 6.15.06 update on 06GRC power costs.xls Chart 2_04 07E Wild Horse Wind Expansion (C) (2)_Adj Bench DR 3 for Initial Briefs (Electric) 3 3" xfId="28903"/>
    <cellStyle name="_VC 6.15.06 update on 06GRC power costs.xls Chart 2_04 07E Wild Horse Wind Expansion (C) (2)_Adj Bench DR 3 for Initial Briefs (Electric) 4" xfId="7262"/>
    <cellStyle name="_VC 6.15.06 update on 06GRC power costs.xls Chart 2_04 07E Wild Horse Wind Expansion (C) (2)_Adj Bench DR 3 for Initial Briefs (Electric) 4 2" xfId="28904"/>
    <cellStyle name="_VC 6.15.06 update on 06GRC power costs.xls Chart 2_04 07E Wild Horse Wind Expansion (C) (2)_Adj Bench DR 3 for Initial Briefs (Electric) 4 2 2" xfId="28905"/>
    <cellStyle name="_VC 6.15.06 update on 06GRC power costs.xls Chart 2_04 07E Wild Horse Wind Expansion (C) (2)_Adj Bench DR 3 for Initial Briefs (Electric) 4 3" xfId="28906"/>
    <cellStyle name="_VC 6.15.06 update on 06GRC power costs.xls Chart 2_04 07E Wild Horse Wind Expansion (C) (2)_Adj Bench DR 3 for Initial Briefs (Electric) 5" xfId="28907"/>
    <cellStyle name="_VC 6.15.06 update on 06GRC power costs.xls Chart 2_04 07E Wild Horse Wind Expansion (C) (2)_Adj Bench DR 3 for Initial Briefs (Electric) 5 2" xfId="28908"/>
    <cellStyle name="_VC 6.15.06 update on 06GRC power costs.xls Chart 2_04 07E Wild Horse Wind Expansion (C) (2)_Adj Bench DR 3 for Initial Briefs (Electric) 6" xfId="28909"/>
    <cellStyle name="_VC 6.15.06 update on 06GRC power costs.xls Chart 2_04 07E Wild Horse Wind Expansion (C) (2)_Adj Bench DR 3 for Initial Briefs (Electric) 6 2" xfId="28910"/>
    <cellStyle name="_VC 6.15.06 update on 06GRC power costs.xls Chart 2_04 07E Wild Horse Wind Expansion (C) (2)_Adj Bench DR 3 for Initial Briefs (Electric)_DEM-WP(C) ENERG10C--ctn Mid-C_042010 2010GRC" xfId="7263"/>
    <cellStyle name="_VC 6.15.06 update on 06GRC power costs.xls Chart 2_04 07E Wild Horse Wind Expansion (C) (2)_Adj Bench DR 3 for Initial Briefs (Electric)_DEM-WP(C) ENERG10C--ctn Mid-C_042010 2010GRC 2" xfId="28911"/>
    <cellStyle name="_VC 6.15.06 update on 06GRC power costs.xls Chart 2_04 07E Wild Horse Wind Expansion (C) (2)_Book1" xfId="7264"/>
    <cellStyle name="_VC 6.15.06 update on 06GRC power costs.xls Chart 2_04 07E Wild Horse Wind Expansion (C) (2)_Book1 2" xfId="28912"/>
    <cellStyle name="_VC 6.15.06 update on 06GRC power costs.xls Chart 2_04 07E Wild Horse Wind Expansion (C) (2)_DEM-WP(C) ENERG10C--ctn Mid-C_042010 2010GRC" xfId="7265"/>
    <cellStyle name="_VC 6.15.06 update on 06GRC power costs.xls Chart 2_04 07E Wild Horse Wind Expansion (C) (2)_DEM-WP(C) ENERG10C--ctn Mid-C_042010 2010GRC 2" xfId="28913"/>
    <cellStyle name="_VC 6.15.06 update on 06GRC power costs.xls Chart 2_04 07E Wild Horse Wind Expansion (C) (2)_Electric Rev Req Model (2009 GRC) " xfId="7266"/>
    <cellStyle name="_VC 6.15.06 update on 06GRC power costs.xls Chart 2_04 07E Wild Horse Wind Expansion (C) (2)_Electric Rev Req Model (2009 GRC)  2" xfId="7267"/>
    <cellStyle name="_VC 6.15.06 update on 06GRC power costs.xls Chart 2_04 07E Wild Horse Wind Expansion (C) (2)_Electric Rev Req Model (2009 GRC)  2 2" xfId="7268"/>
    <cellStyle name="_VC 6.15.06 update on 06GRC power costs.xls Chart 2_04 07E Wild Horse Wind Expansion (C) (2)_Electric Rev Req Model (2009 GRC)  2 2 2" xfId="28914"/>
    <cellStyle name="_VC 6.15.06 update on 06GRC power costs.xls Chart 2_04 07E Wild Horse Wind Expansion (C) (2)_Electric Rev Req Model (2009 GRC)  2 2 2 2" xfId="28915"/>
    <cellStyle name="_VC 6.15.06 update on 06GRC power costs.xls Chart 2_04 07E Wild Horse Wind Expansion (C) (2)_Electric Rev Req Model (2009 GRC)  2 3" xfId="28916"/>
    <cellStyle name="_VC 6.15.06 update on 06GRC power costs.xls Chart 2_04 07E Wild Horse Wind Expansion (C) (2)_Electric Rev Req Model (2009 GRC)  2 3 2" xfId="28917"/>
    <cellStyle name="_VC 6.15.06 update on 06GRC power costs.xls Chart 2_04 07E Wild Horse Wind Expansion (C) (2)_Electric Rev Req Model (2009 GRC)  2 4" xfId="28918"/>
    <cellStyle name="_VC 6.15.06 update on 06GRC power costs.xls Chart 2_04 07E Wild Horse Wind Expansion (C) (2)_Electric Rev Req Model (2009 GRC)  2 4 2" xfId="28919"/>
    <cellStyle name="_VC 6.15.06 update on 06GRC power costs.xls Chart 2_04 07E Wild Horse Wind Expansion (C) (2)_Electric Rev Req Model (2009 GRC)  3" xfId="7269"/>
    <cellStyle name="_VC 6.15.06 update on 06GRC power costs.xls Chart 2_04 07E Wild Horse Wind Expansion (C) (2)_Electric Rev Req Model (2009 GRC)  3 2" xfId="28920"/>
    <cellStyle name="_VC 6.15.06 update on 06GRC power costs.xls Chart 2_04 07E Wild Horse Wind Expansion (C) (2)_Electric Rev Req Model (2009 GRC)  3 2 2" xfId="28921"/>
    <cellStyle name="_VC 6.15.06 update on 06GRC power costs.xls Chart 2_04 07E Wild Horse Wind Expansion (C) (2)_Electric Rev Req Model (2009 GRC)  3 3" xfId="28922"/>
    <cellStyle name="_VC 6.15.06 update on 06GRC power costs.xls Chart 2_04 07E Wild Horse Wind Expansion (C) (2)_Electric Rev Req Model (2009 GRC)  4" xfId="7270"/>
    <cellStyle name="_VC 6.15.06 update on 06GRC power costs.xls Chart 2_04 07E Wild Horse Wind Expansion (C) (2)_Electric Rev Req Model (2009 GRC)  4 2" xfId="28923"/>
    <cellStyle name="_VC 6.15.06 update on 06GRC power costs.xls Chart 2_04 07E Wild Horse Wind Expansion (C) (2)_Electric Rev Req Model (2009 GRC)  4 2 2" xfId="28924"/>
    <cellStyle name="_VC 6.15.06 update on 06GRC power costs.xls Chart 2_04 07E Wild Horse Wind Expansion (C) (2)_Electric Rev Req Model (2009 GRC)  4 3" xfId="28925"/>
    <cellStyle name="_VC 6.15.06 update on 06GRC power costs.xls Chart 2_04 07E Wild Horse Wind Expansion (C) (2)_Electric Rev Req Model (2009 GRC)  5" xfId="28926"/>
    <cellStyle name="_VC 6.15.06 update on 06GRC power costs.xls Chart 2_04 07E Wild Horse Wind Expansion (C) (2)_Electric Rev Req Model (2009 GRC)  5 2" xfId="28927"/>
    <cellStyle name="_VC 6.15.06 update on 06GRC power costs.xls Chart 2_04 07E Wild Horse Wind Expansion (C) (2)_Electric Rev Req Model (2009 GRC)  6" xfId="28928"/>
    <cellStyle name="_VC 6.15.06 update on 06GRC power costs.xls Chart 2_04 07E Wild Horse Wind Expansion (C) (2)_Electric Rev Req Model (2009 GRC)  6 2" xfId="28929"/>
    <cellStyle name="_VC 6.15.06 update on 06GRC power costs.xls Chart 2_04 07E Wild Horse Wind Expansion (C) (2)_Electric Rev Req Model (2009 GRC) _DEM-WP(C) ENERG10C--ctn Mid-C_042010 2010GRC" xfId="7271"/>
    <cellStyle name="_VC 6.15.06 update on 06GRC power costs.xls Chart 2_04 07E Wild Horse Wind Expansion (C) (2)_Electric Rev Req Model (2009 GRC) _DEM-WP(C) ENERG10C--ctn Mid-C_042010 2010GRC 2" xfId="28930"/>
    <cellStyle name="_VC 6.15.06 update on 06GRC power costs.xls Chart 2_04 07E Wild Horse Wind Expansion (C) (2)_Electric Rev Req Model (2009 GRC) Rebuttal" xfId="7272"/>
    <cellStyle name="_VC 6.15.06 update on 06GRC power costs.xls Chart 2_04 07E Wild Horse Wind Expansion (C) (2)_Electric Rev Req Model (2009 GRC) Rebuttal 2" xfId="7273"/>
    <cellStyle name="_VC 6.15.06 update on 06GRC power costs.xls Chart 2_04 07E Wild Horse Wind Expansion (C) (2)_Electric Rev Req Model (2009 GRC) Rebuttal 2 2" xfId="7274"/>
    <cellStyle name="_VC 6.15.06 update on 06GRC power costs.xls Chart 2_04 07E Wild Horse Wind Expansion (C) (2)_Electric Rev Req Model (2009 GRC) Rebuttal 2 2 2" xfId="28931"/>
    <cellStyle name="_VC 6.15.06 update on 06GRC power costs.xls Chart 2_04 07E Wild Horse Wind Expansion (C) (2)_Electric Rev Req Model (2009 GRC) Rebuttal 2 3" xfId="28932"/>
    <cellStyle name="_VC 6.15.06 update on 06GRC power costs.xls Chart 2_04 07E Wild Horse Wind Expansion (C) (2)_Electric Rev Req Model (2009 GRC) Rebuttal 3" xfId="7275"/>
    <cellStyle name="_VC 6.15.06 update on 06GRC power costs.xls Chart 2_04 07E Wild Horse Wind Expansion (C) (2)_Electric Rev Req Model (2009 GRC) Rebuttal 3 2" xfId="28933"/>
    <cellStyle name="_VC 6.15.06 update on 06GRC power costs.xls Chart 2_04 07E Wild Horse Wind Expansion (C) (2)_Electric Rev Req Model (2009 GRC) Rebuttal 4" xfId="7276"/>
    <cellStyle name="_VC 6.15.06 update on 06GRC power costs.xls Chart 2_04 07E Wild Horse Wind Expansion (C) (2)_Electric Rev Req Model (2009 GRC) Rebuttal REmoval of New  WH Solar AdjustMI" xfId="7277"/>
    <cellStyle name="_VC 6.15.06 update on 06GRC power costs.xls Chart 2_04 07E Wild Horse Wind Expansion (C) (2)_Electric Rev Req Model (2009 GRC) Rebuttal REmoval of New  WH Solar AdjustMI 2" xfId="7278"/>
    <cellStyle name="_VC 6.15.06 update on 06GRC power costs.xls Chart 2_04 07E Wild Horse Wind Expansion (C) (2)_Electric Rev Req Model (2009 GRC) Rebuttal REmoval of New  WH Solar AdjustMI 2 2" xfId="7279"/>
    <cellStyle name="_VC 6.15.06 update on 06GRC power costs.xls Chart 2_04 07E Wild Horse Wind Expansion (C) (2)_Electric Rev Req Model (2009 GRC) Rebuttal REmoval of New  WH Solar AdjustMI 2 2 2" xfId="28934"/>
    <cellStyle name="_VC 6.15.06 update on 06GRC power costs.xls Chart 2_04 07E Wild Horse Wind Expansion (C) (2)_Electric Rev Req Model (2009 GRC) Rebuttal REmoval of New  WH Solar AdjustMI 2 2 2 2" xfId="28935"/>
    <cellStyle name="_VC 6.15.06 update on 06GRC power costs.xls Chart 2_04 07E Wild Horse Wind Expansion (C) (2)_Electric Rev Req Model (2009 GRC) Rebuttal REmoval of New  WH Solar AdjustMI 2 3" xfId="28936"/>
    <cellStyle name="_VC 6.15.06 update on 06GRC power costs.xls Chart 2_04 07E Wild Horse Wind Expansion (C) (2)_Electric Rev Req Model (2009 GRC) Rebuttal REmoval of New  WH Solar AdjustMI 2 3 2" xfId="28937"/>
    <cellStyle name="_VC 6.15.06 update on 06GRC power costs.xls Chart 2_04 07E Wild Horse Wind Expansion (C) (2)_Electric Rev Req Model (2009 GRC) Rebuttal REmoval of New  WH Solar AdjustMI 2 4" xfId="28938"/>
    <cellStyle name="_VC 6.15.06 update on 06GRC power costs.xls Chart 2_04 07E Wild Horse Wind Expansion (C) (2)_Electric Rev Req Model (2009 GRC) Rebuttal REmoval of New  WH Solar AdjustMI 2 4 2" xfId="28939"/>
    <cellStyle name="_VC 6.15.06 update on 06GRC power costs.xls Chart 2_04 07E Wild Horse Wind Expansion (C) (2)_Electric Rev Req Model (2009 GRC) Rebuttal REmoval of New  WH Solar AdjustMI 3" xfId="7280"/>
    <cellStyle name="_VC 6.15.06 update on 06GRC power costs.xls Chart 2_04 07E Wild Horse Wind Expansion (C) (2)_Electric Rev Req Model (2009 GRC) Rebuttal REmoval of New  WH Solar AdjustMI 3 2" xfId="28940"/>
    <cellStyle name="_VC 6.15.06 update on 06GRC power costs.xls Chart 2_04 07E Wild Horse Wind Expansion (C) (2)_Electric Rev Req Model (2009 GRC) Rebuttal REmoval of New  WH Solar AdjustMI 3 2 2" xfId="28941"/>
    <cellStyle name="_VC 6.15.06 update on 06GRC power costs.xls Chart 2_04 07E Wild Horse Wind Expansion (C) (2)_Electric Rev Req Model (2009 GRC) Rebuttal REmoval of New  WH Solar AdjustMI 3 3" xfId="28942"/>
    <cellStyle name="_VC 6.15.06 update on 06GRC power costs.xls Chart 2_04 07E Wild Horse Wind Expansion (C) (2)_Electric Rev Req Model (2009 GRC) Rebuttal REmoval of New  WH Solar AdjustMI 4" xfId="7281"/>
    <cellStyle name="_VC 6.15.06 update on 06GRC power costs.xls Chart 2_04 07E Wild Horse Wind Expansion (C) (2)_Electric Rev Req Model (2009 GRC) Rebuttal REmoval of New  WH Solar AdjustMI 4 2" xfId="28943"/>
    <cellStyle name="_VC 6.15.06 update on 06GRC power costs.xls Chart 2_04 07E Wild Horse Wind Expansion (C) (2)_Electric Rev Req Model (2009 GRC) Rebuttal REmoval of New  WH Solar AdjustMI 4 2 2" xfId="28944"/>
    <cellStyle name="_VC 6.15.06 update on 06GRC power costs.xls Chart 2_04 07E Wild Horse Wind Expansion (C) (2)_Electric Rev Req Model (2009 GRC) Rebuttal REmoval of New  WH Solar AdjustMI 4 3" xfId="28945"/>
    <cellStyle name="_VC 6.15.06 update on 06GRC power costs.xls Chart 2_04 07E Wild Horse Wind Expansion (C) (2)_Electric Rev Req Model (2009 GRC) Rebuttal REmoval of New  WH Solar AdjustMI 5" xfId="28946"/>
    <cellStyle name="_VC 6.15.06 update on 06GRC power costs.xls Chart 2_04 07E Wild Horse Wind Expansion (C) (2)_Electric Rev Req Model (2009 GRC) Rebuttal REmoval of New  WH Solar AdjustMI 5 2" xfId="28947"/>
    <cellStyle name="_VC 6.15.06 update on 06GRC power costs.xls Chart 2_04 07E Wild Horse Wind Expansion (C) (2)_Electric Rev Req Model (2009 GRC) Rebuttal REmoval of New  WH Solar AdjustMI 6" xfId="28948"/>
    <cellStyle name="_VC 6.15.06 update on 06GRC power costs.xls Chart 2_04 07E Wild Horse Wind Expansion (C) (2)_Electric Rev Req Model (2009 GRC) Rebuttal REmoval of New  WH Solar AdjustMI 6 2" xfId="28949"/>
    <cellStyle name="_VC 6.15.06 update on 06GRC power costs.xls Chart 2_04 07E Wild Horse Wind Expansion (C) (2)_Electric Rev Req Model (2009 GRC) Rebuttal REmoval of New  WH Solar AdjustMI_DEM-WP(C) ENERG10C--ctn Mid-C_042010 2010GRC" xfId="7282"/>
    <cellStyle name="_VC 6.15.06 update on 06GRC power costs.xls Chart 2_04 07E Wild Horse Wind Expansion (C) (2)_Electric Rev Req Model (2009 GRC) Rebuttal REmoval of New  WH Solar AdjustMI_DEM-WP(C) ENERG10C--ctn Mid-C_042010 2010GRC 2" xfId="28950"/>
    <cellStyle name="_VC 6.15.06 update on 06GRC power costs.xls Chart 2_04 07E Wild Horse Wind Expansion (C) (2)_Electric Rev Req Model (2009 GRC) Revised 01-18-2010" xfId="7283"/>
    <cellStyle name="_VC 6.15.06 update on 06GRC power costs.xls Chart 2_04 07E Wild Horse Wind Expansion (C) (2)_Electric Rev Req Model (2009 GRC) Revised 01-18-2010 2" xfId="7284"/>
    <cellStyle name="_VC 6.15.06 update on 06GRC power costs.xls Chart 2_04 07E Wild Horse Wind Expansion (C) (2)_Electric Rev Req Model (2009 GRC) Revised 01-18-2010 2 2" xfId="7285"/>
    <cellStyle name="_VC 6.15.06 update on 06GRC power costs.xls Chart 2_04 07E Wild Horse Wind Expansion (C) (2)_Electric Rev Req Model (2009 GRC) Revised 01-18-2010 2 2 2" xfId="28951"/>
    <cellStyle name="_VC 6.15.06 update on 06GRC power costs.xls Chart 2_04 07E Wild Horse Wind Expansion (C) (2)_Electric Rev Req Model (2009 GRC) Revised 01-18-2010 2 2 2 2" xfId="28952"/>
    <cellStyle name="_VC 6.15.06 update on 06GRC power costs.xls Chart 2_04 07E Wild Horse Wind Expansion (C) (2)_Electric Rev Req Model (2009 GRC) Revised 01-18-2010 2 3" xfId="28953"/>
    <cellStyle name="_VC 6.15.06 update on 06GRC power costs.xls Chart 2_04 07E Wild Horse Wind Expansion (C) (2)_Electric Rev Req Model (2009 GRC) Revised 01-18-2010 2 3 2" xfId="28954"/>
    <cellStyle name="_VC 6.15.06 update on 06GRC power costs.xls Chart 2_04 07E Wild Horse Wind Expansion (C) (2)_Electric Rev Req Model (2009 GRC) Revised 01-18-2010 2 4" xfId="28955"/>
    <cellStyle name="_VC 6.15.06 update on 06GRC power costs.xls Chart 2_04 07E Wild Horse Wind Expansion (C) (2)_Electric Rev Req Model (2009 GRC) Revised 01-18-2010 2 4 2" xfId="28956"/>
    <cellStyle name="_VC 6.15.06 update on 06GRC power costs.xls Chart 2_04 07E Wild Horse Wind Expansion (C) (2)_Electric Rev Req Model (2009 GRC) Revised 01-18-2010 3" xfId="7286"/>
    <cellStyle name="_VC 6.15.06 update on 06GRC power costs.xls Chart 2_04 07E Wild Horse Wind Expansion (C) (2)_Electric Rev Req Model (2009 GRC) Revised 01-18-2010 3 2" xfId="28957"/>
    <cellStyle name="_VC 6.15.06 update on 06GRC power costs.xls Chart 2_04 07E Wild Horse Wind Expansion (C) (2)_Electric Rev Req Model (2009 GRC) Revised 01-18-2010 3 2 2" xfId="28958"/>
    <cellStyle name="_VC 6.15.06 update on 06GRC power costs.xls Chart 2_04 07E Wild Horse Wind Expansion (C) (2)_Electric Rev Req Model (2009 GRC) Revised 01-18-2010 3 3" xfId="28959"/>
    <cellStyle name="_VC 6.15.06 update on 06GRC power costs.xls Chart 2_04 07E Wild Horse Wind Expansion (C) (2)_Electric Rev Req Model (2009 GRC) Revised 01-18-2010 4" xfId="7287"/>
    <cellStyle name="_VC 6.15.06 update on 06GRC power costs.xls Chart 2_04 07E Wild Horse Wind Expansion (C) (2)_Electric Rev Req Model (2009 GRC) Revised 01-18-2010 4 2" xfId="28960"/>
    <cellStyle name="_VC 6.15.06 update on 06GRC power costs.xls Chart 2_04 07E Wild Horse Wind Expansion (C) (2)_Electric Rev Req Model (2009 GRC) Revised 01-18-2010 4 2 2" xfId="28961"/>
    <cellStyle name="_VC 6.15.06 update on 06GRC power costs.xls Chart 2_04 07E Wild Horse Wind Expansion (C) (2)_Electric Rev Req Model (2009 GRC) Revised 01-18-2010 4 3" xfId="28962"/>
    <cellStyle name="_VC 6.15.06 update on 06GRC power costs.xls Chart 2_04 07E Wild Horse Wind Expansion (C) (2)_Electric Rev Req Model (2009 GRC) Revised 01-18-2010 5" xfId="28963"/>
    <cellStyle name="_VC 6.15.06 update on 06GRC power costs.xls Chart 2_04 07E Wild Horse Wind Expansion (C) (2)_Electric Rev Req Model (2009 GRC) Revised 01-18-2010 5 2" xfId="28964"/>
    <cellStyle name="_VC 6.15.06 update on 06GRC power costs.xls Chart 2_04 07E Wild Horse Wind Expansion (C) (2)_Electric Rev Req Model (2009 GRC) Revised 01-18-2010 6" xfId="28965"/>
    <cellStyle name="_VC 6.15.06 update on 06GRC power costs.xls Chart 2_04 07E Wild Horse Wind Expansion (C) (2)_Electric Rev Req Model (2009 GRC) Revised 01-18-2010 6 2" xfId="28966"/>
    <cellStyle name="_VC 6.15.06 update on 06GRC power costs.xls Chart 2_04 07E Wild Horse Wind Expansion (C) (2)_Electric Rev Req Model (2009 GRC) Revised 01-18-2010_DEM-WP(C) ENERG10C--ctn Mid-C_042010 2010GRC" xfId="7288"/>
    <cellStyle name="_VC 6.15.06 update on 06GRC power costs.xls Chart 2_04 07E Wild Horse Wind Expansion (C) (2)_Electric Rev Req Model (2009 GRC) Revised 01-18-2010_DEM-WP(C) ENERG10C--ctn Mid-C_042010 2010GRC 2" xfId="28967"/>
    <cellStyle name="_VC 6.15.06 update on 06GRC power costs.xls Chart 2_04 07E Wild Horse Wind Expansion (C) (2)_Electric Rev Req Model (2010 GRC)" xfId="7289"/>
    <cellStyle name="_VC 6.15.06 update on 06GRC power costs.xls Chart 2_04 07E Wild Horse Wind Expansion (C) (2)_Electric Rev Req Model (2010 GRC) 2" xfId="28968"/>
    <cellStyle name="_VC 6.15.06 update on 06GRC power costs.xls Chart 2_04 07E Wild Horse Wind Expansion (C) (2)_Electric Rev Req Model (2010 GRC) SF" xfId="7290"/>
    <cellStyle name="_VC 6.15.06 update on 06GRC power costs.xls Chart 2_04 07E Wild Horse Wind Expansion (C) (2)_Electric Rev Req Model (2010 GRC) SF 2" xfId="28969"/>
    <cellStyle name="_VC 6.15.06 update on 06GRC power costs.xls Chart 2_04 07E Wild Horse Wind Expansion (C) (2)_Final Order Electric EXHIBIT A-1" xfId="7291"/>
    <cellStyle name="_VC 6.15.06 update on 06GRC power costs.xls Chart 2_04 07E Wild Horse Wind Expansion (C) (2)_Final Order Electric EXHIBIT A-1 2" xfId="7292"/>
    <cellStyle name="_VC 6.15.06 update on 06GRC power costs.xls Chart 2_04 07E Wild Horse Wind Expansion (C) (2)_Final Order Electric EXHIBIT A-1 2 2" xfId="7293"/>
    <cellStyle name="_VC 6.15.06 update on 06GRC power costs.xls Chart 2_04 07E Wild Horse Wind Expansion (C) (2)_Final Order Electric EXHIBIT A-1 2 2 2" xfId="28970"/>
    <cellStyle name="_VC 6.15.06 update on 06GRC power costs.xls Chart 2_04 07E Wild Horse Wind Expansion (C) (2)_Final Order Electric EXHIBIT A-1 2 3" xfId="28971"/>
    <cellStyle name="_VC 6.15.06 update on 06GRC power costs.xls Chart 2_04 07E Wild Horse Wind Expansion (C) (2)_Final Order Electric EXHIBIT A-1 3" xfId="7294"/>
    <cellStyle name="_VC 6.15.06 update on 06GRC power costs.xls Chart 2_04 07E Wild Horse Wind Expansion (C) (2)_Final Order Electric EXHIBIT A-1 3 2" xfId="28972"/>
    <cellStyle name="_VC 6.15.06 update on 06GRC power costs.xls Chart 2_04 07E Wild Horse Wind Expansion (C) (2)_Final Order Electric EXHIBIT A-1 3 2 2" xfId="28973"/>
    <cellStyle name="_VC 6.15.06 update on 06GRC power costs.xls Chart 2_04 07E Wild Horse Wind Expansion (C) (2)_Final Order Electric EXHIBIT A-1 3 3" xfId="28974"/>
    <cellStyle name="_VC 6.15.06 update on 06GRC power costs.xls Chart 2_04 07E Wild Horse Wind Expansion (C) (2)_Final Order Electric EXHIBIT A-1 4" xfId="7295"/>
    <cellStyle name="_VC 6.15.06 update on 06GRC power costs.xls Chart 2_04 07E Wild Horse Wind Expansion (C) (2)_Final Order Electric EXHIBIT A-1 4 2" xfId="28975"/>
    <cellStyle name="_VC 6.15.06 update on 06GRC power costs.xls Chart 2_04 07E Wild Horse Wind Expansion (C) (2)_Final Order Electric EXHIBIT A-1 5" xfId="28976"/>
    <cellStyle name="_VC 6.15.06 update on 06GRC power costs.xls Chart 2_04 07E Wild Horse Wind Expansion (C) (2)_Final Order Electric EXHIBIT A-1 6" xfId="28977"/>
    <cellStyle name="_VC 6.15.06 update on 06GRC power costs.xls Chart 2_04 07E Wild Horse Wind Expansion (C) (2)_TENASKA REGULATORY ASSET" xfId="7296"/>
    <cellStyle name="_VC 6.15.06 update on 06GRC power costs.xls Chart 2_04 07E Wild Horse Wind Expansion (C) (2)_TENASKA REGULATORY ASSET 2" xfId="7297"/>
    <cellStyle name="_VC 6.15.06 update on 06GRC power costs.xls Chart 2_04 07E Wild Horse Wind Expansion (C) (2)_TENASKA REGULATORY ASSET 2 2" xfId="7298"/>
    <cellStyle name="_VC 6.15.06 update on 06GRC power costs.xls Chart 2_04 07E Wild Horse Wind Expansion (C) (2)_TENASKA REGULATORY ASSET 2 2 2" xfId="28978"/>
    <cellStyle name="_VC 6.15.06 update on 06GRC power costs.xls Chart 2_04 07E Wild Horse Wind Expansion (C) (2)_TENASKA REGULATORY ASSET 2 3" xfId="28979"/>
    <cellStyle name="_VC 6.15.06 update on 06GRC power costs.xls Chart 2_04 07E Wild Horse Wind Expansion (C) (2)_TENASKA REGULATORY ASSET 3" xfId="7299"/>
    <cellStyle name="_VC 6.15.06 update on 06GRC power costs.xls Chart 2_04 07E Wild Horse Wind Expansion (C) (2)_TENASKA REGULATORY ASSET 3 2" xfId="28980"/>
    <cellStyle name="_VC 6.15.06 update on 06GRC power costs.xls Chart 2_04 07E Wild Horse Wind Expansion (C) (2)_TENASKA REGULATORY ASSET 3 2 2" xfId="28981"/>
    <cellStyle name="_VC 6.15.06 update on 06GRC power costs.xls Chart 2_04 07E Wild Horse Wind Expansion (C) (2)_TENASKA REGULATORY ASSET 3 3" xfId="28982"/>
    <cellStyle name="_VC 6.15.06 update on 06GRC power costs.xls Chart 2_04 07E Wild Horse Wind Expansion (C) (2)_TENASKA REGULATORY ASSET 4" xfId="7300"/>
    <cellStyle name="_VC 6.15.06 update on 06GRC power costs.xls Chart 2_04 07E Wild Horse Wind Expansion (C) (2)_TENASKA REGULATORY ASSET 4 2" xfId="28983"/>
    <cellStyle name="_VC 6.15.06 update on 06GRC power costs.xls Chart 2_04 07E Wild Horse Wind Expansion (C) (2)_TENASKA REGULATORY ASSET 5" xfId="28984"/>
    <cellStyle name="_VC 6.15.06 update on 06GRC power costs.xls Chart 2_04 07E Wild Horse Wind Expansion (C) (2)_TENASKA REGULATORY ASSET 6" xfId="28985"/>
    <cellStyle name="_VC 6.15.06 update on 06GRC power costs.xls Chart 2_16.37E Wild Horse Expansion DeferralRevwrkingfile SF" xfId="7301"/>
    <cellStyle name="_VC 6.15.06 update on 06GRC power costs.xls Chart 2_16.37E Wild Horse Expansion DeferralRevwrkingfile SF 2" xfId="7302"/>
    <cellStyle name="_VC 6.15.06 update on 06GRC power costs.xls Chart 2_16.37E Wild Horse Expansion DeferralRevwrkingfile SF 2 2" xfId="7303"/>
    <cellStyle name="_VC 6.15.06 update on 06GRC power costs.xls Chart 2_16.37E Wild Horse Expansion DeferralRevwrkingfile SF 2 2 2" xfId="28986"/>
    <cellStyle name="_VC 6.15.06 update on 06GRC power costs.xls Chart 2_16.37E Wild Horse Expansion DeferralRevwrkingfile SF 2 2 2 2" xfId="28987"/>
    <cellStyle name="_VC 6.15.06 update on 06GRC power costs.xls Chart 2_16.37E Wild Horse Expansion DeferralRevwrkingfile SF 2 3" xfId="28988"/>
    <cellStyle name="_VC 6.15.06 update on 06GRC power costs.xls Chart 2_16.37E Wild Horse Expansion DeferralRevwrkingfile SF 2 3 2" xfId="28989"/>
    <cellStyle name="_VC 6.15.06 update on 06GRC power costs.xls Chart 2_16.37E Wild Horse Expansion DeferralRevwrkingfile SF 2 4" xfId="28990"/>
    <cellStyle name="_VC 6.15.06 update on 06GRC power costs.xls Chart 2_16.37E Wild Horse Expansion DeferralRevwrkingfile SF 2 4 2" xfId="28991"/>
    <cellStyle name="_VC 6.15.06 update on 06GRC power costs.xls Chart 2_16.37E Wild Horse Expansion DeferralRevwrkingfile SF 3" xfId="7304"/>
    <cellStyle name="_VC 6.15.06 update on 06GRC power costs.xls Chart 2_16.37E Wild Horse Expansion DeferralRevwrkingfile SF 3 2" xfId="28992"/>
    <cellStyle name="_VC 6.15.06 update on 06GRC power costs.xls Chart 2_16.37E Wild Horse Expansion DeferralRevwrkingfile SF 3 2 2" xfId="28993"/>
    <cellStyle name="_VC 6.15.06 update on 06GRC power costs.xls Chart 2_16.37E Wild Horse Expansion DeferralRevwrkingfile SF 3 3" xfId="28994"/>
    <cellStyle name="_VC 6.15.06 update on 06GRC power costs.xls Chart 2_16.37E Wild Horse Expansion DeferralRevwrkingfile SF 4" xfId="7305"/>
    <cellStyle name="_VC 6.15.06 update on 06GRC power costs.xls Chart 2_16.37E Wild Horse Expansion DeferralRevwrkingfile SF 4 2" xfId="28995"/>
    <cellStyle name="_VC 6.15.06 update on 06GRC power costs.xls Chart 2_16.37E Wild Horse Expansion DeferralRevwrkingfile SF 4 2 2" xfId="28996"/>
    <cellStyle name="_VC 6.15.06 update on 06GRC power costs.xls Chart 2_16.37E Wild Horse Expansion DeferralRevwrkingfile SF 4 3" xfId="28997"/>
    <cellStyle name="_VC 6.15.06 update on 06GRC power costs.xls Chart 2_16.37E Wild Horse Expansion DeferralRevwrkingfile SF 5" xfId="28998"/>
    <cellStyle name="_VC 6.15.06 update on 06GRC power costs.xls Chart 2_16.37E Wild Horse Expansion DeferralRevwrkingfile SF 5 2" xfId="28999"/>
    <cellStyle name="_VC 6.15.06 update on 06GRC power costs.xls Chart 2_16.37E Wild Horse Expansion DeferralRevwrkingfile SF 6" xfId="29000"/>
    <cellStyle name="_VC 6.15.06 update on 06GRC power costs.xls Chart 2_16.37E Wild Horse Expansion DeferralRevwrkingfile SF 6 2" xfId="29001"/>
    <cellStyle name="_VC 6.15.06 update on 06GRC power costs.xls Chart 2_16.37E Wild Horse Expansion DeferralRevwrkingfile SF_DEM-WP(C) ENERG10C--ctn Mid-C_042010 2010GRC" xfId="7306"/>
    <cellStyle name="_VC 6.15.06 update on 06GRC power costs.xls Chart 2_16.37E Wild Horse Expansion DeferralRevwrkingfile SF_DEM-WP(C) ENERG10C--ctn Mid-C_042010 2010GRC 2" xfId="29002"/>
    <cellStyle name="_VC 6.15.06 update on 06GRC power costs.xls Chart 2_2009 Compliance Filing PCA Exhibits for GRC" xfId="7307"/>
    <cellStyle name="_VC 6.15.06 update on 06GRC power costs.xls Chart 2_2009 Compliance Filing PCA Exhibits for GRC 2" xfId="7308"/>
    <cellStyle name="_VC 6.15.06 update on 06GRC power costs.xls Chart 2_2009 Compliance Filing PCA Exhibits for GRC 2 2" xfId="29003"/>
    <cellStyle name="_VC 6.15.06 update on 06GRC power costs.xls Chart 2_2009 Compliance Filing PCA Exhibits for GRC 3" xfId="29004"/>
    <cellStyle name="_VC 6.15.06 update on 06GRC power costs.xls Chart 2_2009 GRC Compl Filing - Exhibit D" xfId="7309"/>
    <cellStyle name="_VC 6.15.06 update on 06GRC power costs.xls Chart 2_2009 GRC Compl Filing - Exhibit D 2" xfId="7310"/>
    <cellStyle name="_VC 6.15.06 update on 06GRC power costs.xls Chart 2_2009 GRC Compl Filing - Exhibit D 2 2" xfId="29005"/>
    <cellStyle name="_VC 6.15.06 update on 06GRC power costs.xls Chart 2_2009 GRC Compl Filing - Exhibit D 2 2 2" xfId="29006"/>
    <cellStyle name="_VC 6.15.06 update on 06GRC power costs.xls Chart 2_2009 GRC Compl Filing - Exhibit D 2 2 2 2" xfId="29007"/>
    <cellStyle name="_VC 6.15.06 update on 06GRC power costs.xls Chart 2_2009 GRC Compl Filing - Exhibit D 2 3" xfId="29008"/>
    <cellStyle name="_VC 6.15.06 update on 06GRC power costs.xls Chart 2_2009 GRC Compl Filing - Exhibit D 2 3 2" xfId="29009"/>
    <cellStyle name="_VC 6.15.06 update on 06GRC power costs.xls Chart 2_2009 GRC Compl Filing - Exhibit D 2 4" xfId="29010"/>
    <cellStyle name="_VC 6.15.06 update on 06GRC power costs.xls Chart 2_2009 GRC Compl Filing - Exhibit D 2 4 2" xfId="29011"/>
    <cellStyle name="_VC 6.15.06 update on 06GRC power costs.xls Chart 2_2009 GRC Compl Filing - Exhibit D 3" xfId="7311"/>
    <cellStyle name="_VC 6.15.06 update on 06GRC power costs.xls Chart 2_2009 GRC Compl Filing - Exhibit D 3 2" xfId="29012"/>
    <cellStyle name="_VC 6.15.06 update on 06GRC power costs.xls Chart 2_2009 GRC Compl Filing - Exhibit D 3 2 2" xfId="29013"/>
    <cellStyle name="_VC 6.15.06 update on 06GRC power costs.xls Chart 2_2009 GRC Compl Filing - Exhibit D 3 3" xfId="29014"/>
    <cellStyle name="_VC 6.15.06 update on 06GRC power costs.xls Chart 2_2009 GRC Compl Filing - Exhibit D 4" xfId="29015"/>
    <cellStyle name="_VC 6.15.06 update on 06GRC power costs.xls Chart 2_2009 GRC Compl Filing - Exhibit D 4 2" xfId="29016"/>
    <cellStyle name="_VC 6.15.06 update on 06GRC power costs.xls Chart 2_2009 GRC Compl Filing - Exhibit D 4 2 2" xfId="29017"/>
    <cellStyle name="_VC 6.15.06 update on 06GRC power costs.xls Chart 2_2009 GRC Compl Filing - Exhibit D 4 3" xfId="29018"/>
    <cellStyle name="_VC 6.15.06 update on 06GRC power costs.xls Chart 2_2009 GRC Compl Filing - Exhibit D 5" xfId="29019"/>
    <cellStyle name="_VC 6.15.06 update on 06GRC power costs.xls Chart 2_2009 GRC Compl Filing - Exhibit D 5 2" xfId="29020"/>
    <cellStyle name="_VC 6.15.06 update on 06GRC power costs.xls Chart 2_2009 GRC Compl Filing - Exhibit D 6" xfId="29021"/>
    <cellStyle name="_VC 6.15.06 update on 06GRC power costs.xls Chart 2_2009 GRC Compl Filing - Exhibit D 6 2" xfId="29022"/>
    <cellStyle name="_VC 6.15.06 update on 06GRC power costs.xls Chart 2_2009 GRC Compl Filing - Exhibit D_DEM-WP(C) ENERG10C--ctn Mid-C_042010 2010GRC" xfId="7312"/>
    <cellStyle name="_VC 6.15.06 update on 06GRC power costs.xls Chart 2_2009 GRC Compl Filing - Exhibit D_DEM-WP(C) ENERG10C--ctn Mid-C_042010 2010GRC 2" xfId="29023"/>
    <cellStyle name="_VC 6.15.06 update on 06GRC power costs.xls Chart 2_2010 PTC's July1_Dec31 2010 " xfId="29024"/>
    <cellStyle name="_VC 6.15.06 update on 06GRC power costs.xls Chart 2_2010 PTC's Sept10_Aug11 (Version 4)" xfId="29025"/>
    <cellStyle name="_VC 6.15.06 update on 06GRC power costs.xls Chart 2_3.01 Income Statement" xfId="7313"/>
    <cellStyle name="_VC 6.15.06 update on 06GRC power costs.xls Chart 2_4 31 Regulatory Assets and Liabilities  7 06- Exhibit D" xfId="7314"/>
    <cellStyle name="_VC 6.15.06 update on 06GRC power costs.xls Chart 2_4 31 Regulatory Assets and Liabilities  7 06- Exhibit D 2" xfId="7315"/>
    <cellStyle name="_VC 6.15.06 update on 06GRC power costs.xls Chart 2_4 31 Regulatory Assets and Liabilities  7 06- Exhibit D 2 2" xfId="7316"/>
    <cellStyle name="_VC 6.15.06 update on 06GRC power costs.xls Chart 2_4 31 Regulatory Assets and Liabilities  7 06- Exhibit D 2 2 2" xfId="29026"/>
    <cellStyle name="_VC 6.15.06 update on 06GRC power costs.xls Chart 2_4 31 Regulatory Assets and Liabilities  7 06- Exhibit D 2 2 2 2" xfId="29027"/>
    <cellStyle name="_VC 6.15.06 update on 06GRC power costs.xls Chart 2_4 31 Regulatory Assets and Liabilities  7 06- Exhibit D 2 3" xfId="29028"/>
    <cellStyle name="_VC 6.15.06 update on 06GRC power costs.xls Chart 2_4 31 Regulatory Assets and Liabilities  7 06- Exhibit D 2 3 2" xfId="29029"/>
    <cellStyle name="_VC 6.15.06 update on 06GRC power costs.xls Chart 2_4 31 Regulatory Assets and Liabilities  7 06- Exhibit D 2 4" xfId="29030"/>
    <cellStyle name="_VC 6.15.06 update on 06GRC power costs.xls Chart 2_4 31 Regulatory Assets and Liabilities  7 06- Exhibit D 2 4 2" xfId="29031"/>
    <cellStyle name="_VC 6.15.06 update on 06GRC power costs.xls Chart 2_4 31 Regulatory Assets and Liabilities  7 06- Exhibit D 3" xfId="7317"/>
    <cellStyle name="_VC 6.15.06 update on 06GRC power costs.xls Chart 2_4 31 Regulatory Assets and Liabilities  7 06- Exhibit D 3 2" xfId="29032"/>
    <cellStyle name="_VC 6.15.06 update on 06GRC power costs.xls Chart 2_4 31 Regulatory Assets and Liabilities  7 06- Exhibit D 3 2 2" xfId="29033"/>
    <cellStyle name="_VC 6.15.06 update on 06GRC power costs.xls Chart 2_4 31 Regulatory Assets and Liabilities  7 06- Exhibit D 3 3" xfId="29034"/>
    <cellStyle name="_VC 6.15.06 update on 06GRC power costs.xls Chart 2_4 31 Regulatory Assets and Liabilities  7 06- Exhibit D 4" xfId="7318"/>
    <cellStyle name="_VC 6.15.06 update on 06GRC power costs.xls Chart 2_4 31 Regulatory Assets and Liabilities  7 06- Exhibit D 4 2" xfId="29035"/>
    <cellStyle name="_VC 6.15.06 update on 06GRC power costs.xls Chart 2_4 31 Regulatory Assets and Liabilities  7 06- Exhibit D 4 2 2" xfId="29036"/>
    <cellStyle name="_VC 6.15.06 update on 06GRC power costs.xls Chart 2_4 31 Regulatory Assets and Liabilities  7 06- Exhibit D 4 3" xfId="29037"/>
    <cellStyle name="_VC 6.15.06 update on 06GRC power costs.xls Chart 2_4 31 Regulatory Assets and Liabilities  7 06- Exhibit D 5" xfId="29038"/>
    <cellStyle name="_VC 6.15.06 update on 06GRC power costs.xls Chart 2_4 31 Regulatory Assets and Liabilities  7 06- Exhibit D 5 2" xfId="29039"/>
    <cellStyle name="_VC 6.15.06 update on 06GRC power costs.xls Chart 2_4 31 Regulatory Assets and Liabilities  7 06- Exhibit D 6" xfId="29040"/>
    <cellStyle name="_VC 6.15.06 update on 06GRC power costs.xls Chart 2_4 31 Regulatory Assets and Liabilities  7 06- Exhibit D 6 2" xfId="29041"/>
    <cellStyle name="_VC 6.15.06 update on 06GRC power costs.xls Chart 2_4 31 Regulatory Assets and Liabilities  7 06- Exhibit D_DEM-WP(C) ENERG10C--ctn Mid-C_042010 2010GRC" xfId="7319"/>
    <cellStyle name="_VC 6.15.06 update on 06GRC power costs.xls Chart 2_4 31 Regulatory Assets and Liabilities  7 06- Exhibit D_DEM-WP(C) ENERG10C--ctn Mid-C_042010 2010GRC 2" xfId="29042"/>
    <cellStyle name="_VC 6.15.06 update on 06GRC power costs.xls Chart 2_4 31 Regulatory Assets and Liabilities  7 06- Exhibit D_NIM Summary" xfId="7320"/>
    <cellStyle name="_VC 6.15.06 update on 06GRC power costs.xls Chart 2_4 31 Regulatory Assets and Liabilities  7 06- Exhibit D_NIM Summary 2" xfId="7321"/>
    <cellStyle name="_VC 6.15.06 update on 06GRC power costs.xls Chart 2_4 31 Regulatory Assets and Liabilities  7 06- Exhibit D_NIM Summary 2 2" xfId="29043"/>
    <cellStyle name="_VC 6.15.06 update on 06GRC power costs.xls Chart 2_4 31 Regulatory Assets and Liabilities  7 06- Exhibit D_NIM Summary 2 2 2" xfId="29044"/>
    <cellStyle name="_VC 6.15.06 update on 06GRC power costs.xls Chart 2_4 31 Regulatory Assets and Liabilities  7 06- Exhibit D_NIM Summary 2 2 2 2" xfId="29045"/>
    <cellStyle name="_VC 6.15.06 update on 06GRC power costs.xls Chart 2_4 31 Regulatory Assets and Liabilities  7 06- Exhibit D_NIM Summary 2 3" xfId="29046"/>
    <cellStyle name="_VC 6.15.06 update on 06GRC power costs.xls Chart 2_4 31 Regulatory Assets and Liabilities  7 06- Exhibit D_NIM Summary 2 3 2" xfId="29047"/>
    <cellStyle name="_VC 6.15.06 update on 06GRC power costs.xls Chart 2_4 31 Regulatory Assets and Liabilities  7 06- Exhibit D_NIM Summary 2 4" xfId="29048"/>
    <cellStyle name="_VC 6.15.06 update on 06GRC power costs.xls Chart 2_4 31 Regulatory Assets and Liabilities  7 06- Exhibit D_NIM Summary 2 4 2" xfId="29049"/>
    <cellStyle name="_VC 6.15.06 update on 06GRC power costs.xls Chart 2_4 31 Regulatory Assets and Liabilities  7 06- Exhibit D_NIM Summary 3" xfId="29050"/>
    <cellStyle name="_VC 6.15.06 update on 06GRC power costs.xls Chart 2_4 31 Regulatory Assets and Liabilities  7 06- Exhibit D_NIM Summary 3 2" xfId="29051"/>
    <cellStyle name="_VC 6.15.06 update on 06GRC power costs.xls Chart 2_4 31 Regulatory Assets and Liabilities  7 06- Exhibit D_NIM Summary 3 2 2" xfId="29052"/>
    <cellStyle name="_VC 6.15.06 update on 06GRC power costs.xls Chart 2_4 31 Regulatory Assets and Liabilities  7 06- Exhibit D_NIM Summary 3 3" xfId="29053"/>
    <cellStyle name="_VC 6.15.06 update on 06GRC power costs.xls Chart 2_4 31 Regulatory Assets and Liabilities  7 06- Exhibit D_NIM Summary 4" xfId="29054"/>
    <cellStyle name="_VC 6.15.06 update on 06GRC power costs.xls Chart 2_4 31 Regulatory Assets and Liabilities  7 06- Exhibit D_NIM Summary 4 2" xfId="29055"/>
    <cellStyle name="_VC 6.15.06 update on 06GRC power costs.xls Chart 2_4 31 Regulatory Assets and Liabilities  7 06- Exhibit D_NIM Summary 4 2 2" xfId="29056"/>
    <cellStyle name="_VC 6.15.06 update on 06GRC power costs.xls Chart 2_4 31 Regulatory Assets and Liabilities  7 06- Exhibit D_NIM Summary 4 3" xfId="29057"/>
    <cellStyle name="_VC 6.15.06 update on 06GRC power costs.xls Chart 2_4 31 Regulatory Assets and Liabilities  7 06- Exhibit D_NIM Summary 5" xfId="29058"/>
    <cellStyle name="_VC 6.15.06 update on 06GRC power costs.xls Chart 2_4 31 Regulatory Assets and Liabilities  7 06- Exhibit D_NIM Summary 5 2" xfId="29059"/>
    <cellStyle name="_VC 6.15.06 update on 06GRC power costs.xls Chart 2_4 31 Regulatory Assets and Liabilities  7 06- Exhibit D_NIM Summary 6" xfId="29060"/>
    <cellStyle name="_VC 6.15.06 update on 06GRC power costs.xls Chart 2_4 31 Regulatory Assets and Liabilities  7 06- Exhibit D_NIM Summary 6 2" xfId="29061"/>
    <cellStyle name="_VC 6.15.06 update on 06GRC power costs.xls Chart 2_4 31 Regulatory Assets and Liabilities  7 06- Exhibit D_NIM Summary_DEM-WP(C) ENERG10C--ctn Mid-C_042010 2010GRC" xfId="7322"/>
    <cellStyle name="_VC 6.15.06 update on 06GRC power costs.xls Chart 2_4 31 Regulatory Assets and Liabilities  7 06- Exhibit D_NIM Summary_DEM-WP(C) ENERG10C--ctn Mid-C_042010 2010GRC 2" xfId="29062"/>
    <cellStyle name="_VC 6.15.06 update on 06GRC power costs.xls Chart 2_4 31E Reg Asset  Liab and EXH D" xfId="7323"/>
    <cellStyle name="_VC 6.15.06 update on 06GRC power costs.xls Chart 2_4 31E Reg Asset  Liab and EXH D _ Aug 10 Filing (2)" xfId="7324"/>
    <cellStyle name="_VC 6.15.06 update on 06GRC power costs.xls Chart 2_4 31E Reg Asset  Liab and EXH D _ Aug 10 Filing (2) 2" xfId="29063"/>
    <cellStyle name="_VC 6.15.06 update on 06GRC power costs.xls Chart 2_4 31E Reg Asset  Liab and EXH D _ Aug 10 Filing (2) 2 2" xfId="29064"/>
    <cellStyle name="_VC 6.15.06 update on 06GRC power costs.xls Chart 2_4 31E Reg Asset  Liab and EXH D _ Aug 10 Filing (2) 2 2 2" xfId="29065"/>
    <cellStyle name="_VC 6.15.06 update on 06GRC power costs.xls Chart 2_4 31E Reg Asset  Liab and EXH D _ Aug 10 Filing (2) 2 3" xfId="29066"/>
    <cellStyle name="_VC 6.15.06 update on 06GRC power costs.xls Chart 2_4 31E Reg Asset  Liab and EXH D _ Aug 10 Filing (2) 3" xfId="29067"/>
    <cellStyle name="_VC 6.15.06 update on 06GRC power costs.xls Chart 2_4 31E Reg Asset  Liab and EXH D _ Aug 10 Filing (2) 3 2" xfId="29068"/>
    <cellStyle name="_VC 6.15.06 update on 06GRC power costs.xls Chart 2_4 31E Reg Asset  Liab and EXH D _ Aug 10 Filing (2) 3 2 2" xfId="29069"/>
    <cellStyle name="_VC 6.15.06 update on 06GRC power costs.xls Chart 2_4 31E Reg Asset  Liab and EXH D _ Aug 10 Filing (2) 3 3" xfId="29070"/>
    <cellStyle name="_VC 6.15.06 update on 06GRC power costs.xls Chart 2_4 31E Reg Asset  Liab and EXH D _ Aug 10 Filing (2) 4" xfId="29071"/>
    <cellStyle name="_VC 6.15.06 update on 06GRC power costs.xls Chart 2_4 31E Reg Asset  Liab and EXH D _ Aug 10 Filing (2) 4 2" xfId="29072"/>
    <cellStyle name="_VC 6.15.06 update on 06GRC power costs.xls Chart 2_4 31E Reg Asset  Liab and EXH D _ Aug 10 Filing (2) 5" xfId="29073"/>
    <cellStyle name="_VC 6.15.06 update on 06GRC power costs.xls Chart 2_4 31E Reg Asset  Liab and EXH D _ Aug 10 Filing (2) 5 2" xfId="29074"/>
    <cellStyle name="_VC 6.15.06 update on 06GRC power costs.xls Chart 2_4 31E Reg Asset  Liab and EXH D 10" xfId="29075"/>
    <cellStyle name="_VC 6.15.06 update on 06GRC power costs.xls Chart 2_4 31E Reg Asset  Liab and EXH D 10 2" xfId="29076"/>
    <cellStyle name="_VC 6.15.06 update on 06GRC power costs.xls Chart 2_4 31E Reg Asset  Liab and EXH D 10 2 2" xfId="29077"/>
    <cellStyle name="_VC 6.15.06 update on 06GRC power costs.xls Chart 2_4 31E Reg Asset  Liab and EXH D 10 3" xfId="29078"/>
    <cellStyle name="_VC 6.15.06 update on 06GRC power costs.xls Chart 2_4 31E Reg Asset  Liab and EXH D 11" xfId="29079"/>
    <cellStyle name="_VC 6.15.06 update on 06GRC power costs.xls Chart 2_4 31E Reg Asset  Liab and EXH D 11 2" xfId="29080"/>
    <cellStyle name="_VC 6.15.06 update on 06GRC power costs.xls Chart 2_4 31E Reg Asset  Liab and EXH D 11 2 2" xfId="29081"/>
    <cellStyle name="_VC 6.15.06 update on 06GRC power costs.xls Chart 2_4 31E Reg Asset  Liab and EXH D 11 3" xfId="29082"/>
    <cellStyle name="_VC 6.15.06 update on 06GRC power costs.xls Chart 2_4 31E Reg Asset  Liab and EXH D 12" xfId="29083"/>
    <cellStyle name="_VC 6.15.06 update on 06GRC power costs.xls Chart 2_4 31E Reg Asset  Liab and EXH D 12 2" xfId="29084"/>
    <cellStyle name="_VC 6.15.06 update on 06GRC power costs.xls Chart 2_4 31E Reg Asset  Liab and EXH D 12 2 2" xfId="29085"/>
    <cellStyle name="_VC 6.15.06 update on 06GRC power costs.xls Chart 2_4 31E Reg Asset  Liab and EXH D 12 3" xfId="29086"/>
    <cellStyle name="_VC 6.15.06 update on 06GRC power costs.xls Chart 2_4 31E Reg Asset  Liab and EXH D 13" xfId="29087"/>
    <cellStyle name="_VC 6.15.06 update on 06GRC power costs.xls Chart 2_4 31E Reg Asset  Liab and EXH D 13 2" xfId="29088"/>
    <cellStyle name="_VC 6.15.06 update on 06GRC power costs.xls Chart 2_4 31E Reg Asset  Liab and EXH D 13 2 2" xfId="29089"/>
    <cellStyle name="_VC 6.15.06 update on 06GRC power costs.xls Chart 2_4 31E Reg Asset  Liab and EXH D 13 3" xfId="29090"/>
    <cellStyle name="_VC 6.15.06 update on 06GRC power costs.xls Chart 2_4 31E Reg Asset  Liab and EXH D 14" xfId="29091"/>
    <cellStyle name="_VC 6.15.06 update on 06GRC power costs.xls Chart 2_4 31E Reg Asset  Liab and EXH D 14 2" xfId="29092"/>
    <cellStyle name="_VC 6.15.06 update on 06GRC power costs.xls Chart 2_4 31E Reg Asset  Liab and EXH D 14 2 2" xfId="29093"/>
    <cellStyle name="_VC 6.15.06 update on 06GRC power costs.xls Chart 2_4 31E Reg Asset  Liab and EXH D 14 3" xfId="29094"/>
    <cellStyle name="_VC 6.15.06 update on 06GRC power costs.xls Chart 2_4 31E Reg Asset  Liab and EXH D 15" xfId="29095"/>
    <cellStyle name="_VC 6.15.06 update on 06GRC power costs.xls Chart 2_4 31E Reg Asset  Liab and EXH D 15 2" xfId="29096"/>
    <cellStyle name="_VC 6.15.06 update on 06GRC power costs.xls Chart 2_4 31E Reg Asset  Liab and EXH D 15 2 2" xfId="29097"/>
    <cellStyle name="_VC 6.15.06 update on 06GRC power costs.xls Chart 2_4 31E Reg Asset  Liab and EXH D 15 3" xfId="29098"/>
    <cellStyle name="_VC 6.15.06 update on 06GRC power costs.xls Chart 2_4 31E Reg Asset  Liab and EXH D 16" xfId="29099"/>
    <cellStyle name="_VC 6.15.06 update on 06GRC power costs.xls Chart 2_4 31E Reg Asset  Liab and EXH D 16 2" xfId="29100"/>
    <cellStyle name="_VC 6.15.06 update on 06GRC power costs.xls Chart 2_4 31E Reg Asset  Liab and EXH D 16 2 2" xfId="29101"/>
    <cellStyle name="_VC 6.15.06 update on 06GRC power costs.xls Chart 2_4 31E Reg Asset  Liab and EXH D 16 3" xfId="29102"/>
    <cellStyle name="_VC 6.15.06 update on 06GRC power costs.xls Chart 2_4 31E Reg Asset  Liab and EXH D 17" xfId="29103"/>
    <cellStyle name="_VC 6.15.06 update on 06GRC power costs.xls Chart 2_4 31E Reg Asset  Liab and EXH D 17 2" xfId="29104"/>
    <cellStyle name="_VC 6.15.06 update on 06GRC power costs.xls Chart 2_4 31E Reg Asset  Liab and EXH D 18" xfId="29105"/>
    <cellStyle name="_VC 6.15.06 update on 06GRC power costs.xls Chart 2_4 31E Reg Asset  Liab and EXH D 18 2" xfId="29106"/>
    <cellStyle name="_VC 6.15.06 update on 06GRC power costs.xls Chart 2_4 31E Reg Asset  Liab and EXH D 19" xfId="29107"/>
    <cellStyle name="_VC 6.15.06 update on 06GRC power costs.xls Chart 2_4 31E Reg Asset  Liab and EXH D 19 2" xfId="29108"/>
    <cellStyle name="_VC 6.15.06 update on 06GRC power costs.xls Chart 2_4 31E Reg Asset  Liab and EXH D 2" xfId="29109"/>
    <cellStyle name="_VC 6.15.06 update on 06GRC power costs.xls Chart 2_4 31E Reg Asset  Liab and EXH D 2 2" xfId="29110"/>
    <cellStyle name="_VC 6.15.06 update on 06GRC power costs.xls Chart 2_4 31E Reg Asset  Liab and EXH D 2 2 2" xfId="29111"/>
    <cellStyle name="_VC 6.15.06 update on 06GRC power costs.xls Chart 2_4 31E Reg Asset  Liab and EXH D 2 3" xfId="29112"/>
    <cellStyle name="_VC 6.15.06 update on 06GRC power costs.xls Chart 2_4 31E Reg Asset  Liab and EXH D 20" xfId="29113"/>
    <cellStyle name="_VC 6.15.06 update on 06GRC power costs.xls Chart 2_4 31E Reg Asset  Liab and EXH D 20 2" xfId="29114"/>
    <cellStyle name="_VC 6.15.06 update on 06GRC power costs.xls Chart 2_4 31E Reg Asset  Liab and EXH D 21" xfId="29115"/>
    <cellStyle name="_VC 6.15.06 update on 06GRC power costs.xls Chart 2_4 31E Reg Asset  Liab and EXH D 21 2" xfId="29116"/>
    <cellStyle name="_VC 6.15.06 update on 06GRC power costs.xls Chart 2_4 31E Reg Asset  Liab and EXH D 22" xfId="29117"/>
    <cellStyle name="_VC 6.15.06 update on 06GRC power costs.xls Chart 2_4 31E Reg Asset  Liab and EXH D 22 2" xfId="29118"/>
    <cellStyle name="_VC 6.15.06 update on 06GRC power costs.xls Chart 2_4 31E Reg Asset  Liab and EXH D 23" xfId="29119"/>
    <cellStyle name="_VC 6.15.06 update on 06GRC power costs.xls Chart 2_4 31E Reg Asset  Liab and EXH D 23 2" xfId="29120"/>
    <cellStyle name="_VC 6.15.06 update on 06GRC power costs.xls Chart 2_4 31E Reg Asset  Liab and EXH D 24" xfId="29121"/>
    <cellStyle name="_VC 6.15.06 update on 06GRC power costs.xls Chart 2_4 31E Reg Asset  Liab and EXH D 24 2" xfId="29122"/>
    <cellStyle name="_VC 6.15.06 update on 06GRC power costs.xls Chart 2_4 31E Reg Asset  Liab and EXH D 25" xfId="29123"/>
    <cellStyle name="_VC 6.15.06 update on 06GRC power costs.xls Chart 2_4 31E Reg Asset  Liab and EXH D 25 2" xfId="29124"/>
    <cellStyle name="_VC 6.15.06 update on 06GRC power costs.xls Chart 2_4 31E Reg Asset  Liab and EXH D 26" xfId="29125"/>
    <cellStyle name="_VC 6.15.06 update on 06GRC power costs.xls Chart 2_4 31E Reg Asset  Liab and EXH D 26 2" xfId="29126"/>
    <cellStyle name="_VC 6.15.06 update on 06GRC power costs.xls Chart 2_4 31E Reg Asset  Liab and EXH D 27" xfId="29127"/>
    <cellStyle name="_VC 6.15.06 update on 06GRC power costs.xls Chart 2_4 31E Reg Asset  Liab and EXH D 27 2" xfId="29128"/>
    <cellStyle name="_VC 6.15.06 update on 06GRC power costs.xls Chart 2_4 31E Reg Asset  Liab and EXH D 28" xfId="29129"/>
    <cellStyle name="_VC 6.15.06 update on 06GRC power costs.xls Chart 2_4 31E Reg Asset  Liab and EXH D 28 2" xfId="29130"/>
    <cellStyle name="_VC 6.15.06 update on 06GRC power costs.xls Chart 2_4 31E Reg Asset  Liab and EXH D 29" xfId="29131"/>
    <cellStyle name="_VC 6.15.06 update on 06GRC power costs.xls Chart 2_4 31E Reg Asset  Liab and EXH D 29 2" xfId="29132"/>
    <cellStyle name="_VC 6.15.06 update on 06GRC power costs.xls Chart 2_4 31E Reg Asset  Liab and EXH D 3" xfId="29133"/>
    <cellStyle name="_VC 6.15.06 update on 06GRC power costs.xls Chart 2_4 31E Reg Asset  Liab and EXH D 3 2" xfId="29134"/>
    <cellStyle name="_VC 6.15.06 update on 06GRC power costs.xls Chart 2_4 31E Reg Asset  Liab and EXH D 3 2 2" xfId="29135"/>
    <cellStyle name="_VC 6.15.06 update on 06GRC power costs.xls Chart 2_4 31E Reg Asset  Liab and EXH D 3 3" xfId="29136"/>
    <cellStyle name="_VC 6.15.06 update on 06GRC power costs.xls Chart 2_4 31E Reg Asset  Liab and EXH D 30" xfId="29137"/>
    <cellStyle name="_VC 6.15.06 update on 06GRC power costs.xls Chart 2_4 31E Reg Asset  Liab and EXH D 30 2" xfId="29138"/>
    <cellStyle name="_VC 6.15.06 update on 06GRC power costs.xls Chart 2_4 31E Reg Asset  Liab and EXH D 4" xfId="29139"/>
    <cellStyle name="_VC 6.15.06 update on 06GRC power costs.xls Chart 2_4 31E Reg Asset  Liab and EXH D 4 2" xfId="29140"/>
    <cellStyle name="_VC 6.15.06 update on 06GRC power costs.xls Chart 2_4 31E Reg Asset  Liab and EXH D 4 2 2" xfId="29141"/>
    <cellStyle name="_VC 6.15.06 update on 06GRC power costs.xls Chart 2_4 31E Reg Asset  Liab and EXH D 5" xfId="29142"/>
    <cellStyle name="_VC 6.15.06 update on 06GRC power costs.xls Chart 2_4 31E Reg Asset  Liab and EXH D 5 2" xfId="29143"/>
    <cellStyle name="_VC 6.15.06 update on 06GRC power costs.xls Chart 2_4 31E Reg Asset  Liab and EXH D 5 2 2" xfId="29144"/>
    <cellStyle name="_VC 6.15.06 update on 06GRC power costs.xls Chart 2_4 31E Reg Asset  Liab and EXH D 6" xfId="29145"/>
    <cellStyle name="_VC 6.15.06 update on 06GRC power costs.xls Chart 2_4 31E Reg Asset  Liab and EXH D 6 2" xfId="29146"/>
    <cellStyle name="_VC 6.15.06 update on 06GRC power costs.xls Chart 2_4 31E Reg Asset  Liab and EXH D 6 2 2" xfId="29147"/>
    <cellStyle name="_VC 6.15.06 update on 06GRC power costs.xls Chart 2_4 31E Reg Asset  Liab and EXH D 6 3" xfId="29148"/>
    <cellStyle name="_VC 6.15.06 update on 06GRC power costs.xls Chart 2_4 31E Reg Asset  Liab and EXH D 7" xfId="29149"/>
    <cellStyle name="_VC 6.15.06 update on 06GRC power costs.xls Chart 2_4 31E Reg Asset  Liab and EXH D 7 2" xfId="29150"/>
    <cellStyle name="_VC 6.15.06 update on 06GRC power costs.xls Chart 2_4 31E Reg Asset  Liab and EXH D 7 2 2" xfId="29151"/>
    <cellStyle name="_VC 6.15.06 update on 06GRC power costs.xls Chart 2_4 31E Reg Asset  Liab and EXH D 7 3" xfId="29152"/>
    <cellStyle name="_VC 6.15.06 update on 06GRC power costs.xls Chart 2_4 31E Reg Asset  Liab and EXH D 8" xfId="29153"/>
    <cellStyle name="_VC 6.15.06 update on 06GRC power costs.xls Chart 2_4 31E Reg Asset  Liab and EXH D 8 2" xfId="29154"/>
    <cellStyle name="_VC 6.15.06 update on 06GRC power costs.xls Chart 2_4 31E Reg Asset  Liab and EXH D 8 2 2" xfId="29155"/>
    <cellStyle name="_VC 6.15.06 update on 06GRC power costs.xls Chart 2_4 31E Reg Asset  Liab and EXH D 8 3" xfId="29156"/>
    <cellStyle name="_VC 6.15.06 update on 06GRC power costs.xls Chart 2_4 31E Reg Asset  Liab and EXH D 9" xfId="29157"/>
    <cellStyle name="_VC 6.15.06 update on 06GRC power costs.xls Chart 2_4 31E Reg Asset  Liab and EXH D 9 2" xfId="29158"/>
    <cellStyle name="_VC 6.15.06 update on 06GRC power costs.xls Chart 2_4 31E Reg Asset  Liab and EXH D 9 2 2" xfId="29159"/>
    <cellStyle name="_VC 6.15.06 update on 06GRC power costs.xls Chart 2_4 31E Reg Asset  Liab and EXH D 9 3" xfId="29160"/>
    <cellStyle name="_VC 6.15.06 update on 06GRC power costs.xls Chart 2_4 32 Regulatory Assets and Liabilities  7 06- Exhibit D" xfId="7325"/>
    <cellStyle name="_VC 6.15.06 update on 06GRC power costs.xls Chart 2_4 32 Regulatory Assets and Liabilities  7 06- Exhibit D 2" xfId="7326"/>
    <cellStyle name="_VC 6.15.06 update on 06GRC power costs.xls Chart 2_4 32 Regulatory Assets and Liabilities  7 06- Exhibit D 2 2" xfId="7327"/>
    <cellStyle name="_VC 6.15.06 update on 06GRC power costs.xls Chart 2_4 32 Regulatory Assets and Liabilities  7 06- Exhibit D 2 2 2" xfId="29161"/>
    <cellStyle name="_VC 6.15.06 update on 06GRC power costs.xls Chart 2_4 32 Regulatory Assets and Liabilities  7 06- Exhibit D 2 2 2 2" xfId="29162"/>
    <cellStyle name="_VC 6.15.06 update on 06GRC power costs.xls Chart 2_4 32 Regulatory Assets and Liabilities  7 06- Exhibit D 2 3" xfId="29163"/>
    <cellStyle name="_VC 6.15.06 update on 06GRC power costs.xls Chart 2_4 32 Regulatory Assets and Liabilities  7 06- Exhibit D 2 3 2" xfId="29164"/>
    <cellStyle name="_VC 6.15.06 update on 06GRC power costs.xls Chart 2_4 32 Regulatory Assets and Liabilities  7 06- Exhibit D 2 4" xfId="29165"/>
    <cellStyle name="_VC 6.15.06 update on 06GRC power costs.xls Chart 2_4 32 Regulatory Assets and Liabilities  7 06- Exhibit D 2 4 2" xfId="29166"/>
    <cellStyle name="_VC 6.15.06 update on 06GRC power costs.xls Chart 2_4 32 Regulatory Assets and Liabilities  7 06- Exhibit D 3" xfId="7328"/>
    <cellStyle name="_VC 6.15.06 update on 06GRC power costs.xls Chart 2_4 32 Regulatory Assets and Liabilities  7 06- Exhibit D 3 2" xfId="29167"/>
    <cellStyle name="_VC 6.15.06 update on 06GRC power costs.xls Chart 2_4 32 Regulatory Assets and Liabilities  7 06- Exhibit D 3 2 2" xfId="29168"/>
    <cellStyle name="_VC 6.15.06 update on 06GRC power costs.xls Chart 2_4 32 Regulatory Assets and Liabilities  7 06- Exhibit D 3 3" xfId="29169"/>
    <cellStyle name="_VC 6.15.06 update on 06GRC power costs.xls Chart 2_4 32 Regulatory Assets and Liabilities  7 06- Exhibit D 4" xfId="7329"/>
    <cellStyle name="_VC 6.15.06 update on 06GRC power costs.xls Chart 2_4 32 Regulatory Assets and Liabilities  7 06- Exhibit D 4 2" xfId="29170"/>
    <cellStyle name="_VC 6.15.06 update on 06GRC power costs.xls Chart 2_4 32 Regulatory Assets and Liabilities  7 06- Exhibit D 4 2 2" xfId="29171"/>
    <cellStyle name="_VC 6.15.06 update on 06GRC power costs.xls Chart 2_4 32 Regulatory Assets and Liabilities  7 06- Exhibit D 4 3" xfId="29172"/>
    <cellStyle name="_VC 6.15.06 update on 06GRC power costs.xls Chart 2_4 32 Regulatory Assets and Liabilities  7 06- Exhibit D 5" xfId="29173"/>
    <cellStyle name="_VC 6.15.06 update on 06GRC power costs.xls Chart 2_4 32 Regulatory Assets and Liabilities  7 06- Exhibit D 5 2" xfId="29174"/>
    <cellStyle name="_VC 6.15.06 update on 06GRC power costs.xls Chart 2_4 32 Regulatory Assets and Liabilities  7 06- Exhibit D 6" xfId="29175"/>
    <cellStyle name="_VC 6.15.06 update on 06GRC power costs.xls Chart 2_4 32 Regulatory Assets and Liabilities  7 06- Exhibit D 6 2" xfId="29176"/>
    <cellStyle name="_VC 6.15.06 update on 06GRC power costs.xls Chart 2_4 32 Regulatory Assets and Liabilities  7 06- Exhibit D_DEM-WP(C) ENERG10C--ctn Mid-C_042010 2010GRC" xfId="7330"/>
    <cellStyle name="_VC 6.15.06 update on 06GRC power costs.xls Chart 2_4 32 Regulatory Assets and Liabilities  7 06- Exhibit D_DEM-WP(C) ENERG10C--ctn Mid-C_042010 2010GRC 2" xfId="29177"/>
    <cellStyle name="_VC 6.15.06 update on 06GRC power costs.xls Chart 2_4 32 Regulatory Assets and Liabilities  7 06- Exhibit D_NIM Summary" xfId="7331"/>
    <cellStyle name="_VC 6.15.06 update on 06GRC power costs.xls Chart 2_4 32 Regulatory Assets and Liabilities  7 06- Exhibit D_NIM Summary 2" xfId="7332"/>
    <cellStyle name="_VC 6.15.06 update on 06GRC power costs.xls Chart 2_4 32 Regulatory Assets and Liabilities  7 06- Exhibit D_NIM Summary 2 2" xfId="29178"/>
    <cellStyle name="_VC 6.15.06 update on 06GRC power costs.xls Chart 2_4 32 Regulatory Assets and Liabilities  7 06- Exhibit D_NIM Summary 2 2 2" xfId="29179"/>
    <cellStyle name="_VC 6.15.06 update on 06GRC power costs.xls Chart 2_4 32 Regulatory Assets and Liabilities  7 06- Exhibit D_NIM Summary 2 2 2 2" xfId="29180"/>
    <cellStyle name="_VC 6.15.06 update on 06GRC power costs.xls Chart 2_4 32 Regulatory Assets and Liabilities  7 06- Exhibit D_NIM Summary 2 3" xfId="29181"/>
    <cellStyle name="_VC 6.15.06 update on 06GRC power costs.xls Chart 2_4 32 Regulatory Assets and Liabilities  7 06- Exhibit D_NIM Summary 2 3 2" xfId="29182"/>
    <cellStyle name="_VC 6.15.06 update on 06GRC power costs.xls Chart 2_4 32 Regulatory Assets and Liabilities  7 06- Exhibit D_NIM Summary 2 4" xfId="29183"/>
    <cellStyle name="_VC 6.15.06 update on 06GRC power costs.xls Chart 2_4 32 Regulatory Assets and Liabilities  7 06- Exhibit D_NIM Summary 2 4 2" xfId="29184"/>
    <cellStyle name="_VC 6.15.06 update on 06GRC power costs.xls Chart 2_4 32 Regulatory Assets and Liabilities  7 06- Exhibit D_NIM Summary 3" xfId="29185"/>
    <cellStyle name="_VC 6.15.06 update on 06GRC power costs.xls Chart 2_4 32 Regulatory Assets and Liabilities  7 06- Exhibit D_NIM Summary 3 2" xfId="29186"/>
    <cellStyle name="_VC 6.15.06 update on 06GRC power costs.xls Chart 2_4 32 Regulatory Assets and Liabilities  7 06- Exhibit D_NIM Summary 3 2 2" xfId="29187"/>
    <cellStyle name="_VC 6.15.06 update on 06GRC power costs.xls Chart 2_4 32 Regulatory Assets and Liabilities  7 06- Exhibit D_NIM Summary 3 3" xfId="29188"/>
    <cellStyle name="_VC 6.15.06 update on 06GRC power costs.xls Chart 2_4 32 Regulatory Assets and Liabilities  7 06- Exhibit D_NIM Summary 4" xfId="29189"/>
    <cellStyle name="_VC 6.15.06 update on 06GRC power costs.xls Chart 2_4 32 Regulatory Assets and Liabilities  7 06- Exhibit D_NIM Summary 4 2" xfId="29190"/>
    <cellStyle name="_VC 6.15.06 update on 06GRC power costs.xls Chart 2_4 32 Regulatory Assets and Liabilities  7 06- Exhibit D_NIM Summary 4 2 2" xfId="29191"/>
    <cellStyle name="_VC 6.15.06 update on 06GRC power costs.xls Chart 2_4 32 Regulatory Assets and Liabilities  7 06- Exhibit D_NIM Summary 4 3" xfId="29192"/>
    <cellStyle name="_VC 6.15.06 update on 06GRC power costs.xls Chart 2_4 32 Regulatory Assets and Liabilities  7 06- Exhibit D_NIM Summary 5" xfId="29193"/>
    <cellStyle name="_VC 6.15.06 update on 06GRC power costs.xls Chart 2_4 32 Regulatory Assets and Liabilities  7 06- Exhibit D_NIM Summary 5 2" xfId="29194"/>
    <cellStyle name="_VC 6.15.06 update on 06GRC power costs.xls Chart 2_4 32 Regulatory Assets and Liabilities  7 06- Exhibit D_NIM Summary 6" xfId="29195"/>
    <cellStyle name="_VC 6.15.06 update on 06GRC power costs.xls Chart 2_4 32 Regulatory Assets and Liabilities  7 06- Exhibit D_NIM Summary 6 2" xfId="29196"/>
    <cellStyle name="_VC 6.15.06 update on 06GRC power costs.xls Chart 2_4 32 Regulatory Assets and Liabilities  7 06- Exhibit D_NIM Summary_DEM-WP(C) ENERG10C--ctn Mid-C_042010 2010GRC" xfId="7333"/>
    <cellStyle name="_VC 6.15.06 update on 06GRC power costs.xls Chart 2_4 32 Regulatory Assets and Liabilities  7 06- Exhibit D_NIM Summary_DEM-WP(C) ENERG10C--ctn Mid-C_042010 2010GRC 2" xfId="29197"/>
    <cellStyle name="_VC 6.15.06 update on 06GRC power costs.xls Chart 2_ACCOUNTS" xfId="7334"/>
    <cellStyle name="_VC 6.15.06 update on 06GRC power costs.xls Chart 2_Att B to RECs proceeds proposal" xfId="29198"/>
    <cellStyle name="_VC 6.15.06 update on 06GRC power costs.xls Chart 2_AURORA Total New" xfId="7335"/>
    <cellStyle name="_VC 6.15.06 update on 06GRC power costs.xls Chart 2_AURORA Total New 2" xfId="7336"/>
    <cellStyle name="_VC 6.15.06 update on 06GRC power costs.xls Chart 2_AURORA Total New 2 2" xfId="29199"/>
    <cellStyle name="_VC 6.15.06 update on 06GRC power costs.xls Chart 2_AURORA Total New 2 2 2" xfId="29200"/>
    <cellStyle name="_VC 6.15.06 update on 06GRC power costs.xls Chart 2_AURORA Total New 2 2 2 2" xfId="29201"/>
    <cellStyle name="_VC 6.15.06 update on 06GRC power costs.xls Chart 2_AURORA Total New 2 3" xfId="29202"/>
    <cellStyle name="_VC 6.15.06 update on 06GRC power costs.xls Chart 2_AURORA Total New 2 3 2" xfId="29203"/>
    <cellStyle name="_VC 6.15.06 update on 06GRC power costs.xls Chart 2_AURORA Total New 2 4" xfId="29204"/>
    <cellStyle name="_VC 6.15.06 update on 06GRC power costs.xls Chart 2_AURORA Total New 2 4 2" xfId="29205"/>
    <cellStyle name="_VC 6.15.06 update on 06GRC power costs.xls Chart 2_AURORA Total New 3" xfId="29206"/>
    <cellStyle name="_VC 6.15.06 update on 06GRC power costs.xls Chart 2_AURORA Total New 3 2" xfId="29207"/>
    <cellStyle name="_VC 6.15.06 update on 06GRC power costs.xls Chart 2_AURORA Total New 3 2 2" xfId="29208"/>
    <cellStyle name="_VC 6.15.06 update on 06GRC power costs.xls Chart 2_AURORA Total New 4" xfId="29209"/>
    <cellStyle name="_VC 6.15.06 update on 06GRC power costs.xls Chart 2_AURORA Total New 4 2" xfId="29210"/>
    <cellStyle name="_VC 6.15.06 update on 06GRC power costs.xls Chart 2_AURORA Total New 5" xfId="29211"/>
    <cellStyle name="_VC 6.15.06 update on 06GRC power costs.xls Chart 2_AURORA Total New 5 2" xfId="29212"/>
    <cellStyle name="_VC 6.15.06 update on 06GRC power costs.xls Chart 2_Backup for Attachment B 2010-09-09" xfId="29213"/>
    <cellStyle name="_VC 6.15.06 update on 06GRC power costs.xls Chart 2_Bench Request - Attachment B" xfId="29214"/>
    <cellStyle name="_VC 6.15.06 update on 06GRC power costs.xls Chart 2_Book2" xfId="7337"/>
    <cellStyle name="_VC 6.15.06 update on 06GRC power costs.xls Chart 2_Book2 2" xfId="7338"/>
    <cellStyle name="_VC 6.15.06 update on 06GRC power costs.xls Chart 2_Book2 2 2" xfId="7339"/>
    <cellStyle name="_VC 6.15.06 update on 06GRC power costs.xls Chart 2_Book2 2 2 2" xfId="29215"/>
    <cellStyle name="_VC 6.15.06 update on 06GRC power costs.xls Chart 2_Book2 2 2 2 2" xfId="29216"/>
    <cellStyle name="_VC 6.15.06 update on 06GRC power costs.xls Chart 2_Book2 2 3" xfId="29217"/>
    <cellStyle name="_VC 6.15.06 update on 06GRC power costs.xls Chart 2_Book2 2 3 2" xfId="29218"/>
    <cellStyle name="_VC 6.15.06 update on 06GRC power costs.xls Chart 2_Book2 2 4" xfId="29219"/>
    <cellStyle name="_VC 6.15.06 update on 06GRC power costs.xls Chart 2_Book2 2 4 2" xfId="29220"/>
    <cellStyle name="_VC 6.15.06 update on 06GRC power costs.xls Chart 2_Book2 3" xfId="7340"/>
    <cellStyle name="_VC 6.15.06 update on 06GRC power costs.xls Chart 2_Book2 3 2" xfId="29221"/>
    <cellStyle name="_VC 6.15.06 update on 06GRC power costs.xls Chart 2_Book2 3 2 2" xfId="29222"/>
    <cellStyle name="_VC 6.15.06 update on 06GRC power costs.xls Chart 2_Book2 3 3" xfId="29223"/>
    <cellStyle name="_VC 6.15.06 update on 06GRC power costs.xls Chart 2_Book2 4" xfId="7341"/>
    <cellStyle name="_VC 6.15.06 update on 06GRC power costs.xls Chart 2_Book2 4 2" xfId="29224"/>
    <cellStyle name="_VC 6.15.06 update on 06GRC power costs.xls Chart 2_Book2 4 2 2" xfId="29225"/>
    <cellStyle name="_VC 6.15.06 update on 06GRC power costs.xls Chart 2_Book2 4 3" xfId="29226"/>
    <cellStyle name="_VC 6.15.06 update on 06GRC power costs.xls Chart 2_Book2 5" xfId="29227"/>
    <cellStyle name="_VC 6.15.06 update on 06GRC power costs.xls Chart 2_Book2 5 2" xfId="29228"/>
    <cellStyle name="_VC 6.15.06 update on 06GRC power costs.xls Chart 2_Book2 6" xfId="29229"/>
    <cellStyle name="_VC 6.15.06 update on 06GRC power costs.xls Chart 2_Book2 6 2" xfId="29230"/>
    <cellStyle name="_VC 6.15.06 update on 06GRC power costs.xls Chart 2_Book2_Adj Bench DR 3 for Initial Briefs (Electric)" xfId="7342"/>
    <cellStyle name="_VC 6.15.06 update on 06GRC power costs.xls Chart 2_Book2_Adj Bench DR 3 for Initial Briefs (Electric) 2" xfId="7343"/>
    <cellStyle name="_VC 6.15.06 update on 06GRC power costs.xls Chart 2_Book2_Adj Bench DR 3 for Initial Briefs (Electric) 2 2" xfId="7344"/>
    <cellStyle name="_VC 6.15.06 update on 06GRC power costs.xls Chart 2_Book2_Adj Bench DR 3 for Initial Briefs (Electric) 2 2 2" xfId="29231"/>
    <cellStyle name="_VC 6.15.06 update on 06GRC power costs.xls Chart 2_Book2_Adj Bench DR 3 for Initial Briefs (Electric) 2 2 2 2" xfId="29232"/>
    <cellStyle name="_VC 6.15.06 update on 06GRC power costs.xls Chart 2_Book2_Adj Bench DR 3 for Initial Briefs (Electric) 2 3" xfId="29233"/>
    <cellStyle name="_VC 6.15.06 update on 06GRC power costs.xls Chart 2_Book2_Adj Bench DR 3 for Initial Briefs (Electric) 2 3 2" xfId="29234"/>
    <cellStyle name="_VC 6.15.06 update on 06GRC power costs.xls Chart 2_Book2_Adj Bench DR 3 for Initial Briefs (Electric) 2 4" xfId="29235"/>
    <cellStyle name="_VC 6.15.06 update on 06GRC power costs.xls Chart 2_Book2_Adj Bench DR 3 for Initial Briefs (Electric) 2 4 2" xfId="29236"/>
    <cellStyle name="_VC 6.15.06 update on 06GRC power costs.xls Chart 2_Book2_Adj Bench DR 3 for Initial Briefs (Electric) 3" xfId="7345"/>
    <cellStyle name="_VC 6.15.06 update on 06GRC power costs.xls Chart 2_Book2_Adj Bench DR 3 for Initial Briefs (Electric) 3 2" xfId="29237"/>
    <cellStyle name="_VC 6.15.06 update on 06GRC power costs.xls Chart 2_Book2_Adj Bench DR 3 for Initial Briefs (Electric) 3 2 2" xfId="29238"/>
    <cellStyle name="_VC 6.15.06 update on 06GRC power costs.xls Chart 2_Book2_Adj Bench DR 3 for Initial Briefs (Electric) 3 3" xfId="29239"/>
    <cellStyle name="_VC 6.15.06 update on 06GRC power costs.xls Chart 2_Book2_Adj Bench DR 3 for Initial Briefs (Electric) 4" xfId="7346"/>
    <cellStyle name="_VC 6.15.06 update on 06GRC power costs.xls Chart 2_Book2_Adj Bench DR 3 for Initial Briefs (Electric) 4 2" xfId="29240"/>
    <cellStyle name="_VC 6.15.06 update on 06GRC power costs.xls Chart 2_Book2_Adj Bench DR 3 for Initial Briefs (Electric) 4 2 2" xfId="29241"/>
    <cellStyle name="_VC 6.15.06 update on 06GRC power costs.xls Chart 2_Book2_Adj Bench DR 3 for Initial Briefs (Electric) 4 3" xfId="29242"/>
    <cellStyle name="_VC 6.15.06 update on 06GRC power costs.xls Chart 2_Book2_Adj Bench DR 3 for Initial Briefs (Electric) 5" xfId="29243"/>
    <cellStyle name="_VC 6.15.06 update on 06GRC power costs.xls Chart 2_Book2_Adj Bench DR 3 for Initial Briefs (Electric) 5 2" xfId="29244"/>
    <cellStyle name="_VC 6.15.06 update on 06GRC power costs.xls Chart 2_Book2_Adj Bench DR 3 for Initial Briefs (Electric) 6" xfId="29245"/>
    <cellStyle name="_VC 6.15.06 update on 06GRC power costs.xls Chart 2_Book2_Adj Bench DR 3 for Initial Briefs (Electric) 6 2" xfId="29246"/>
    <cellStyle name="_VC 6.15.06 update on 06GRC power costs.xls Chart 2_Book2_Adj Bench DR 3 for Initial Briefs (Electric)_DEM-WP(C) ENERG10C--ctn Mid-C_042010 2010GRC" xfId="7347"/>
    <cellStyle name="_VC 6.15.06 update on 06GRC power costs.xls Chart 2_Book2_Adj Bench DR 3 for Initial Briefs (Electric)_DEM-WP(C) ENERG10C--ctn Mid-C_042010 2010GRC 2" xfId="29247"/>
    <cellStyle name="_VC 6.15.06 update on 06GRC power costs.xls Chart 2_Book2_DEM-WP(C) ENERG10C--ctn Mid-C_042010 2010GRC" xfId="7348"/>
    <cellStyle name="_VC 6.15.06 update on 06GRC power costs.xls Chart 2_Book2_DEM-WP(C) ENERG10C--ctn Mid-C_042010 2010GRC 2" xfId="29248"/>
    <cellStyle name="_VC 6.15.06 update on 06GRC power costs.xls Chart 2_Book2_Electric Rev Req Model (2009 GRC) Rebuttal" xfId="7349"/>
    <cellStyle name="_VC 6.15.06 update on 06GRC power costs.xls Chart 2_Book2_Electric Rev Req Model (2009 GRC) Rebuttal 2" xfId="7350"/>
    <cellStyle name="_VC 6.15.06 update on 06GRC power costs.xls Chart 2_Book2_Electric Rev Req Model (2009 GRC) Rebuttal 2 2" xfId="7351"/>
    <cellStyle name="_VC 6.15.06 update on 06GRC power costs.xls Chart 2_Book2_Electric Rev Req Model (2009 GRC) Rebuttal 2 2 2" xfId="29249"/>
    <cellStyle name="_VC 6.15.06 update on 06GRC power costs.xls Chart 2_Book2_Electric Rev Req Model (2009 GRC) Rebuttal 2 3" xfId="29250"/>
    <cellStyle name="_VC 6.15.06 update on 06GRC power costs.xls Chart 2_Book2_Electric Rev Req Model (2009 GRC) Rebuttal 3" xfId="7352"/>
    <cellStyle name="_VC 6.15.06 update on 06GRC power costs.xls Chart 2_Book2_Electric Rev Req Model (2009 GRC) Rebuttal 3 2" xfId="29251"/>
    <cellStyle name="_VC 6.15.06 update on 06GRC power costs.xls Chart 2_Book2_Electric Rev Req Model (2009 GRC) Rebuttal 4" xfId="7353"/>
    <cellStyle name="_VC 6.15.06 update on 06GRC power costs.xls Chart 2_Book2_Electric Rev Req Model (2009 GRC) Rebuttal REmoval of New  WH Solar AdjustMI" xfId="7354"/>
    <cellStyle name="_VC 6.15.06 update on 06GRC power costs.xls Chart 2_Book2_Electric Rev Req Model (2009 GRC) Rebuttal REmoval of New  WH Solar AdjustMI 2" xfId="7355"/>
    <cellStyle name="_VC 6.15.06 update on 06GRC power costs.xls Chart 2_Book2_Electric Rev Req Model (2009 GRC) Rebuttal REmoval of New  WH Solar AdjustMI 2 2" xfId="7356"/>
    <cellStyle name="_VC 6.15.06 update on 06GRC power costs.xls Chart 2_Book2_Electric Rev Req Model (2009 GRC) Rebuttal REmoval of New  WH Solar AdjustMI 2 2 2" xfId="29252"/>
    <cellStyle name="_VC 6.15.06 update on 06GRC power costs.xls Chart 2_Book2_Electric Rev Req Model (2009 GRC) Rebuttal REmoval of New  WH Solar AdjustMI 2 2 2 2" xfId="29253"/>
    <cellStyle name="_VC 6.15.06 update on 06GRC power costs.xls Chart 2_Book2_Electric Rev Req Model (2009 GRC) Rebuttal REmoval of New  WH Solar AdjustMI 2 3" xfId="29254"/>
    <cellStyle name="_VC 6.15.06 update on 06GRC power costs.xls Chart 2_Book2_Electric Rev Req Model (2009 GRC) Rebuttal REmoval of New  WH Solar AdjustMI 2 3 2" xfId="29255"/>
    <cellStyle name="_VC 6.15.06 update on 06GRC power costs.xls Chart 2_Book2_Electric Rev Req Model (2009 GRC) Rebuttal REmoval of New  WH Solar AdjustMI 2 4" xfId="29256"/>
    <cellStyle name="_VC 6.15.06 update on 06GRC power costs.xls Chart 2_Book2_Electric Rev Req Model (2009 GRC) Rebuttal REmoval of New  WH Solar AdjustMI 2 4 2" xfId="29257"/>
    <cellStyle name="_VC 6.15.06 update on 06GRC power costs.xls Chart 2_Book2_Electric Rev Req Model (2009 GRC) Rebuttal REmoval of New  WH Solar AdjustMI 3" xfId="7357"/>
    <cellStyle name="_VC 6.15.06 update on 06GRC power costs.xls Chart 2_Book2_Electric Rev Req Model (2009 GRC) Rebuttal REmoval of New  WH Solar AdjustMI 3 2" xfId="29258"/>
    <cellStyle name="_VC 6.15.06 update on 06GRC power costs.xls Chart 2_Book2_Electric Rev Req Model (2009 GRC) Rebuttal REmoval of New  WH Solar AdjustMI 3 2 2" xfId="29259"/>
    <cellStyle name="_VC 6.15.06 update on 06GRC power costs.xls Chart 2_Book2_Electric Rev Req Model (2009 GRC) Rebuttal REmoval of New  WH Solar AdjustMI 3 3" xfId="29260"/>
    <cellStyle name="_VC 6.15.06 update on 06GRC power costs.xls Chart 2_Book2_Electric Rev Req Model (2009 GRC) Rebuttal REmoval of New  WH Solar AdjustMI 4" xfId="7358"/>
    <cellStyle name="_VC 6.15.06 update on 06GRC power costs.xls Chart 2_Book2_Electric Rev Req Model (2009 GRC) Rebuttal REmoval of New  WH Solar AdjustMI 4 2" xfId="29261"/>
    <cellStyle name="_VC 6.15.06 update on 06GRC power costs.xls Chart 2_Book2_Electric Rev Req Model (2009 GRC) Rebuttal REmoval of New  WH Solar AdjustMI 4 2 2" xfId="29262"/>
    <cellStyle name="_VC 6.15.06 update on 06GRC power costs.xls Chart 2_Book2_Electric Rev Req Model (2009 GRC) Rebuttal REmoval of New  WH Solar AdjustMI 4 3" xfId="29263"/>
    <cellStyle name="_VC 6.15.06 update on 06GRC power costs.xls Chart 2_Book2_Electric Rev Req Model (2009 GRC) Rebuttal REmoval of New  WH Solar AdjustMI 5" xfId="29264"/>
    <cellStyle name="_VC 6.15.06 update on 06GRC power costs.xls Chart 2_Book2_Electric Rev Req Model (2009 GRC) Rebuttal REmoval of New  WH Solar AdjustMI 5 2" xfId="29265"/>
    <cellStyle name="_VC 6.15.06 update on 06GRC power costs.xls Chart 2_Book2_Electric Rev Req Model (2009 GRC) Rebuttal REmoval of New  WH Solar AdjustMI 6" xfId="29266"/>
    <cellStyle name="_VC 6.15.06 update on 06GRC power costs.xls Chart 2_Book2_Electric Rev Req Model (2009 GRC) Rebuttal REmoval of New  WH Solar AdjustMI 6 2" xfId="29267"/>
    <cellStyle name="_VC 6.15.06 update on 06GRC power costs.xls Chart 2_Book2_Electric Rev Req Model (2009 GRC) Rebuttal REmoval of New  WH Solar AdjustMI_DEM-WP(C) ENERG10C--ctn Mid-C_042010 2010GRC" xfId="7359"/>
    <cellStyle name="_VC 6.15.06 update on 06GRC power costs.xls Chart 2_Book2_Electric Rev Req Model (2009 GRC) Rebuttal REmoval of New  WH Solar AdjustMI_DEM-WP(C) ENERG10C--ctn Mid-C_042010 2010GRC 2" xfId="29268"/>
    <cellStyle name="_VC 6.15.06 update on 06GRC power costs.xls Chart 2_Book2_Electric Rev Req Model (2009 GRC) Revised 01-18-2010" xfId="7360"/>
    <cellStyle name="_VC 6.15.06 update on 06GRC power costs.xls Chart 2_Book2_Electric Rev Req Model (2009 GRC) Revised 01-18-2010 2" xfId="7361"/>
    <cellStyle name="_VC 6.15.06 update on 06GRC power costs.xls Chart 2_Book2_Electric Rev Req Model (2009 GRC) Revised 01-18-2010 2 2" xfId="7362"/>
    <cellStyle name="_VC 6.15.06 update on 06GRC power costs.xls Chart 2_Book2_Electric Rev Req Model (2009 GRC) Revised 01-18-2010 2 2 2" xfId="29269"/>
    <cellStyle name="_VC 6.15.06 update on 06GRC power costs.xls Chart 2_Book2_Electric Rev Req Model (2009 GRC) Revised 01-18-2010 2 2 2 2" xfId="29270"/>
    <cellStyle name="_VC 6.15.06 update on 06GRC power costs.xls Chart 2_Book2_Electric Rev Req Model (2009 GRC) Revised 01-18-2010 2 3" xfId="29271"/>
    <cellStyle name="_VC 6.15.06 update on 06GRC power costs.xls Chart 2_Book2_Electric Rev Req Model (2009 GRC) Revised 01-18-2010 2 3 2" xfId="29272"/>
    <cellStyle name="_VC 6.15.06 update on 06GRC power costs.xls Chart 2_Book2_Electric Rev Req Model (2009 GRC) Revised 01-18-2010 2 4" xfId="29273"/>
    <cellStyle name="_VC 6.15.06 update on 06GRC power costs.xls Chart 2_Book2_Electric Rev Req Model (2009 GRC) Revised 01-18-2010 2 4 2" xfId="29274"/>
    <cellStyle name="_VC 6.15.06 update on 06GRC power costs.xls Chart 2_Book2_Electric Rev Req Model (2009 GRC) Revised 01-18-2010 3" xfId="7363"/>
    <cellStyle name="_VC 6.15.06 update on 06GRC power costs.xls Chart 2_Book2_Electric Rev Req Model (2009 GRC) Revised 01-18-2010 3 2" xfId="29275"/>
    <cellStyle name="_VC 6.15.06 update on 06GRC power costs.xls Chart 2_Book2_Electric Rev Req Model (2009 GRC) Revised 01-18-2010 3 2 2" xfId="29276"/>
    <cellStyle name="_VC 6.15.06 update on 06GRC power costs.xls Chart 2_Book2_Electric Rev Req Model (2009 GRC) Revised 01-18-2010 3 3" xfId="29277"/>
    <cellStyle name="_VC 6.15.06 update on 06GRC power costs.xls Chart 2_Book2_Electric Rev Req Model (2009 GRC) Revised 01-18-2010 4" xfId="7364"/>
    <cellStyle name="_VC 6.15.06 update on 06GRC power costs.xls Chart 2_Book2_Electric Rev Req Model (2009 GRC) Revised 01-18-2010 4 2" xfId="29278"/>
    <cellStyle name="_VC 6.15.06 update on 06GRC power costs.xls Chart 2_Book2_Electric Rev Req Model (2009 GRC) Revised 01-18-2010 4 2 2" xfId="29279"/>
    <cellStyle name="_VC 6.15.06 update on 06GRC power costs.xls Chart 2_Book2_Electric Rev Req Model (2009 GRC) Revised 01-18-2010 4 3" xfId="29280"/>
    <cellStyle name="_VC 6.15.06 update on 06GRC power costs.xls Chart 2_Book2_Electric Rev Req Model (2009 GRC) Revised 01-18-2010 5" xfId="29281"/>
    <cellStyle name="_VC 6.15.06 update on 06GRC power costs.xls Chart 2_Book2_Electric Rev Req Model (2009 GRC) Revised 01-18-2010 5 2" xfId="29282"/>
    <cellStyle name="_VC 6.15.06 update on 06GRC power costs.xls Chart 2_Book2_Electric Rev Req Model (2009 GRC) Revised 01-18-2010 6" xfId="29283"/>
    <cellStyle name="_VC 6.15.06 update on 06GRC power costs.xls Chart 2_Book2_Electric Rev Req Model (2009 GRC) Revised 01-18-2010 6 2" xfId="29284"/>
    <cellStyle name="_VC 6.15.06 update on 06GRC power costs.xls Chart 2_Book2_Electric Rev Req Model (2009 GRC) Revised 01-18-2010_DEM-WP(C) ENERG10C--ctn Mid-C_042010 2010GRC" xfId="7365"/>
    <cellStyle name="_VC 6.15.06 update on 06GRC power costs.xls Chart 2_Book2_Electric Rev Req Model (2009 GRC) Revised 01-18-2010_DEM-WP(C) ENERG10C--ctn Mid-C_042010 2010GRC 2" xfId="29285"/>
    <cellStyle name="_VC 6.15.06 update on 06GRC power costs.xls Chart 2_Book2_Final Order Electric EXHIBIT A-1" xfId="7366"/>
    <cellStyle name="_VC 6.15.06 update on 06GRC power costs.xls Chart 2_Book2_Final Order Electric EXHIBIT A-1 2" xfId="7367"/>
    <cellStyle name="_VC 6.15.06 update on 06GRC power costs.xls Chart 2_Book2_Final Order Electric EXHIBIT A-1 2 2" xfId="7368"/>
    <cellStyle name="_VC 6.15.06 update on 06GRC power costs.xls Chart 2_Book2_Final Order Electric EXHIBIT A-1 2 2 2" xfId="29286"/>
    <cellStyle name="_VC 6.15.06 update on 06GRC power costs.xls Chart 2_Book2_Final Order Electric EXHIBIT A-1 2 3" xfId="29287"/>
    <cellStyle name="_VC 6.15.06 update on 06GRC power costs.xls Chart 2_Book2_Final Order Electric EXHIBIT A-1 3" xfId="7369"/>
    <cellStyle name="_VC 6.15.06 update on 06GRC power costs.xls Chart 2_Book2_Final Order Electric EXHIBIT A-1 3 2" xfId="29288"/>
    <cellStyle name="_VC 6.15.06 update on 06GRC power costs.xls Chart 2_Book2_Final Order Electric EXHIBIT A-1 3 2 2" xfId="29289"/>
    <cellStyle name="_VC 6.15.06 update on 06GRC power costs.xls Chart 2_Book2_Final Order Electric EXHIBIT A-1 3 3" xfId="29290"/>
    <cellStyle name="_VC 6.15.06 update on 06GRC power costs.xls Chart 2_Book2_Final Order Electric EXHIBIT A-1 4" xfId="7370"/>
    <cellStyle name="_VC 6.15.06 update on 06GRC power costs.xls Chart 2_Book2_Final Order Electric EXHIBIT A-1 4 2" xfId="29291"/>
    <cellStyle name="_VC 6.15.06 update on 06GRC power costs.xls Chart 2_Book2_Final Order Electric EXHIBIT A-1 5" xfId="29292"/>
    <cellStyle name="_VC 6.15.06 update on 06GRC power costs.xls Chart 2_Book2_Final Order Electric EXHIBIT A-1 6" xfId="29293"/>
    <cellStyle name="_VC 6.15.06 update on 06GRC power costs.xls Chart 2_Book4" xfId="7371"/>
    <cellStyle name="_VC 6.15.06 update on 06GRC power costs.xls Chart 2_Book4 2" xfId="7372"/>
    <cellStyle name="_VC 6.15.06 update on 06GRC power costs.xls Chart 2_Book4 2 2" xfId="7373"/>
    <cellStyle name="_VC 6.15.06 update on 06GRC power costs.xls Chart 2_Book4 2 2 2" xfId="29294"/>
    <cellStyle name="_VC 6.15.06 update on 06GRC power costs.xls Chart 2_Book4 2 2 2 2" xfId="29295"/>
    <cellStyle name="_VC 6.15.06 update on 06GRC power costs.xls Chart 2_Book4 2 3" xfId="29296"/>
    <cellStyle name="_VC 6.15.06 update on 06GRC power costs.xls Chart 2_Book4 2 3 2" xfId="29297"/>
    <cellStyle name="_VC 6.15.06 update on 06GRC power costs.xls Chart 2_Book4 2 4" xfId="29298"/>
    <cellStyle name="_VC 6.15.06 update on 06GRC power costs.xls Chart 2_Book4 2 4 2" xfId="29299"/>
    <cellStyle name="_VC 6.15.06 update on 06GRC power costs.xls Chart 2_Book4 3" xfId="7374"/>
    <cellStyle name="_VC 6.15.06 update on 06GRC power costs.xls Chart 2_Book4 3 2" xfId="29300"/>
    <cellStyle name="_VC 6.15.06 update on 06GRC power costs.xls Chart 2_Book4 3 2 2" xfId="29301"/>
    <cellStyle name="_VC 6.15.06 update on 06GRC power costs.xls Chart 2_Book4 3 3" xfId="29302"/>
    <cellStyle name="_VC 6.15.06 update on 06GRC power costs.xls Chart 2_Book4 4" xfId="7375"/>
    <cellStyle name="_VC 6.15.06 update on 06GRC power costs.xls Chart 2_Book4 4 2" xfId="29303"/>
    <cellStyle name="_VC 6.15.06 update on 06GRC power costs.xls Chart 2_Book4 4 2 2" xfId="29304"/>
    <cellStyle name="_VC 6.15.06 update on 06GRC power costs.xls Chart 2_Book4 4 3" xfId="29305"/>
    <cellStyle name="_VC 6.15.06 update on 06GRC power costs.xls Chart 2_Book4 5" xfId="29306"/>
    <cellStyle name="_VC 6.15.06 update on 06GRC power costs.xls Chart 2_Book4 5 2" xfId="29307"/>
    <cellStyle name="_VC 6.15.06 update on 06GRC power costs.xls Chart 2_Book4 6" xfId="29308"/>
    <cellStyle name="_VC 6.15.06 update on 06GRC power costs.xls Chart 2_Book4 6 2" xfId="29309"/>
    <cellStyle name="_VC 6.15.06 update on 06GRC power costs.xls Chart 2_Book4_DEM-WP(C) ENERG10C--ctn Mid-C_042010 2010GRC" xfId="7376"/>
    <cellStyle name="_VC 6.15.06 update on 06GRC power costs.xls Chart 2_Book4_DEM-WP(C) ENERG10C--ctn Mid-C_042010 2010GRC 2" xfId="29310"/>
    <cellStyle name="_VC 6.15.06 update on 06GRC power costs.xls Chart 2_Book9" xfId="7377"/>
    <cellStyle name="_VC 6.15.06 update on 06GRC power costs.xls Chart 2_Book9 2" xfId="7378"/>
    <cellStyle name="_VC 6.15.06 update on 06GRC power costs.xls Chart 2_Book9 2 2" xfId="7379"/>
    <cellStyle name="_VC 6.15.06 update on 06GRC power costs.xls Chart 2_Book9 2 2 2" xfId="29311"/>
    <cellStyle name="_VC 6.15.06 update on 06GRC power costs.xls Chart 2_Book9 2 2 2 2" xfId="29312"/>
    <cellStyle name="_VC 6.15.06 update on 06GRC power costs.xls Chart 2_Book9 2 3" xfId="29313"/>
    <cellStyle name="_VC 6.15.06 update on 06GRC power costs.xls Chart 2_Book9 2 3 2" xfId="29314"/>
    <cellStyle name="_VC 6.15.06 update on 06GRC power costs.xls Chart 2_Book9 2 4" xfId="29315"/>
    <cellStyle name="_VC 6.15.06 update on 06GRC power costs.xls Chart 2_Book9 2 4 2" xfId="29316"/>
    <cellStyle name="_VC 6.15.06 update on 06GRC power costs.xls Chart 2_Book9 3" xfId="7380"/>
    <cellStyle name="_VC 6.15.06 update on 06GRC power costs.xls Chart 2_Book9 3 2" xfId="29317"/>
    <cellStyle name="_VC 6.15.06 update on 06GRC power costs.xls Chart 2_Book9 3 2 2" xfId="29318"/>
    <cellStyle name="_VC 6.15.06 update on 06GRC power costs.xls Chart 2_Book9 3 3" xfId="29319"/>
    <cellStyle name="_VC 6.15.06 update on 06GRC power costs.xls Chart 2_Book9 4" xfId="7381"/>
    <cellStyle name="_VC 6.15.06 update on 06GRC power costs.xls Chart 2_Book9 4 2" xfId="29320"/>
    <cellStyle name="_VC 6.15.06 update on 06GRC power costs.xls Chart 2_Book9 4 2 2" xfId="29321"/>
    <cellStyle name="_VC 6.15.06 update on 06GRC power costs.xls Chart 2_Book9 4 3" xfId="29322"/>
    <cellStyle name="_VC 6.15.06 update on 06GRC power costs.xls Chart 2_Book9 5" xfId="29323"/>
    <cellStyle name="_VC 6.15.06 update on 06GRC power costs.xls Chart 2_Book9 5 2" xfId="29324"/>
    <cellStyle name="_VC 6.15.06 update on 06GRC power costs.xls Chart 2_Book9 6" xfId="29325"/>
    <cellStyle name="_VC 6.15.06 update on 06GRC power costs.xls Chart 2_Book9 6 2" xfId="29326"/>
    <cellStyle name="_VC 6.15.06 update on 06GRC power costs.xls Chart 2_Book9_DEM-WP(C) ENERG10C--ctn Mid-C_042010 2010GRC" xfId="7382"/>
    <cellStyle name="_VC 6.15.06 update on 06GRC power costs.xls Chart 2_Book9_DEM-WP(C) ENERG10C--ctn Mid-C_042010 2010GRC 2" xfId="29327"/>
    <cellStyle name="_VC 6.15.06 update on 06GRC power costs.xls Chart 2_Chelan PUD Power Costs (8-10)" xfId="7383"/>
    <cellStyle name="_VC 6.15.06 update on 06GRC power costs.xls Chart 2_Chelan PUD Power Costs (8-10) 2" xfId="29328"/>
    <cellStyle name="_VC 6.15.06 update on 06GRC power costs.xls Chart 2_DEM-WP(C) Chelan Power Costs" xfId="7384"/>
    <cellStyle name="_VC 6.15.06 update on 06GRC power costs.xls Chart 2_DEM-WP(C) Chelan Power Costs 2" xfId="29329"/>
    <cellStyle name="_VC 6.15.06 update on 06GRC power costs.xls Chart 2_DEM-WP(C) Chelan Power Costs 2 2" xfId="29330"/>
    <cellStyle name="_VC 6.15.06 update on 06GRC power costs.xls Chart 2_DEM-WP(C) Chelan Power Costs 2 2 2" xfId="29331"/>
    <cellStyle name="_VC 6.15.06 update on 06GRC power costs.xls Chart 2_DEM-WP(C) Chelan Power Costs 2 3" xfId="29332"/>
    <cellStyle name="_VC 6.15.06 update on 06GRC power costs.xls Chart 2_DEM-WP(C) Chelan Power Costs 3" xfId="29333"/>
    <cellStyle name="_VC 6.15.06 update on 06GRC power costs.xls Chart 2_DEM-WP(C) Chelan Power Costs 3 2" xfId="29334"/>
    <cellStyle name="_VC 6.15.06 update on 06GRC power costs.xls Chart 2_DEM-WP(C) Chelan Power Costs 3 2 2" xfId="29335"/>
    <cellStyle name="_VC 6.15.06 update on 06GRC power costs.xls Chart 2_DEM-WP(C) Chelan Power Costs 3 3" xfId="29336"/>
    <cellStyle name="_VC 6.15.06 update on 06GRC power costs.xls Chart 2_DEM-WP(C) Chelan Power Costs 4" xfId="29337"/>
    <cellStyle name="_VC 6.15.06 update on 06GRC power costs.xls Chart 2_DEM-WP(C) Chelan Power Costs 4 2" xfId="29338"/>
    <cellStyle name="_VC 6.15.06 update on 06GRC power costs.xls Chart 2_DEM-WP(C) Chelan Power Costs 5" xfId="29339"/>
    <cellStyle name="_VC 6.15.06 update on 06GRC power costs.xls Chart 2_DEM-WP(C) Chelan Power Costs 5 2" xfId="29340"/>
    <cellStyle name="_VC 6.15.06 update on 06GRC power costs.xls Chart 2_DEM-WP(C) ENERG10C--ctn Mid-C_042010 2010GRC" xfId="7385"/>
    <cellStyle name="_VC 6.15.06 update on 06GRC power costs.xls Chart 2_DEM-WP(C) ENERG10C--ctn Mid-C_042010 2010GRC 2" xfId="29341"/>
    <cellStyle name="_VC 6.15.06 update on 06GRC power costs.xls Chart 2_DEM-WP(C) Gas Transport 2010GRC" xfId="7386"/>
    <cellStyle name="_VC 6.15.06 update on 06GRC power costs.xls Chart 2_DEM-WP(C) Gas Transport 2010GRC 2" xfId="29342"/>
    <cellStyle name="_VC 6.15.06 update on 06GRC power costs.xls Chart 2_DEM-WP(C) Gas Transport 2010GRC 2 2" xfId="29343"/>
    <cellStyle name="_VC 6.15.06 update on 06GRC power costs.xls Chart 2_DEM-WP(C) Gas Transport 2010GRC 2 2 2" xfId="29344"/>
    <cellStyle name="_VC 6.15.06 update on 06GRC power costs.xls Chart 2_DEM-WP(C) Gas Transport 2010GRC 2 3" xfId="29345"/>
    <cellStyle name="_VC 6.15.06 update on 06GRC power costs.xls Chart 2_DEM-WP(C) Gas Transport 2010GRC 3" xfId="29346"/>
    <cellStyle name="_VC 6.15.06 update on 06GRC power costs.xls Chart 2_DEM-WP(C) Gas Transport 2010GRC 3 2" xfId="29347"/>
    <cellStyle name="_VC 6.15.06 update on 06GRC power costs.xls Chart 2_DEM-WP(C) Gas Transport 2010GRC 3 2 2" xfId="29348"/>
    <cellStyle name="_VC 6.15.06 update on 06GRC power costs.xls Chart 2_DEM-WP(C) Gas Transport 2010GRC 3 3" xfId="29349"/>
    <cellStyle name="_VC 6.15.06 update on 06GRC power costs.xls Chart 2_DEM-WP(C) Gas Transport 2010GRC 4" xfId="29350"/>
    <cellStyle name="_VC 6.15.06 update on 06GRC power costs.xls Chart 2_DEM-WP(C) Gas Transport 2010GRC 4 2" xfId="29351"/>
    <cellStyle name="_VC 6.15.06 update on 06GRC power costs.xls Chart 2_DEM-WP(C) Gas Transport 2010GRC 5" xfId="29352"/>
    <cellStyle name="_VC 6.15.06 update on 06GRC power costs.xls Chart 2_DEM-WP(C) Gas Transport 2010GRC 5 2" xfId="29353"/>
    <cellStyle name="_VC 6.15.06 update on 06GRC power costs.xls Chart 2_DWH-08 (Rate Spread &amp; Design Workpapers)" xfId="7387"/>
    <cellStyle name="_VC 6.15.06 update on 06GRC power costs.xls Chart 2_Exh A-1 resulting from UE-112050 effective Jan 1 2012" xfId="29354"/>
    <cellStyle name="_VC 6.15.06 update on 06GRC power costs.xls Chart 2_Exh A-1 resulting from UE-112050 effective Jan 1 2012 2" xfId="29355"/>
    <cellStyle name="_VC 6.15.06 update on 06GRC power costs.xls Chart 2_Exhibit A-1 effective 4-1-11 fr S Free 12-11" xfId="29356"/>
    <cellStyle name="_VC 6.15.06 update on 06GRC power costs.xls Chart 2_Exhibit A-1 effective 4-1-11 fr S Free 12-11 2" xfId="29357"/>
    <cellStyle name="_VC 6.15.06 update on 06GRC power costs.xls Chart 2_Final 2008 PTC Rate Design Workpapers 10.27.08" xfId="7388"/>
    <cellStyle name="_VC 6.15.06 update on 06GRC power costs.xls Chart 2_Gas Rev Req Model (2010 GRC)" xfId="7389"/>
    <cellStyle name="_VC 6.15.06 update on 06GRC power costs.xls Chart 2_INPUTS" xfId="7390"/>
    <cellStyle name="_VC 6.15.06 update on 06GRC power costs.xls Chart 2_INPUTS 2" xfId="7391"/>
    <cellStyle name="_VC 6.15.06 update on 06GRC power costs.xls Chart 2_INPUTS 2 2" xfId="7392"/>
    <cellStyle name="_VC 6.15.06 update on 06GRC power costs.xls Chart 2_INPUTS 2 2 2" xfId="29358"/>
    <cellStyle name="_VC 6.15.06 update on 06GRC power costs.xls Chart 2_INPUTS 2 3" xfId="29359"/>
    <cellStyle name="_VC 6.15.06 update on 06GRC power costs.xls Chart 2_INPUTS 3" xfId="7393"/>
    <cellStyle name="_VC 6.15.06 update on 06GRC power costs.xls Chart 2_INPUTS 3 2" xfId="29360"/>
    <cellStyle name="_VC 6.15.06 update on 06GRC power costs.xls Chart 2_INPUTS 4" xfId="29361"/>
    <cellStyle name="_VC 6.15.06 update on 06GRC power costs.xls Chart 2_Mint Farm Generation BPA" xfId="29362"/>
    <cellStyle name="_VC 6.15.06 update on 06GRC power costs.xls Chart 2_NIM Summary" xfId="7394"/>
    <cellStyle name="_VC 6.15.06 update on 06GRC power costs.xls Chart 2_NIM Summary 09GRC" xfId="7395"/>
    <cellStyle name="_VC 6.15.06 update on 06GRC power costs.xls Chart 2_NIM Summary 09GRC 2" xfId="7396"/>
    <cellStyle name="_VC 6.15.06 update on 06GRC power costs.xls Chart 2_NIM Summary 09GRC 2 2" xfId="29363"/>
    <cellStyle name="_VC 6.15.06 update on 06GRC power costs.xls Chart 2_NIM Summary 09GRC 2 2 2" xfId="29364"/>
    <cellStyle name="_VC 6.15.06 update on 06GRC power costs.xls Chart 2_NIM Summary 09GRC 2 2 2 2" xfId="29365"/>
    <cellStyle name="_VC 6.15.06 update on 06GRC power costs.xls Chart 2_NIM Summary 09GRC 2 3" xfId="29366"/>
    <cellStyle name="_VC 6.15.06 update on 06GRC power costs.xls Chart 2_NIM Summary 09GRC 2 3 2" xfId="29367"/>
    <cellStyle name="_VC 6.15.06 update on 06GRC power costs.xls Chart 2_NIM Summary 09GRC 2 4" xfId="29368"/>
    <cellStyle name="_VC 6.15.06 update on 06GRC power costs.xls Chart 2_NIM Summary 09GRC 2 4 2" xfId="29369"/>
    <cellStyle name="_VC 6.15.06 update on 06GRC power costs.xls Chart 2_NIM Summary 09GRC 3" xfId="29370"/>
    <cellStyle name="_VC 6.15.06 update on 06GRC power costs.xls Chart 2_NIM Summary 09GRC 3 2" xfId="29371"/>
    <cellStyle name="_VC 6.15.06 update on 06GRC power costs.xls Chart 2_NIM Summary 09GRC 3 2 2" xfId="29372"/>
    <cellStyle name="_VC 6.15.06 update on 06GRC power costs.xls Chart 2_NIM Summary 09GRC 3 3" xfId="29373"/>
    <cellStyle name="_VC 6.15.06 update on 06GRC power costs.xls Chart 2_NIM Summary 09GRC 4" xfId="29374"/>
    <cellStyle name="_VC 6.15.06 update on 06GRC power costs.xls Chart 2_NIM Summary 09GRC 4 2" xfId="29375"/>
    <cellStyle name="_VC 6.15.06 update on 06GRC power costs.xls Chart 2_NIM Summary 09GRC 4 2 2" xfId="29376"/>
    <cellStyle name="_VC 6.15.06 update on 06GRC power costs.xls Chart 2_NIM Summary 09GRC 4 3" xfId="29377"/>
    <cellStyle name="_VC 6.15.06 update on 06GRC power costs.xls Chart 2_NIM Summary 09GRC 5" xfId="29378"/>
    <cellStyle name="_VC 6.15.06 update on 06GRC power costs.xls Chart 2_NIM Summary 09GRC 5 2" xfId="29379"/>
    <cellStyle name="_VC 6.15.06 update on 06GRC power costs.xls Chart 2_NIM Summary 09GRC 6" xfId="29380"/>
    <cellStyle name="_VC 6.15.06 update on 06GRC power costs.xls Chart 2_NIM Summary 09GRC 6 2" xfId="29381"/>
    <cellStyle name="_VC 6.15.06 update on 06GRC power costs.xls Chart 2_NIM Summary 09GRC_DEM-WP(C) ENERG10C--ctn Mid-C_042010 2010GRC" xfId="7397"/>
    <cellStyle name="_VC 6.15.06 update on 06GRC power costs.xls Chart 2_NIM Summary 09GRC_DEM-WP(C) ENERG10C--ctn Mid-C_042010 2010GRC 2" xfId="29382"/>
    <cellStyle name="_VC 6.15.06 update on 06GRC power costs.xls Chart 2_NIM Summary 10" xfId="29383"/>
    <cellStyle name="_VC 6.15.06 update on 06GRC power costs.xls Chart 2_NIM Summary 10 2" xfId="29384"/>
    <cellStyle name="_VC 6.15.06 update on 06GRC power costs.xls Chart 2_NIM Summary 10 2 2" xfId="29385"/>
    <cellStyle name="_VC 6.15.06 update on 06GRC power costs.xls Chart 2_NIM Summary 10 3" xfId="29386"/>
    <cellStyle name="_VC 6.15.06 update on 06GRC power costs.xls Chart 2_NIM Summary 10 4" xfId="29387"/>
    <cellStyle name="_VC 6.15.06 update on 06GRC power costs.xls Chart 2_NIM Summary 11" xfId="29388"/>
    <cellStyle name="_VC 6.15.06 update on 06GRC power costs.xls Chart 2_NIM Summary 11 2" xfId="29389"/>
    <cellStyle name="_VC 6.15.06 update on 06GRC power costs.xls Chart 2_NIM Summary 11 2 2" xfId="29390"/>
    <cellStyle name="_VC 6.15.06 update on 06GRC power costs.xls Chart 2_NIM Summary 11 3" xfId="29391"/>
    <cellStyle name="_VC 6.15.06 update on 06GRC power costs.xls Chart 2_NIM Summary 11 4" xfId="29392"/>
    <cellStyle name="_VC 6.15.06 update on 06GRC power costs.xls Chart 2_NIM Summary 12" xfId="29393"/>
    <cellStyle name="_VC 6.15.06 update on 06GRC power costs.xls Chart 2_NIM Summary 12 2" xfId="29394"/>
    <cellStyle name="_VC 6.15.06 update on 06GRC power costs.xls Chart 2_NIM Summary 12 2 2" xfId="29395"/>
    <cellStyle name="_VC 6.15.06 update on 06GRC power costs.xls Chart 2_NIM Summary 12 3" xfId="29396"/>
    <cellStyle name="_VC 6.15.06 update on 06GRC power costs.xls Chart 2_NIM Summary 12 4" xfId="29397"/>
    <cellStyle name="_VC 6.15.06 update on 06GRC power costs.xls Chart 2_NIM Summary 13" xfId="29398"/>
    <cellStyle name="_VC 6.15.06 update on 06GRC power costs.xls Chart 2_NIM Summary 13 2" xfId="29399"/>
    <cellStyle name="_VC 6.15.06 update on 06GRC power costs.xls Chart 2_NIM Summary 13 2 2" xfId="29400"/>
    <cellStyle name="_VC 6.15.06 update on 06GRC power costs.xls Chart 2_NIM Summary 13 3" xfId="29401"/>
    <cellStyle name="_VC 6.15.06 update on 06GRC power costs.xls Chart 2_NIM Summary 13 4" xfId="29402"/>
    <cellStyle name="_VC 6.15.06 update on 06GRC power costs.xls Chart 2_NIM Summary 14" xfId="29403"/>
    <cellStyle name="_VC 6.15.06 update on 06GRC power costs.xls Chart 2_NIM Summary 14 2" xfId="29404"/>
    <cellStyle name="_VC 6.15.06 update on 06GRC power costs.xls Chart 2_NIM Summary 14 2 2" xfId="29405"/>
    <cellStyle name="_VC 6.15.06 update on 06GRC power costs.xls Chart 2_NIM Summary 14 3" xfId="29406"/>
    <cellStyle name="_VC 6.15.06 update on 06GRC power costs.xls Chart 2_NIM Summary 14 4" xfId="29407"/>
    <cellStyle name="_VC 6.15.06 update on 06GRC power costs.xls Chart 2_NIM Summary 15" xfId="29408"/>
    <cellStyle name="_VC 6.15.06 update on 06GRC power costs.xls Chart 2_NIM Summary 15 2" xfId="29409"/>
    <cellStyle name="_VC 6.15.06 update on 06GRC power costs.xls Chart 2_NIM Summary 15 2 2" xfId="29410"/>
    <cellStyle name="_VC 6.15.06 update on 06GRC power costs.xls Chart 2_NIM Summary 15 3" xfId="29411"/>
    <cellStyle name="_VC 6.15.06 update on 06GRC power costs.xls Chart 2_NIM Summary 15 4" xfId="29412"/>
    <cellStyle name="_VC 6.15.06 update on 06GRC power costs.xls Chart 2_NIM Summary 16" xfId="29413"/>
    <cellStyle name="_VC 6.15.06 update on 06GRC power costs.xls Chart 2_NIM Summary 16 2" xfId="29414"/>
    <cellStyle name="_VC 6.15.06 update on 06GRC power costs.xls Chart 2_NIM Summary 16 2 2" xfId="29415"/>
    <cellStyle name="_VC 6.15.06 update on 06GRC power costs.xls Chart 2_NIM Summary 16 3" xfId="29416"/>
    <cellStyle name="_VC 6.15.06 update on 06GRC power costs.xls Chart 2_NIM Summary 16 4" xfId="29417"/>
    <cellStyle name="_VC 6.15.06 update on 06GRC power costs.xls Chart 2_NIM Summary 17" xfId="29418"/>
    <cellStyle name="_VC 6.15.06 update on 06GRC power costs.xls Chart 2_NIM Summary 17 2" xfId="29419"/>
    <cellStyle name="_VC 6.15.06 update on 06GRC power costs.xls Chart 2_NIM Summary 17 2 2" xfId="29420"/>
    <cellStyle name="_VC 6.15.06 update on 06GRC power costs.xls Chart 2_NIM Summary 17 3" xfId="29421"/>
    <cellStyle name="_VC 6.15.06 update on 06GRC power costs.xls Chart 2_NIM Summary 17 4" xfId="29422"/>
    <cellStyle name="_VC 6.15.06 update on 06GRC power costs.xls Chart 2_NIM Summary 18" xfId="29423"/>
    <cellStyle name="_VC 6.15.06 update on 06GRC power costs.xls Chart 2_NIM Summary 18 2" xfId="29424"/>
    <cellStyle name="_VC 6.15.06 update on 06GRC power costs.xls Chart 2_NIM Summary 18 3" xfId="29425"/>
    <cellStyle name="_VC 6.15.06 update on 06GRC power costs.xls Chart 2_NIM Summary 19" xfId="29426"/>
    <cellStyle name="_VC 6.15.06 update on 06GRC power costs.xls Chart 2_NIM Summary 19 2" xfId="29427"/>
    <cellStyle name="_VC 6.15.06 update on 06GRC power costs.xls Chart 2_NIM Summary 19 3" xfId="29428"/>
    <cellStyle name="_VC 6.15.06 update on 06GRC power costs.xls Chart 2_NIM Summary 2" xfId="7398"/>
    <cellStyle name="_VC 6.15.06 update on 06GRC power costs.xls Chart 2_NIM Summary 2 2" xfId="29429"/>
    <cellStyle name="_VC 6.15.06 update on 06GRC power costs.xls Chart 2_NIM Summary 2 2 2" xfId="29430"/>
    <cellStyle name="_VC 6.15.06 update on 06GRC power costs.xls Chart 2_NIM Summary 2 2 2 2" xfId="29431"/>
    <cellStyle name="_VC 6.15.06 update on 06GRC power costs.xls Chart 2_NIM Summary 2 3" xfId="29432"/>
    <cellStyle name="_VC 6.15.06 update on 06GRC power costs.xls Chart 2_NIM Summary 2 3 2" xfId="29433"/>
    <cellStyle name="_VC 6.15.06 update on 06GRC power costs.xls Chart 2_NIM Summary 2 4" xfId="29434"/>
    <cellStyle name="_VC 6.15.06 update on 06GRC power costs.xls Chart 2_NIM Summary 2 4 2" xfId="29435"/>
    <cellStyle name="_VC 6.15.06 update on 06GRC power costs.xls Chart 2_NIM Summary 20" xfId="29436"/>
    <cellStyle name="_VC 6.15.06 update on 06GRC power costs.xls Chart 2_NIM Summary 20 2" xfId="29437"/>
    <cellStyle name="_VC 6.15.06 update on 06GRC power costs.xls Chart 2_NIM Summary 20 3" xfId="29438"/>
    <cellStyle name="_VC 6.15.06 update on 06GRC power costs.xls Chart 2_NIM Summary 21" xfId="29439"/>
    <cellStyle name="_VC 6.15.06 update on 06GRC power costs.xls Chart 2_NIM Summary 21 2" xfId="29440"/>
    <cellStyle name="_VC 6.15.06 update on 06GRC power costs.xls Chart 2_NIM Summary 21 3" xfId="29441"/>
    <cellStyle name="_VC 6.15.06 update on 06GRC power costs.xls Chart 2_NIM Summary 22" xfId="29442"/>
    <cellStyle name="_VC 6.15.06 update on 06GRC power costs.xls Chart 2_NIM Summary 22 2" xfId="29443"/>
    <cellStyle name="_VC 6.15.06 update on 06GRC power costs.xls Chart 2_NIM Summary 22 3" xfId="29444"/>
    <cellStyle name="_VC 6.15.06 update on 06GRC power costs.xls Chart 2_NIM Summary 23" xfId="29445"/>
    <cellStyle name="_VC 6.15.06 update on 06GRC power costs.xls Chart 2_NIM Summary 23 2" xfId="29446"/>
    <cellStyle name="_VC 6.15.06 update on 06GRC power costs.xls Chart 2_NIM Summary 23 3" xfId="29447"/>
    <cellStyle name="_VC 6.15.06 update on 06GRC power costs.xls Chart 2_NIM Summary 24" xfId="29448"/>
    <cellStyle name="_VC 6.15.06 update on 06GRC power costs.xls Chart 2_NIM Summary 24 2" xfId="29449"/>
    <cellStyle name="_VC 6.15.06 update on 06GRC power costs.xls Chart 2_NIM Summary 24 3" xfId="29450"/>
    <cellStyle name="_VC 6.15.06 update on 06GRC power costs.xls Chart 2_NIM Summary 25" xfId="29451"/>
    <cellStyle name="_VC 6.15.06 update on 06GRC power costs.xls Chart 2_NIM Summary 25 2" xfId="29452"/>
    <cellStyle name="_VC 6.15.06 update on 06GRC power costs.xls Chart 2_NIM Summary 25 3" xfId="29453"/>
    <cellStyle name="_VC 6.15.06 update on 06GRC power costs.xls Chart 2_NIM Summary 26" xfId="29454"/>
    <cellStyle name="_VC 6.15.06 update on 06GRC power costs.xls Chart 2_NIM Summary 26 2" xfId="29455"/>
    <cellStyle name="_VC 6.15.06 update on 06GRC power costs.xls Chart 2_NIM Summary 26 3" xfId="29456"/>
    <cellStyle name="_VC 6.15.06 update on 06GRC power costs.xls Chart 2_NIM Summary 27" xfId="29457"/>
    <cellStyle name="_VC 6.15.06 update on 06GRC power costs.xls Chart 2_NIM Summary 27 2" xfId="29458"/>
    <cellStyle name="_VC 6.15.06 update on 06GRC power costs.xls Chart 2_NIM Summary 27 3" xfId="29459"/>
    <cellStyle name="_VC 6.15.06 update on 06GRC power costs.xls Chart 2_NIM Summary 28" xfId="29460"/>
    <cellStyle name="_VC 6.15.06 update on 06GRC power costs.xls Chart 2_NIM Summary 28 2" xfId="29461"/>
    <cellStyle name="_VC 6.15.06 update on 06GRC power costs.xls Chart 2_NIM Summary 28 3" xfId="29462"/>
    <cellStyle name="_VC 6.15.06 update on 06GRC power costs.xls Chart 2_NIM Summary 29" xfId="29463"/>
    <cellStyle name="_VC 6.15.06 update on 06GRC power costs.xls Chart 2_NIM Summary 29 2" xfId="29464"/>
    <cellStyle name="_VC 6.15.06 update on 06GRC power costs.xls Chart 2_NIM Summary 29 3" xfId="29465"/>
    <cellStyle name="_VC 6.15.06 update on 06GRC power costs.xls Chart 2_NIM Summary 3" xfId="7399"/>
    <cellStyle name="_VC 6.15.06 update on 06GRC power costs.xls Chart 2_NIM Summary 3 2" xfId="29466"/>
    <cellStyle name="_VC 6.15.06 update on 06GRC power costs.xls Chart 2_NIM Summary 3 2 2" xfId="29467"/>
    <cellStyle name="_VC 6.15.06 update on 06GRC power costs.xls Chart 2_NIM Summary 3 3" xfId="29468"/>
    <cellStyle name="_VC 6.15.06 update on 06GRC power costs.xls Chart 2_NIM Summary 30" xfId="29469"/>
    <cellStyle name="_VC 6.15.06 update on 06GRC power costs.xls Chart 2_NIM Summary 30 2" xfId="29470"/>
    <cellStyle name="_VC 6.15.06 update on 06GRC power costs.xls Chart 2_NIM Summary 30 3" xfId="29471"/>
    <cellStyle name="_VC 6.15.06 update on 06GRC power costs.xls Chart 2_NIM Summary 31" xfId="29472"/>
    <cellStyle name="_VC 6.15.06 update on 06GRC power costs.xls Chart 2_NIM Summary 31 2" xfId="29473"/>
    <cellStyle name="_VC 6.15.06 update on 06GRC power costs.xls Chart 2_NIM Summary 31 3" xfId="29474"/>
    <cellStyle name="_VC 6.15.06 update on 06GRC power costs.xls Chart 2_NIM Summary 32" xfId="29475"/>
    <cellStyle name="_VC 6.15.06 update on 06GRC power costs.xls Chart 2_NIM Summary 32 2" xfId="29476"/>
    <cellStyle name="_VC 6.15.06 update on 06GRC power costs.xls Chart 2_NIM Summary 33" xfId="29477"/>
    <cellStyle name="_VC 6.15.06 update on 06GRC power costs.xls Chart 2_NIM Summary 33 2" xfId="29478"/>
    <cellStyle name="_VC 6.15.06 update on 06GRC power costs.xls Chart 2_NIM Summary 34" xfId="29479"/>
    <cellStyle name="_VC 6.15.06 update on 06GRC power costs.xls Chart 2_NIM Summary 34 2" xfId="29480"/>
    <cellStyle name="_VC 6.15.06 update on 06GRC power costs.xls Chart 2_NIM Summary 35" xfId="29481"/>
    <cellStyle name="_VC 6.15.06 update on 06GRC power costs.xls Chart 2_NIM Summary 35 2" xfId="29482"/>
    <cellStyle name="_VC 6.15.06 update on 06GRC power costs.xls Chart 2_NIM Summary 36" xfId="29483"/>
    <cellStyle name="_VC 6.15.06 update on 06GRC power costs.xls Chart 2_NIM Summary 36 2" xfId="29484"/>
    <cellStyle name="_VC 6.15.06 update on 06GRC power costs.xls Chart 2_NIM Summary 37" xfId="29485"/>
    <cellStyle name="_VC 6.15.06 update on 06GRC power costs.xls Chart 2_NIM Summary 37 2" xfId="29486"/>
    <cellStyle name="_VC 6.15.06 update on 06GRC power costs.xls Chart 2_NIM Summary 38" xfId="29487"/>
    <cellStyle name="_VC 6.15.06 update on 06GRC power costs.xls Chart 2_NIM Summary 38 2" xfId="29488"/>
    <cellStyle name="_VC 6.15.06 update on 06GRC power costs.xls Chart 2_NIM Summary 39" xfId="29489"/>
    <cellStyle name="_VC 6.15.06 update on 06GRC power costs.xls Chart 2_NIM Summary 39 2" xfId="29490"/>
    <cellStyle name="_VC 6.15.06 update on 06GRC power costs.xls Chart 2_NIM Summary 4" xfId="7400"/>
    <cellStyle name="_VC 6.15.06 update on 06GRC power costs.xls Chart 2_NIM Summary 4 2" xfId="29491"/>
    <cellStyle name="_VC 6.15.06 update on 06GRC power costs.xls Chart 2_NIM Summary 4 2 2" xfId="29492"/>
    <cellStyle name="_VC 6.15.06 update on 06GRC power costs.xls Chart 2_NIM Summary 4 3" xfId="29493"/>
    <cellStyle name="_VC 6.15.06 update on 06GRC power costs.xls Chart 2_NIM Summary 40" xfId="29494"/>
    <cellStyle name="_VC 6.15.06 update on 06GRC power costs.xls Chart 2_NIM Summary 40 2" xfId="29495"/>
    <cellStyle name="_VC 6.15.06 update on 06GRC power costs.xls Chart 2_NIM Summary 41" xfId="29496"/>
    <cellStyle name="_VC 6.15.06 update on 06GRC power costs.xls Chart 2_NIM Summary 41 2" xfId="29497"/>
    <cellStyle name="_VC 6.15.06 update on 06GRC power costs.xls Chart 2_NIM Summary 42" xfId="29498"/>
    <cellStyle name="_VC 6.15.06 update on 06GRC power costs.xls Chart 2_NIM Summary 42 2" xfId="29499"/>
    <cellStyle name="_VC 6.15.06 update on 06GRC power costs.xls Chart 2_NIM Summary 43" xfId="29500"/>
    <cellStyle name="_VC 6.15.06 update on 06GRC power costs.xls Chart 2_NIM Summary 43 2" xfId="29501"/>
    <cellStyle name="_VC 6.15.06 update on 06GRC power costs.xls Chart 2_NIM Summary 44" xfId="29502"/>
    <cellStyle name="_VC 6.15.06 update on 06GRC power costs.xls Chart 2_NIM Summary 44 2" xfId="29503"/>
    <cellStyle name="_VC 6.15.06 update on 06GRC power costs.xls Chart 2_NIM Summary 45" xfId="29504"/>
    <cellStyle name="_VC 6.15.06 update on 06GRC power costs.xls Chart 2_NIM Summary 45 2" xfId="29505"/>
    <cellStyle name="_VC 6.15.06 update on 06GRC power costs.xls Chart 2_NIM Summary 46" xfId="29506"/>
    <cellStyle name="_VC 6.15.06 update on 06GRC power costs.xls Chart 2_NIM Summary 46 2" xfId="29507"/>
    <cellStyle name="_VC 6.15.06 update on 06GRC power costs.xls Chart 2_NIM Summary 47" xfId="29508"/>
    <cellStyle name="_VC 6.15.06 update on 06GRC power costs.xls Chart 2_NIM Summary 47 2" xfId="29509"/>
    <cellStyle name="_VC 6.15.06 update on 06GRC power costs.xls Chart 2_NIM Summary 48" xfId="29510"/>
    <cellStyle name="_VC 6.15.06 update on 06GRC power costs.xls Chart 2_NIM Summary 49" xfId="29511"/>
    <cellStyle name="_VC 6.15.06 update on 06GRC power costs.xls Chart 2_NIM Summary 5" xfId="7401"/>
    <cellStyle name="_VC 6.15.06 update on 06GRC power costs.xls Chart 2_NIM Summary 5 2" xfId="29512"/>
    <cellStyle name="_VC 6.15.06 update on 06GRC power costs.xls Chart 2_NIM Summary 5 2 2" xfId="29513"/>
    <cellStyle name="_VC 6.15.06 update on 06GRC power costs.xls Chart 2_NIM Summary 5 3" xfId="29514"/>
    <cellStyle name="_VC 6.15.06 update on 06GRC power costs.xls Chart 2_NIM Summary 50" xfId="29515"/>
    <cellStyle name="_VC 6.15.06 update on 06GRC power costs.xls Chart 2_NIM Summary 51" xfId="29516"/>
    <cellStyle name="_VC 6.15.06 update on 06GRC power costs.xls Chart 2_NIM Summary 6" xfId="7402"/>
    <cellStyle name="_VC 6.15.06 update on 06GRC power costs.xls Chart 2_NIM Summary 6 2" xfId="29517"/>
    <cellStyle name="_VC 6.15.06 update on 06GRC power costs.xls Chart 2_NIM Summary 6 2 2" xfId="29518"/>
    <cellStyle name="_VC 6.15.06 update on 06GRC power costs.xls Chart 2_NIM Summary 6 3" xfId="29519"/>
    <cellStyle name="_VC 6.15.06 update on 06GRC power costs.xls Chart 2_NIM Summary 7" xfId="7403"/>
    <cellStyle name="_VC 6.15.06 update on 06GRC power costs.xls Chart 2_NIM Summary 7 2" xfId="29520"/>
    <cellStyle name="_VC 6.15.06 update on 06GRC power costs.xls Chart 2_NIM Summary 7 2 2" xfId="29521"/>
    <cellStyle name="_VC 6.15.06 update on 06GRC power costs.xls Chart 2_NIM Summary 7 3" xfId="29522"/>
    <cellStyle name="_VC 6.15.06 update on 06GRC power costs.xls Chart 2_NIM Summary 7 4" xfId="29523"/>
    <cellStyle name="_VC 6.15.06 update on 06GRC power costs.xls Chart 2_NIM Summary 8" xfId="7404"/>
    <cellStyle name="_VC 6.15.06 update on 06GRC power costs.xls Chart 2_NIM Summary 8 2" xfId="29524"/>
    <cellStyle name="_VC 6.15.06 update on 06GRC power costs.xls Chart 2_NIM Summary 8 2 2" xfId="29525"/>
    <cellStyle name="_VC 6.15.06 update on 06GRC power costs.xls Chart 2_NIM Summary 8 3" xfId="29526"/>
    <cellStyle name="_VC 6.15.06 update on 06GRC power costs.xls Chart 2_NIM Summary 8 4" xfId="29527"/>
    <cellStyle name="_VC 6.15.06 update on 06GRC power costs.xls Chart 2_NIM Summary 9" xfId="7405"/>
    <cellStyle name="_VC 6.15.06 update on 06GRC power costs.xls Chart 2_NIM Summary 9 2" xfId="29528"/>
    <cellStyle name="_VC 6.15.06 update on 06GRC power costs.xls Chart 2_NIM Summary 9 2 2" xfId="29529"/>
    <cellStyle name="_VC 6.15.06 update on 06GRC power costs.xls Chart 2_NIM Summary 9 3" xfId="29530"/>
    <cellStyle name="_VC 6.15.06 update on 06GRC power costs.xls Chart 2_NIM Summary 9 4" xfId="29531"/>
    <cellStyle name="_VC 6.15.06 update on 06GRC power costs.xls Chart 2_NIM Summary_DEM-WP(C) ENERG10C--ctn Mid-C_042010 2010GRC" xfId="7406"/>
    <cellStyle name="_VC 6.15.06 update on 06GRC power costs.xls Chart 2_NIM Summary_DEM-WP(C) ENERG10C--ctn Mid-C_042010 2010GRC 2" xfId="29532"/>
    <cellStyle name="_VC 6.15.06 update on 06GRC power costs.xls Chart 2_PCA 10 -  Exhibit D Dec 2011" xfId="29533"/>
    <cellStyle name="_VC 6.15.06 update on 06GRC power costs.xls Chart 2_PCA 10 -  Exhibit D Dec 2011 2" xfId="29534"/>
    <cellStyle name="_VC 6.15.06 update on 06GRC power costs.xls Chart 2_PCA 10 -  Exhibit D from A Kellogg Jan 2011" xfId="7407"/>
    <cellStyle name="_VC 6.15.06 update on 06GRC power costs.xls Chart 2_PCA 10 -  Exhibit D from A Kellogg Jan 2011 2" xfId="29535"/>
    <cellStyle name="_VC 6.15.06 update on 06GRC power costs.xls Chart 2_PCA 10 -  Exhibit D from A Kellogg July 2011" xfId="7408"/>
    <cellStyle name="_VC 6.15.06 update on 06GRC power costs.xls Chart 2_PCA 10 -  Exhibit D from A Kellogg July 2011 2" xfId="29536"/>
    <cellStyle name="_VC 6.15.06 update on 06GRC power costs.xls Chart 2_PCA 10 -  Exhibit D from S Free Rcv'd 12-11" xfId="7409"/>
    <cellStyle name="_VC 6.15.06 update on 06GRC power costs.xls Chart 2_PCA 10 -  Exhibit D from S Free Rcv'd 12-11 2" xfId="29537"/>
    <cellStyle name="_VC 6.15.06 update on 06GRC power costs.xls Chart 2_PCA 11 -  Exhibit D Jan 2012 fr A Kellogg" xfId="29538"/>
    <cellStyle name="_VC 6.15.06 update on 06GRC power costs.xls Chart 2_PCA 11 -  Exhibit D Jan 2012 fr A Kellogg 2" xfId="29539"/>
    <cellStyle name="_VC 6.15.06 update on 06GRC power costs.xls Chart 2_PCA 11 -  Exhibit D Jan 2012 WF" xfId="29540"/>
    <cellStyle name="_VC 6.15.06 update on 06GRC power costs.xls Chart 2_PCA 11 -  Exhibit D Jan 2012 WF 2" xfId="29541"/>
    <cellStyle name="_VC 6.15.06 update on 06GRC power costs.xls Chart 2_PCA 9 -  Exhibit D April 2010" xfId="7410"/>
    <cellStyle name="_VC 6.15.06 update on 06GRC power costs.xls Chart 2_PCA 9 -  Exhibit D April 2010 (3)" xfId="7411"/>
    <cellStyle name="_VC 6.15.06 update on 06GRC power costs.xls Chart 2_PCA 9 -  Exhibit D April 2010 (3) 2" xfId="7412"/>
    <cellStyle name="_VC 6.15.06 update on 06GRC power costs.xls Chart 2_PCA 9 -  Exhibit D April 2010 (3) 2 2" xfId="29542"/>
    <cellStyle name="_VC 6.15.06 update on 06GRC power costs.xls Chart 2_PCA 9 -  Exhibit D April 2010 (3) 2 2 2" xfId="29543"/>
    <cellStyle name="_VC 6.15.06 update on 06GRC power costs.xls Chart 2_PCA 9 -  Exhibit D April 2010 (3) 2 2 2 2" xfId="29544"/>
    <cellStyle name="_VC 6.15.06 update on 06GRC power costs.xls Chart 2_PCA 9 -  Exhibit D April 2010 (3) 2 3" xfId="29545"/>
    <cellStyle name="_VC 6.15.06 update on 06GRC power costs.xls Chart 2_PCA 9 -  Exhibit D April 2010 (3) 2 3 2" xfId="29546"/>
    <cellStyle name="_VC 6.15.06 update on 06GRC power costs.xls Chart 2_PCA 9 -  Exhibit D April 2010 (3) 2 4" xfId="29547"/>
    <cellStyle name="_VC 6.15.06 update on 06GRC power costs.xls Chart 2_PCA 9 -  Exhibit D April 2010 (3) 2 4 2" xfId="29548"/>
    <cellStyle name="_VC 6.15.06 update on 06GRC power costs.xls Chart 2_PCA 9 -  Exhibit D April 2010 (3) 3" xfId="29549"/>
    <cellStyle name="_VC 6.15.06 update on 06GRC power costs.xls Chart 2_PCA 9 -  Exhibit D April 2010 (3) 3 2" xfId="29550"/>
    <cellStyle name="_VC 6.15.06 update on 06GRC power costs.xls Chart 2_PCA 9 -  Exhibit D April 2010 (3) 3 2 2" xfId="29551"/>
    <cellStyle name="_VC 6.15.06 update on 06GRC power costs.xls Chart 2_PCA 9 -  Exhibit D April 2010 (3) 3 3" xfId="29552"/>
    <cellStyle name="_VC 6.15.06 update on 06GRC power costs.xls Chart 2_PCA 9 -  Exhibit D April 2010 (3) 4" xfId="29553"/>
    <cellStyle name="_VC 6.15.06 update on 06GRC power costs.xls Chart 2_PCA 9 -  Exhibit D April 2010 (3) 4 2" xfId="29554"/>
    <cellStyle name="_VC 6.15.06 update on 06GRC power costs.xls Chart 2_PCA 9 -  Exhibit D April 2010 (3) 4 2 2" xfId="29555"/>
    <cellStyle name="_VC 6.15.06 update on 06GRC power costs.xls Chart 2_PCA 9 -  Exhibit D April 2010 (3) 4 3" xfId="29556"/>
    <cellStyle name="_VC 6.15.06 update on 06GRC power costs.xls Chart 2_PCA 9 -  Exhibit D April 2010 (3) 5" xfId="29557"/>
    <cellStyle name="_VC 6.15.06 update on 06GRC power costs.xls Chart 2_PCA 9 -  Exhibit D April 2010 (3) 5 2" xfId="29558"/>
    <cellStyle name="_VC 6.15.06 update on 06GRC power costs.xls Chart 2_PCA 9 -  Exhibit D April 2010 (3) 6" xfId="29559"/>
    <cellStyle name="_VC 6.15.06 update on 06GRC power costs.xls Chart 2_PCA 9 -  Exhibit D April 2010 (3) 6 2" xfId="29560"/>
    <cellStyle name="_VC 6.15.06 update on 06GRC power costs.xls Chart 2_PCA 9 -  Exhibit D April 2010 (3)_DEM-WP(C) ENERG10C--ctn Mid-C_042010 2010GRC" xfId="7413"/>
    <cellStyle name="_VC 6.15.06 update on 06GRC power costs.xls Chart 2_PCA 9 -  Exhibit D April 2010 (3)_DEM-WP(C) ENERG10C--ctn Mid-C_042010 2010GRC 2" xfId="29561"/>
    <cellStyle name="_VC 6.15.06 update on 06GRC power costs.xls Chart 2_PCA 9 -  Exhibit D April 2010 2" xfId="7414"/>
    <cellStyle name="_VC 6.15.06 update on 06GRC power costs.xls Chart 2_PCA 9 -  Exhibit D April 2010 2 2" xfId="29562"/>
    <cellStyle name="_VC 6.15.06 update on 06GRC power costs.xls Chart 2_PCA 9 -  Exhibit D April 2010 3" xfId="7415"/>
    <cellStyle name="_VC 6.15.06 update on 06GRC power costs.xls Chart 2_PCA 9 -  Exhibit D April 2010 3 2" xfId="29563"/>
    <cellStyle name="_VC 6.15.06 update on 06GRC power costs.xls Chart 2_PCA 9 -  Exhibit D April 2010 4" xfId="29564"/>
    <cellStyle name="_VC 6.15.06 update on 06GRC power costs.xls Chart 2_PCA 9 -  Exhibit D April 2010 4 2" xfId="29565"/>
    <cellStyle name="_VC 6.15.06 update on 06GRC power costs.xls Chart 2_PCA 9 -  Exhibit D April 2010 5" xfId="29566"/>
    <cellStyle name="_VC 6.15.06 update on 06GRC power costs.xls Chart 2_PCA 9 -  Exhibit D April 2010 5 2" xfId="29567"/>
    <cellStyle name="_VC 6.15.06 update on 06GRC power costs.xls Chart 2_PCA 9 -  Exhibit D April 2010 6" xfId="29568"/>
    <cellStyle name="_VC 6.15.06 update on 06GRC power costs.xls Chart 2_PCA 9 -  Exhibit D April 2010 6 2" xfId="29569"/>
    <cellStyle name="_VC 6.15.06 update on 06GRC power costs.xls Chart 2_PCA 9 -  Exhibit D April 2010 7" xfId="29570"/>
    <cellStyle name="_VC 6.15.06 update on 06GRC power costs.xls Chart 2_PCA 9 -  Exhibit D Nov 2010" xfId="7416"/>
    <cellStyle name="_VC 6.15.06 update on 06GRC power costs.xls Chart 2_PCA 9 -  Exhibit D Nov 2010 2" xfId="7417"/>
    <cellStyle name="_VC 6.15.06 update on 06GRC power costs.xls Chart 2_PCA 9 -  Exhibit D Nov 2010 2 2" xfId="29571"/>
    <cellStyle name="_VC 6.15.06 update on 06GRC power costs.xls Chart 2_PCA 9 -  Exhibit D Nov 2010 3" xfId="29572"/>
    <cellStyle name="_VC 6.15.06 update on 06GRC power costs.xls Chart 2_PCA 9 - Exhibit D at August 2010" xfId="7418"/>
    <cellStyle name="_VC 6.15.06 update on 06GRC power costs.xls Chart 2_PCA 9 - Exhibit D at August 2010 2" xfId="7419"/>
    <cellStyle name="_VC 6.15.06 update on 06GRC power costs.xls Chart 2_PCA 9 - Exhibit D at August 2010 2 2" xfId="29573"/>
    <cellStyle name="_VC 6.15.06 update on 06GRC power costs.xls Chart 2_PCA 9 - Exhibit D at August 2010 3" xfId="29574"/>
    <cellStyle name="_VC 6.15.06 update on 06GRC power costs.xls Chart 2_PCA 9 - Exhibit D June 2010 GRC" xfId="7420"/>
    <cellStyle name="_VC 6.15.06 update on 06GRC power costs.xls Chart 2_PCA 9 - Exhibit D June 2010 GRC 2" xfId="7421"/>
    <cellStyle name="_VC 6.15.06 update on 06GRC power costs.xls Chart 2_PCA 9 - Exhibit D June 2010 GRC 2 2" xfId="29575"/>
    <cellStyle name="_VC 6.15.06 update on 06GRC power costs.xls Chart 2_PCA 9 - Exhibit D June 2010 GRC 3" xfId="29576"/>
    <cellStyle name="_VC 6.15.06 update on 06GRC power costs.xls Chart 2_Power Costs - Comparison bx Rbtl-Staff-Jt-PC" xfId="7422"/>
    <cellStyle name="_VC 6.15.06 update on 06GRC power costs.xls Chart 2_Power Costs - Comparison bx Rbtl-Staff-Jt-PC 2" xfId="7423"/>
    <cellStyle name="_VC 6.15.06 update on 06GRC power costs.xls Chart 2_Power Costs - Comparison bx Rbtl-Staff-Jt-PC 2 2" xfId="7424"/>
    <cellStyle name="_VC 6.15.06 update on 06GRC power costs.xls Chart 2_Power Costs - Comparison bx Rbtl-Staff-Jt-PC 2 2 2" xfId="29577"/>
    <cellStyle name="_VC 6.15.06 update on 06GRC power costs.xls Chart 2_Power Costs - Comparison bx Rbtl-Staff-Jt-PC 2 2 2 2" xfId="29578"/>
    <cellStyle name="_VC 6.15.06 update on 06GRC power costs.xls Chart 2_Power Costs - Comparison bx Rbtl-Staff-Jt-PC 2 3" xfId="29579"/>
    <cellStyle name="_VC 6.15.06 update on 06GRC power costs.xls Chart 2_Power Costs - Comparison bx Rbtl-Staff-Jt-PC 2 3 2" xfId="29580"/>
    <cellStyle name="_VC 6.15.06 update on 06GRC power costs.xls Chart 2_Power Costs - Comparison bx Rbtl-Staff-Jt-PC 2 4" xfId="29581"/>
    <cellStyle name="_VC 6.15.06 update on 06GRC power costs.xls Chart 2_Power Costs - Comparison bx Rbtl-Staff-Jt-PC 2 4 2" xfId="29582"/>
    <cellStyle name="_VC 6.15.06 update on 06GRC power costs.xls Chart 2_Power Costs - Comparison bx Rbtl-Staff-Jt-PC 3" xfId="7425"/>
    <cellStyle name="_VC 6.15.06 update on 06GRC power costs.xls Chart 2_Power Costs - Comparison bx Rbtl-Staff-Jt-PC 3 2" xfId="29583"/>
    <cellStyle name="_VC 6.15.06 update on 06GRC power costs.xls Chart 2_Power Costs - Comparison bx Rbtl-Staff-Jt-PC 3 2 2" xfId="29584"/>
    <cellStyle name="_VC 6.15.06 update on 06GRC power costs.xls Chart 2_Power Costs - Comparison bx Rbtl-Staff-Jt-PC 3 3" xfId="29585"/>
    <cellStyle name="_VC 6.15.06 update on 06GRC power costs.xls Chart 2_Power Costs - Comparison bx Rbtl-Staff-Jt-PC 4" xfId="7426"/>
    <cellStyle name="_VC 6.15.06 update on 06GRC power costs.xls Chart 2_Power Costs - Comparison bx Rbtl-Staff-Jt-PC 4 2" xfId="29586"/>
    <cellStyle name="_VC 6.15.06 update on 06GRC power costs.xls Chart 2_Power Costs - Comparison bx Rbtl-Staff-Jt-PC 4 2 2" xfId="29587"/>
    <cellStyle name="_VC 6.15.06 update on 06GRC power costs.xls Chart 2_Power Costs - Comparison bx Rbtl-Staff-Jt-PC 4 3" xfId="29588"/>
    <cellStyle name="_VC 6.15.06 update on 06GRC power costs.xls Chart 2_Power Costs - Comparison bx Rbtl-Staff-Jt-PC 5" xfId="29589"/>
    <cellStyle name="_VC 6.15.06 update on 06GRC power costs.xls Chart 2_Power Costs - Comparison bx Rbtl-Staff-Jt-PC 5 2" xfId="29590"/>
    <cellStyle name="_VC 6.15.06 update on 06GRC power costs.xls Chart 2_Power Costs - Comparison bx Rbtl-Staff-Jt-PC 6" xfId="29591"/>
    <cellStyle name="_VC 6.15.06 update on 06GRC power costs.xls Chart 2_Power Costs - Comparison bx Rbtl-Staff-Jt-PC 6 2" xfId="29592"/>
    <cellStyle name="_VC 6.15.06 update on 06GRC power costs.xls Chart 2_Power Costs - Comparison bx Rbtl-Staff-Jt-PC_Adj Bench DR 3 for Initial Briefs (Electric)" xfId="7427"/>
    <cellStyle name="_VC 6.15.06 update on 06GRC power costs.xls Chart 2_Power Costs - Comparison bx Rbtl-Staff-Jt-PC_Adj Bench DR 3 for Initial Briefs (Electric) 2" xfId="7428"/>
    <cellStyle name="_VC 6.15.06 update on 06GRC power costs.xls Chart 2_Power Costs - Comparison bx Rbtl-Staff-Jt-PC_Adj Bench DR 3 for Initial Briefs (Electric) 2 2" xfId="7429"/>
    <cellStyle name="_VC 6.15.06 update on 06GRC power costs.xls Chart 2_Power Costs - Comparison bx Rbtl-Staff-Jt-PC_Adj Bench DR 3 for Initial Briefs (Electric) 2 2 2" xfId="29593"/>
    <cellStyle name="_VC 6.15.06 update on 06GRC power costs.xls Chart 2_Power Costs - Comparison bx Rbtl-Staff-Jt-PC_Adj Bench DR 3 for Initial Briefs (Electric) 2 2 2 2" xfId="29594"/>
    <cellStyle name="_VC 6.15.06 update on 06GRC power costs.xls Chart 2_Power Costs - Comparison bx Rbtl-Staff-Jt-PC_Adj Bench DR 3 for Initial Briefs (Electric) 2 3" xfId="29595"/>
    <cellStyle name="_VC 6.15.06 update on 06GRC power costs.xls Chart 2_Power Costs - Comparison bx Rbtl-Staff-Jt-PC_Adj Bench DR 3 for Initial Briefs (Electric) 2 3 2" xfId="29596"/>
    <cellStyle name="_VC 6.15.06 update on 06GRC power costs.xls Chart 2_Power Costs - Comparison bx Rbtl-Staff-Jt-PC_Adj Bench DR 3 for Initial Briefs (Electric) 2 4" xfId="29597"/>
    <cellStyle name="_VC 6.15.06 update on 06GRC power costs.xls Chart 2_Power Costs - Comparison bx Rbtl-Staff-Jt-PC_Adj Bench DR 3 for Initial Briefs (Electric) 2 4 2" xfId="29598"/>
    <cellStyle name="_VC 6.15.06 update on 06GRC power costs.xls Chart 2_Power Costs - Comparison bx Rbtl-Staff-Jt-PC_Adj Bench DR 3 for Initial Briefs (Electric) 3" xfId="7430"/>
    <cellStyle name="_VC 6.15.06 update on 06GRC power costs.xls Chart 2_Power Costs - Comparison bx Rbtl-Staff-Jt-PC_Adj Bench DR 3 for Initial Briefs (Electric) 3 2" xfId="29599"/>
    <cellStyle name="_VC 6.15.06 update on 06GRC power costs.xls Chart 2_Power Costs - Comparison bx Rbtl-Staff-Jt-PC_Adj Bench DR 3 for Initial Briefs (Electric) 3 2 2" xfId="29600"/>
    <cellStyle name="_VC 6.15.06 update on 06GRC power costs.xls Chart 2_Power Costs - Comparison bx Rbtl-Staff-Jt-PC_Adj Bench DR 3 for Initial Briefs (Electric) 3 3" xfId="29601"/>
    <cellStyle name="_VC 6.15.06 update on 06GRC power costs.xls Chart 2_Power Costs - Comparison bx Rbtl-Staff-Jt-PC_Adj Bench DR 3 for Initial Briefs (Electric) 4" xfId="7431"/>
    <cellStyle name="_VC 6.15.06 update on 06GRC power costs.xls Chart 2_Power Costs - Comparison bx Rbtl-Staff-Jt-PC_Adj Bench DR 3 for Initial Briefs (Electric) 4 2" xfId="29602"/>
    <cellStyle name="_VC 6.15.06 update on 06GRC power costs.xls Chart 2_Power Costs - Comparison bx Rbtl-Staff-Jt-PC_Adj Bench DR 3 for Initial Briefs (Electric) 4 2 2" xfId="29603"/>
    <cellStyle name="_VC 6.15.06 update on 06GRC power costs.xls Chart 2_Power Costs - Comparison bx Rbtl-Staff-Jt-PC_Adj Bench DR 3 for Initial Briefs (Electric) 4 3" xfId="29604"/>
    <cellStyle name="_VC 6.15.06 update on 06GRC power costs.xls Chart 2_Power Costs - Comparison bx Rbtl-Staff-Jt-PC_Adj Bench DR 3 for Initial Briefs (Electric) 5" xfId="29605"/>
    <cellStyle name="_VC 6.15.06 update on 06GRC power costs.xls Chart 2_Power Costs - Comparison bx Rbtl-Staff-Jt-PC_Adj Bench DR 3 for Initial Briefs (Electric) 5 2" xfId="29606"/>
    <cellStyle name="_VC 6.15.06 update on 06GRC power costs.xls Chart 2_Power Costs - Comparison bx Rbtl-Staff-Jt-PC_Adj Bench DR 3 for Initial Briefs (Electric) 6" xfId="29607"/>
    <cellStyle name="_VC 6.15.06 update on 06GRC power costs.xls Chart 2_Power Costs - Comparison bx Rbtl-Staff-Jt-PC_Adj Bench DR 3 for Initial Briefs (Electric) 6 2" xfId="29608"/>
    <cellStyle name="_VC 6.15.06 update on 06GRC power costs.xls Chart 2_Power Costs - Comparison bx Rbtl-Staff-Jt-PC_Adj Bench DR 3 for Initial Briefs (Electric)_DEM-WP(C) ENERG10C--ctn Mid-C_042010 2010GRC" xfId="7432"/>
    <cellStyle name="_VC 6.15.06 update on 06GRC power costs.xls Chart 2_Power Costs - Comparison bx Rbtl-Staff-Jt-PC_Adj Bench DR 3 for Initial Briefs (Electric)_DEM-WP(C) ENERG10C--ctn Mid-C_042010 2010GRC 2" xfId="29609"/>
    <cellStyle name="_VC 6.15.06 update on 06GRC power costs.xls Chart 2_Power Costs - Comparison bx Rbtl-Staff-Jt-PC_DEM-WP(C) ENERG10C--ctn Mid-C_042010 2010GRC" xfId="7433"/>
    <cellStyle name="_VC 6.15.06 update on 06GRC power costs.xls Chart 2_Power Costs - Comparison bx Rbtl-Staff-Jt-PC_DEM-WP(C) ENERG10C--ctn Mid-C_042010 2010GRC 2" xfId="29610"/>
    <cellStyle name="_VC 6.15.06 update on 06GRC power costs.xls Chart 2_Power Costs - Comparison bx Rbtl-Staff-Jt-PC_Electric Rev Req Model (2009 GRC) Rebuttal" xfId="7434"/>
    <cellStyle name="_VC 6.15.06 update on 06GRC power costs.xls Chart 2_Power Costs - Comparison bx Rbtl-Staff-Jt-PC_Electric Rev Req Model (2009 GRC) Rebuttal 2" xfId="7435"/>
    <cellStyle name="_VC 6.15.06 update on 06GRC power costs.xls Chart 2_Power Costs - Comparison bx Rbtl-Staff-Jt-PC_Electric Rev Req Model (2009 GRC) Rebuttal 2 2" xfId="7436"/>
    <cellStyle name="_VC 6.15.06 update on 06GRC power costs.xls Chart 2_Power Costs - Comparison bx Rbtl-Staff-Jt-PC_Electric Rev Req Model (2009 GRC) Rebuttal 2 2 2" xfId="29611"/>
    <cellStyle name="_VC 6.15.06 update on 06GRC power costs.xls Chart 2_Power Costs - Comparison bx Rbtl-Staff-Jt-PC_Electric Rev Req Model (2009 GRC) Rebuttal 2 3" xfId="29612"/>
    <cellStyle name="_VC 6.15.06 update on 06GRC power costs.xls Chart 2_Power Costs - Comparison bx Rbtl-Staff-Jt-PC_Electric Rev Req Model (2009 GRC) Rebuttal 3" xfId="7437"/>
    <cellStyle name="_VC 6.15.06 update on 06GRC power costs.xls Chart 2_Power Costs - Comparison bx Rbtl-Staff-Jt-PC_Electric Rev Req Model (2009 GRC) Rebuttal 3 2" xfId="29613"/>
    <cellStyle name="_VC 6.15.06 update on 06GRC power costs.xls Chart 2_Power Costs - Comparison bx Rbtl-Staff-Jt-PC_Electric Rev Req Model (2009 GRC) Rebuttal 4" xfId="7438"/>
    <cellStyle name="_VC 6.15.06 update on 06GRC power costs.xls Chart 2_Power Costs - Comparison bx Rbtl-Staff-Jt-PC_Electric Rev Req Model (2009 GRC) Rebuttal REmoval of New  WH Solar AdjustMI" xfId="7439"/>
    <cellStyle name="_VC 6.15.06 update on 06GRC power costs.xls Chart 2_Power Costs - Comparison bx Rbtl-Staff-Jt-PC_Electric Rev Req Model (2009 GRC) Rebuttal REmoval of New  WH Solar AdjustMI 2" xfId="7440"/>
    <cellStyle name="_VC 6.15.06 update on 06GRC power costs.xls Chart 2_Power Costs - Comparison bx Rbtl-Staff-Jt-PC_Electric Rev Req Model (2009 GRC) Rebuttal REmoval of New  WH Solar AdjustMI 2 2" xfId="7441"/>
    <cellStyle name="_VC 6.15.06 update on 06GRC power costs.xls Chart 2_Power Costs - Comparison bx Rbtl-Staff-Jt-PC_Electric Rev Req Model (2009 GRC) Rebuttal REmoval of New  WH Solar AdjustMI 2 2 2" xfId="29614"/>
    <cellStyle name="_VC 6.15.06 update on 06GRC power costs.xls Chart 2_Power Costs - Comparison bx Rbtl-Staff-Jt-PC_Electric Rev Req Model (2009 GRC) Rebuttal REmoval of New  WH Solar AdjustMI 2 2 2 2" xfId="29615"/>
    <cellStyle name="_VC 6.15.06 update on 06GRC power costs.xls Chart 2_Power Costs - Comparison bx Rbtl-Staff-Jt-PC_Electric Rev Req Model (2009 GRC) Rebuttal REmoval of New  WH Solar AdjustMI 2 3" xfId="29616"/>
    <cellStyle name="_VC 6.15.06 update on 06GRC power costs.xls Chart 2_Power Costs - Comparison bx Rbtl-Staff-Jt-PC_Electric Rev Req Model (2009 GRC) Rebuttal REmoval of New  WH Solar AdjustMI 2 3 2" xfId="29617"/>
    <cellStyle name="_VC 6.15.06 update on 06GRC power costs.xls Chart 2_Power Costs - Comparison bx Rbtl-Staff-Jt-PC_Electric Rev Req Model (2009 GRC) Rebuttal REmoval of New  WH Solar AdjustMI 2 4" xfId="29618"/>
    <cellStyle name="_VC 6.15.06 update on 06GRC power costs.xls Chart 2_Power Costs - Comparison bx Rbtl-Staff-Jt-PC_Electric Rev Req Model (2009 GRC) Rebuttal REmoval of New  WH Solar AdjustMI 2 4 2" xfId="29619"/>
    <cellStyle name="_VC 6.15.06 update on 06GRC power costs.xls Chart 2_Power Costs - Comparison bx Rbtl-Staff-Jt-PC_Electric Rev Req Model (2009 GRC) Rebuttal REmoval of New  WH Solar AdjustMI 3" xfId="7442"/>
    <cellStyle name="_VC 6.15.06 update on 06GRC power costs.xls Chart 2_Power Costs - Comparison bx Rbtl-Staff-Jt-PC_Electric Rev Req Model (2009 GRC) Rebuttal REmoval of New  WH Solar AdjustMI 3 2" xfId="29620"/>
    <cellStyle name="_VC 6.15.06 update on 06GRC power costs.xls Chart 2_Power Costs - Comparison bx Rbtl-Staff-Jt-PC_Electric Rev Req Model (2009 GRC) Rebuttal REmoval of New  WH Solar AdjustMI 3 2 2" xfId="29621"/>
    <cellStyle name="_VC 6.15.06 update on 06GRC power costs.xls Chart 2_Power Costs - Comparison bx Rbtl-Staff-Jt-PC_Electric Rev Req Model (2009 GRC) Rebuttal REmoval of New  WH Solar AdjustMI 3 3" xfId="29622"/>
    <cellStyle name="_VC 6.15.06 update on 06GRC power costs.xls Chart 2_Power Costs - Comparison bx Rbtl-Staff-Jt-PC_Electric Rev Req Model (2009 GRC) Rebuttal REmoval of New  WH Solar AdjustMI 4" xfId="7443"/>
    <cellStyle name="_VC 6.15.06 update on 06GRC power costs.xls Chart 2_Power Costs - Comparison bx Rbtl-Staff-Jt-PC_Electric Rev Req Model (2009 GRC) Rebuttal REmoval of New  WH Solar AdjustMI 4 2" xfId="29623"/>
    <cellStyle name="_VC 6.15.06 update on 06GRC power costs.xls Chart 2_Power Costs - Comparison bx Rbtl-Staff-Jt-PC_Electric Rev Req Model (2009 GRC) Rebuttal REmoval of New  WH Solar AdjustMI 4 2 2" xfId="29624"/>
    <cellStyle name="_VC 6.15.06 update on 06GRC power costs.xls Chart 2_Power Costs - Comparison bx Rbtl-Staff-Jt-PC_Electric Rev Req Model (2009 GRC) Rebuttal REmoval of New  WH Solar AdjustMI 4 3" xfId="29625"/>
    <cellStyle name="_VC 6.15.06 update on 06GRC power costs.xls Chart 2_Power Costs - Comparison bx Rbtl-Staff-Jt-PC_Electric Rev Req Model (2009 GRC) Rebuttal REmoval of New  WH Solar AdjustMI 5" xfId="29626"/>
    <cellStyle name="_VC 6.15.06 update on 06GRC power costs.xls Chart 2_Power Costs - Comparison bx Rbtl-Staff-Jt-PC_Electric Rev Req Model (2009 GRC) Rebuttal REmoval of New  WH Solar AdjustMI 5 2" xfId="29627"/>
    <cellStyle name="_VC 6.15.06 update on 06GRC power costs.xls Chart 2_Power Costs - Comparison bx Rbtl-Staff-Jt-PC_Electric Rev Req Model (2009 GRC) Rebuttal REmoval of New  WH Solar AdjustMI 6" xfId="29628"/>
    <cellStyle name="_VC 6.15.06 update on 06GRC power costs.xls Chart 2_Power Costs - Comparison bx Rbtl-Staff-Jt-PC_Electric Rev Req Model (2009 GRC) Rebuttal REmoval of New  WH Solar AdjustMI 6 2" xfId="29629"/>
    <cellStyle name="_VC 6.15.06 update on 06GRC power costs.xls Chart 2_Power Costs - Comparison bx Rbtl-Staff-Jt-PC_Electric Rev Req Model (2009 GRC) Rebuttal REmoval of New  WH Solar AdjustMI_DEM-WP(C) ENERG10C--ctn Mid-C_042010 2010GRC" xfId="7444"/>
    <cellStyle name="_VC 6.15.06 update on 06GRC power costs.xls Chart 2_Power Costs - Comparison bx Rbtl-Staff-Jt-PC_Electric Rev Req Model (2009 GRC) Rebuttal REmoval of New  WH Solar AdjustMI_DEM-WP(C) ENERG10C--ctn Mid-C_042010 2010GRC 2" xfId="29630"/>
    <cellStyle name="_VC 6.15.06 update on 06GRC power costs.xls Chart 2_Power Costs - Comparison bx Rbtl-Staff-Jt-PC_Electric Rev Req Model (2009 GRC) Revised 01-18-2010" xfId="7445"/>
    <cellStyle name="_VC 6.15.06 update on 06GRC power costs.xls Chart 2_Power Costs - Comparison bx Rbtl-Staff-Jt-PC_Electric Rev Req Model (2009 GRC) Revised 01-18-2010 2" xfId="7446"/>
    <cellStyle name="_VC 6.15.06 update on 06GRC power costs.xls Chart 2_Power Costs - Comparison bx Rbtl-Staff-Jt-PC_Electric Rev Req Model (2009 GRC) Revised 01-18-2010 2 2" xfId="7447"/>
    <cellStyle name="_VC 6.15.06 update on 06GRC power costs.xls Chart 2_Power Costs - Comparison bx Rbtl-Staff-Jt-PC_Electric Rev Req Model (2009 GRC) Revised 01-18-2010 2 2 2" xfId="29631"/>
    <cellStyle name="_VC 6.15.06 update on 06GRC power costs.xls Chart 2_Power Costs - Comparison bx Rbtl-Staff-Jt-PC_Electric Rev Req Model (2009 GRC) Revised 01-18-2010 2 2 2 2" xfId="29632"/>
    <cellStyle name="_VC 6.15.06 update on 06GRC power costs.xls Chart 2_Power Costs - Comparison bx Rbtl-Staff-Jt-PC_Electric Rev Req Model (2009 GRC) Revised 01-18-2010 2 3" xfId="29633"/>
    <cellStyle name="_VC 6.15.06 update on 06GRC power costs.xls Chart 2_Power Costs - Comparison bx Rbtl-Staff-Jt-PC_Electric Rev Req Model (2009 GRC) Revised 01-18-2010 2 3 2" xfId="29634"/>
    <cellStyle name="_VC 6.15.06 update on 06GRC power costs.xls Chart 2_Power Costs - Comparison bx Rbtl-Staff-Jt-PC_Electric Rev Req Model (2009 GRC) Revised 01-18-2010 2 4" xfId="29635"/>
    <cellStyle name="_VC 6.15.06 update on 06GRC power costs.xls Chart 2_Power Costs - Comparison bx Rbtl-Staff-Jt-PC_Electric Rev Req Model (2009 GRC) Revised 01-18-2010 2 4 2" xfId="29636"/>
    <cellStyle name="_VC 6.15.06 update on 06GRC power costs.xls Chart 2_Power Costs - Comparison bx Rbtl-Staff-Jt-PC_Electric Rev Req Model (2009 GRC) Revised 01-18-2010 3" xfId="7448"/>
    <cellStyle name="_VC 6.15.06 update on 06GRC power costs.xls Chart 2_Power Costs - Comparison bx Rbtl-Staff-Jt-PC_Electric Rev Req Model (2009 GRC) Revised 01-18-2010 3 2" xfId="29637"/>
    <cellStyle name="_VC 6.15.06 update on 06GRC power costs.xls Chart 2_Power Costs - Comparison bx Rbtl-Staff-Jt-PC_Electric Rev Req Model (2009 GRC) Revised 01-18-2010 3 2 2" xfId="29638"/>
    <cellStyle name="_VC 6.15.06 update on 06GRC power costs.xls Chart 2_Power Costs - Comparison bx Rbtl-Staff-Jt-PC_Electric Rev Req Model (2009 GRC) Revised 01-18-2010 3 3" xfId="29639"/>
    <cellStyle name="_VC 6.15.06 update on 06GRC power costs.xls Chart 2_Power Costs - Comparison bx Rbtl-Staff-Jt-PC_Electric Rev Req Model (2009 GRC) Revised 01-18-2010 4" xfId="7449"/>
    <cellStyle name="_VC 6.15.06 update on 06GRC power costs.xls Chart 2_Power Costs - Comparison bx Rbtl-Staff-Jt-PC_Electric Rev Req Model (2009 GRC) Revised 01-18-2010 4 2" xfId="29640"/>
    <cellStyle name="_VC 6.15.06 update on 06GRC power costs.xls Chart 2_Power Costs - Comparison bx Rbtl-Staff-Jt-PC_Electric Rev Req Model (2009 GRC) Revised 01-18-2010 4 2 2" xfId="29641"/>
    <cellStyle name="_VC 6.15.06 update on 06GRC power costs.xls Chart 2_Power Costs - Comparison bx Rbtl-Staff-Jt-PC_Electric Rev Req Model (2009 GRC) Revised 01-18-2010 4 3" xfId="29642"/>
    <cellStyle name="_VC 6.15.06 update on 06GRC power costs.xls Chart 2_Power Costs - Comparison bx Rbtl-Staff-Jt-PC_Electric Rev Req Model (2009 GRC) Revised 01-18-2010 5" xfId="29643"/>
    <cellStyle name="_VC 6.15.06 update on 06GRC power costs.xls Chart 2_Power Costs - Comparison bx Rbtl-Staff-Jt-PC_Electric Rev Req Model (2009 GRC) Revised 01-18-2010 5 2" xfId="29644"/>
    <cellStyle name="_VC 6.15.06 update on 06GRC power costs.xls Chart 2_Power Costs - Comparison bx Rbtl-Staff-Jt-PC_Electric Rev Req Model (2009 GRC) Revised 01-18-2010 6" xfId="29645"/>
    <cellStyle name="_VC 6.15.06 update on 06GRC power costs.xls Chart 2_Power Costs - Comparison bx Rbtl-Staff-Jt-PC_Electric Rev Req Model (2009 GRC) Revised 01-18-2010 6 2" xfId="29646"/>
    <cellStyle name="_VC 6.15.06 update on 06GRC power costs.xls Chart 2_Power Costs - Comparison bx Rbtl-Staff-Jt-PC_Electric Rev Req Model (2009 GRC) Revised 01-18-2010_DEM-WP(C) ENERG10C--ctn Mid-C_042010 2010GRC" xfId="7450"/>
    <cellStyle name="_VC 6.15.06 update on 06GRC power costs.xls Chart 2_Power Costs - Comparison bx Rbtl-Staff-Jt-PC_Electric Rev Req Model (2009 GRC) Revised 01-18-2010_DEM-WP(C) ENERG10C--ctn Mid-C_042010 2010GRC 2" xfId="29647"/>
    <cellStyle name="_VC 6.15.06 update on 06GRC power costs.xls Chart 2_Power Costs - Comparison bx Rbtl-Staff-Jt-PC_Final Order Electric EXHIBIT A-1" xfId="7451"/>
    <cellStyle name="_VC 6.15.06 update on 06GRC power costs.xls Chart 2_Power Costs - Comparison bx Rbtl-Staff-Jt-PC_Final Order Electric EXHIBIT A-1 2" xfId="7452"/>
    <cellStyle name="_VC 6.15.06 update on 06GRC power costs.xls Chart 2_Power Costs - Comparison bx Rbtl-Staff-Jt-PC_Final Order Electric EXHIBIT A-1 2 2" xfId="7453"/>
    <cellStyle name="_VC 6.15.06 update on 06GRC power costs.xls Chart 2_Power Costs - Comparison bx Rbtl-Staff-Jt-PC_Final Order Electric EXHIBIT A-1 2 2 2" xfId="29648"/>
    <cellStyle name="_VC 6.15.06 update on 06GRC power costs.xls Chart 2_Power Costs - Comparison bx Rbtl-Staff-Jt-PC_Final Order Electric EXHIBIT A-1 2 3" xfId="29649"/>
    <cellStyle name="_VC 6.15.06 update on 06GRC power costs.xls Chart 2_Power Costs - Comparison bx Rbtl-Staff-Jt-PC_Final Order Electric EXHIBIT A-1 3" xfId="7454"/>
    <cellStyle name="_VC 6.15.06 update on 06GRC power costs.xls Chart 2_Power Costs - Comparison bx Rbtl-Staff-Jt-PC_Final Order Electric EXHIBIT A-1 3 2" xfId="29650"/>
    <cellStyle name="_VC 6.15.06 update on 06GRC power costs.xls Chart 2_Power Costs - Comparison bx Rbtl-Staff-Jt-PC_Final Order Electric EXHIBIT A-1 3 2 2" xfId="29651"/>
    <cellStyle name="_VC 6.15.06 update on 06GRC power costs.xls Chart 2_Power Costs - Comparison bx Rbtl-Staff-Jt-PC_Final Order Electric EXHIBIT A-1 3 3" xfId="29652"/>
    <cellStyle name="_VC 6.15.06 update on 06GRC power costs.xls Chart 2_Power Costs - Comparison bx Rbtl-Staff-Jt-PC_Final Order Electric EXHIBIT A-1 4" xfId="7455"/>
    <cellStyle name="_VC 6.15.06 update on 06GRC power costs.xls Chart 2_Power Costs - Comparison bx Rbtl-Staff-Jt-PC_Final Order Electric EXHIBIT A-1 4 2" xfId="29653"/>
    <cellStyle name="_VC 6.15.06 update on 06GRC power costs.xls Chart 2_Power Costs - Comparison bx Rbtl-Staff-Jt-PC_Final Order Electric EXHIBIT A-1 5" xfId="29654"/>
    <cellStyle name="_VC 6.15.06 update on 06GRC power costs.xls Chart 2_Power Costs - Comparison bx Rbtl-Staff-Jt-PC_Final Order Electric EXHIBIT A-1 6" xfId="29655"/>
    <cellStyle name="_VC 6.15.06 update on 06GRC power costs.xls Chart 2_Production Adj 4.37" xfId="7456"/>
    <cellStyle name="_VC 6.15.06 update on 06GRC power costs.xls Chart 2_Production Adj 4.37 2" xfId="7457"/>
    <cellStyle name="_VC 6.15.06 update on 06GRC power costs.xls Chart 2_Production Adj 4.37 2 2" xfId="7458"/>
    <cellStyle name="_VC 6.15.06 update on 06GRC power costs.xls Chart 2_Production Adj 4.37 2 2 2" xfId="29656"/>
    <cellStyle name="_VC 6.15.06 update on 06GRC power costs.xls Chart 2_Production Adj 4.37 2 3" xfId="29657"/>
    <cellStyle name="_VC 6.15.06 update on 06GRC power costs.xls Chart 2_Production Adj 4.37 3" xfId="7459"/>
    <cellStyle name="_VC 6.15.06 update on 06GRC power costs.xls Chart 2_Production Adj 4.37 3 2" xfId="29658"/>
    <cellStyle name="_VC 6.15.06 update on 06GRC power costs.xls Chart 2_Production Adj 4.37 4" xfId="29659"/>
    <cellStyle name="_VC 6.15.06 update on 06GRC power costs.xls Chart 2_Purchased Power Adj 4.03" xfId="7460"/>
    <cellStyle name="_VC 6.15.06 update on 06GRC power costs.xls Chart 2_Purchased Power Adj 4.03 2" xfId="7461"/>
    <cellStyle name="_VC 6.15.06 update on 06GRC power costs.xls Chart 2_Purchased Power Adj 4.03 2 2" xfId="7462"/>
    <cellStyle name="_VC 6.15.06 update on 06GRC power costs.xls Chart 2_Purchased Power Adj 4.03 2 2 2" xfId="29660"/>
    <cellStyle name="_VC 6.15.06 update on 06GRC power costs.xls Chart 2_Purchased Power Adj 4.03 2 3" xfId="29661"/>
    <cellStyle name="_VC 6.15.06 update on 06GRC power costs.xls Chart 2_Purchased Power Adj 4.03 3" xfId="7463"/>
    <cellStyle name="_VC 6.15.06 update on 06GRC power costs.xls Chart 2_Purchased Power Adj 4.03 3 2" xfId="29662"/>
    <cellStyle name="_VC 6.15.06 update on 06GRC power costs.xls Chart 2_Purchased Power Adj 4.03 4" xfId="29663"/>
    <cellStyle name="_VC 6.15.06 update on 06GRC power costs.xls Chart 2_Rebuttal Power Costs" xfId="7464"/>
    <cellStyle name="_VC 6.15.06 update on 06GRC power costs.xls Chart 2_Rebuttal Power Costs 2" xfId="7465"/>
    <cellStyle name="_VC 6.15.06 update on 06GRC power costs.xls Chart 2_Rebuttal Power Costs 2 2" xfId="7466"/>
    <cellStyle name="_VC 6.15.06 update on 06GRC power costs.xls Chart 2_Rebuttal Power Costs 2 2 2" xfId="29664"/>
    <cellStyle name="_VC 6.15.06 update on 06GRC power costs.xls Chart 2_Rebuttal Power Costs 2 2 2 2" xfId="29665"/>
    <cellStyle name="_VC 6.15.06 update on 06GRC power costs.xls Chart 2_Rebuttal Power Costs 2 3" xfId="29666"/>
    <cellStyle name="_VC 6.15.06 update on 06GRC power costs.xls Chart 2_Rebuttal Power Costs 2 3 2" xfId="29667"/>
    <cellStyle name="_VC 6.15.06 update on 06GRC power costs.xls Chart 2_Rebuttal Power Costs 2 4" xfId="29668"/>
    <cellStyle name="_VC 6.15.06 update on 06GRC power costs.xls Chart 2_Rebuttal Power Costs 2 4 2" xfId="29669"/>
    <cellStyle name="_VC 6.15.06 update on 06GRC power costs.xls Chart 2_Rebuttal Power Costs 3" xfId="7467"/>
    <cellStyle name="_VC 6.15.06 update on 06GRC power costs.xls Chart 2_Rebuttal Power Costs 3 2" xfId="29670"/>
    <cellStyle name="_VC 6.15.06 update on 06GRC power costs.xls Chart 2_Rebuttal Power Costs 3 2 2" xfId="29671"/>
    <cellStyle name="_VC 6.15.06 update on 06GRC power costs.xls Chart 2_Rebuttal Power Costs 3 3" xfId="29672"/>
    <cellStyle name="_VC 6.15.06 update on 06GRC power costs.xls Chart 2_Rebuttal Power Costs 4" xfId="7468"/>
    <cellStyle name="_VC 6.15.06 update on 06GRC power costs.xls Chart 2_Rebuttal Power Costs 4 2" xfId="29673"/>
    <cellStyle name="_VC 6.15.06 update on 06GRC power costs.xls Chart 2_Rebuttal Power Costs 4 2 2" xfId="29674"/>
    <cellStyle name="_VC 6.15.06 update on 06GRC power costs.xls Chart 2_Rebuttal Power Costs 4 3" xfId="29675"/>
    <cellStyle name="_VC 6.15.06 update on 06GRC power costs.xls Chart 2_Rebuttal Power Costs 5" xfId="29676"/>
    <cellStyle name="_VC 6.15.06 update on 06GRC power costs.xls Chart 2_Rebuttal Power Costs 5 2" xfId="29677"/>
    <cellStyle name="_VC 6.15.06 update on 06GRC power costs.xls Chart 2_Rebuttal Power Costs 6" xfId="29678"/>
    <cellStyle name="_VC 6.15.06 update on 06GRC power costs.xls Chart 2_Rebuttal Power Costs 6 2" xfId="29679"/>
    <cellStyle name="_VC 6.15.06 update on 06GRC power costs.xls Chart 2_Rebuttal Power Costs_Adj Bench DR 3 for Initial Briefs (Electric)" xfId="7469"/>
    <cellStyle name="_VC 6.15.06 update on 06GRC power costs.xls Chart 2_Rebuttal Power Costs_Adj Bench DR 3 for Initial Briefs (Electric) 2" xfId="7470"/>
    <cellStyle name="_VC 6.15.06 update on 06GRC power costs.xls Chart 2_Rebuttal Power Costs_Adj Bench DR 3 for Initial Briefs (Electric) 2 2" xfId="7471"/>
    <cellStyle name="_VC 6.15.06 update on 06GRC power costs.xls Chart 2_Rebuttal Power Costs_Adj Bench DR 3 for Initial Briefs (Electric) 2 2 2" xfId="29680"/>
    <cellStyle name="_VC 6.15.06 update on 06GRC power costs.xls Chart 2_Rebuttal Power Costs_Adj Bench DR 3 for Initial Briefs (Electric) 2 2 2 2" xfId="29681"/>
    <cellStyle name="_VC 6.15.06 update on 06GRC power costs.xls Chart 2_Rebuttal Power Costs_Adj Bench DR 3 for Initial Briefs (Electric) 2 3" xfId="29682"/>
    <cellStyle name="_VC 6.15.06 update on 06GRC power costs.xls Chart 2_Rebuttal Power Costs_Adj Bench DR 3 for Initial Briefs (Electric) 2 3 2" xfId="29683"/>
    <cellStyle name="_VC 6.15.06 update on 06GRC power costs.xls Chart 2_Rebuttal Power Costs_Adj Bench DR 3 for Initial Briefs (Electric) 2 4" xfId="29684"/>
    <cellStyle name="_VC 6.15.06 update on 06GRC power costs.xls Chart 2_Rebuttal Power Costs_Adj Bench DR 3 for Initial Briefs (Electric) 2 4 2" xfId="29685"/>
    <cellStyle name="_VC 6.15.06 update on 06GRC power costs.xls Chart 2_Rebuttal Power Costs_Adj Bench DR 3 for Initial Briefs (Electric) 3" xfId="7472"/>
    <cellStyle name="_VC 6.15.06 update on 06GRC power costs.xls Chart 2_Rebuttal Power Costs_Adj Bench DR 3 for Initial Briefs (Electric) 3 2" xfId="29686"/>
    <cellStyle name="_VC 6.15.06 update on 06GRC power costs.xls Chart 2_Rebuttal Power Costs_Adj Bench DR 3 for Initial Briefs (Electric) 3 2 2" xfId="29687"/>
    <cellStyle name="_VC 6.15.06 update on 06GRC power costs.xls Chart 2_Rebuttal Power Costs_Adj Bench DR 3 for Initial Briefs (Electric) 3 3" xfId="29688"/>
    <cellStyle name="_VC 6.15.06 update on 06GRC power costs.xls Chart 2_Rebuttal Power Costs_Adj Bench DR 3 for Initial Briefs (Electric) 4" xfId="7473"/>
    <cellStyle name="_VC 6.15.06 update on 06GRC power costs.xls Chart 2_Rebuttal Power Costs_Adj Bench DR 3 for Initial Briefs (Electric) 4 2" xfId="29689"/>
    <cellStyle name="_VC 6.15.06 update on 06GRC power costs.xls Chart 2_Rebuttal Power Costs_Adj Bench DR 3 for Initial Briefs (Electric) 4 2 2" xfId="29690"/>
    <cellStyle name="_VC 6.15.06 update on 06GRC power costs.xls Chart 2_Rebuttal Power Costs_Adj Bench DR 3 for Initial Briefs (Electric) 4 3" xfId="29691"/>
    <cellStyle name="_VC 6.15.06 update on 06GRC power costs.xls Chart 2_Rebuttal Power Costs_Adj Bench DR 3 for Initial Briefs (Electric) 5" xfId="29692"/>
    <cellStyle name="_VC 6.15.06 update on 06GRC power costs.xls Chart 2_Rebuttal Power Costs_Adj Bench DR 3 for Initial Briefs (Electric) 5 2" xfId="29693"/>
    <cellStyle name="_VC 6.15.06 update on 06GRC power costs.xls Chart 2_Rebuttal Power Costs_Adj Bench DR 3 for Initial Briefs (Electric) 6" xfId="29694"/>
    <cellStyle name="_VC 6.15.06 update on 06GRC power costs.xls Chart 2_Rebuttal Power Costs_Adj Bench DR 3 for Initial Briefs (Electric) 6 2" xfId="29695"/>
    <cellStyle name="_VC 6.15.06 update on 06GRC power costs.xls Chart 2_Rebuttal Power Costs_Adj Bench DR 3 for Initial Briefs (Electric)_DEM-WP(C) ENERG10C--ctn Mid-C_042010 2010GRC" xfId="7474"/>
    <cellStyle name="_VC 6.15.06 update on 06GRC power costs.xls Chart 2_Rebuttal Power Costs_Adj Bench DR 3 for Initial Briefs (Electric)_DEM-WP(C) ENERG10C--ctn Mid-C_042010 2010GRC 2" xfId="29696"/>
    <cellStyle name="_VC 6.15.06 update on 06GRC power costs.xls Chart 2_Rebuttal Power Costs_DEM-WP(C) ENERG10C--ctn Mid-C_042010 2010GRC" xfId="7475"/>
    <cellStyle name="_VC 6.15.06 update on 06GRC power costs.xls Chart 2_Rebuttal Power Costs_DEM-WP(C) ENERG10C--ctn Mid-C_042010 2010GRC 2" xfId="29697"/>
    <cellStyle name="_VC 6.15.06 update on 06GRC power costs.xls Chart 2_Rebuttal Power Costs_Electric Rev Req Model (2009 GRC) Rebuttal" xfId="7476"/>
    <cellStyle name="_VC 6.15.06 update on 06GRC power costs.xls Chart 2_Rebuttal Power Costs_Electric Rev Req Model (2009 GRC) Rebuttal 2" xfId="7477"/>
    <cellStyle name="_VC 6.15.06 update on 06GRC power costs.xls Chart 2_Rebuttal Power Costs_Electric Rev Req Model (2009 GRC) Rebuttal 2 2" xfId="7478"/>
    <cellStyle name="_VC 6.15.06 update on 06GRC power costs.xls Chart 2_Rebuttal Power Costs_Electric Rev Req Model (2009 GRC) Rebuttal 2 2 2" xfId="29698"/>
    <cellStyle name="_VC 6.15.06 update on 06GRC power costs.xls Chart 2_Rebuttal Power Costs_Electric Rev Req Model (2009 GRC) Rebuttal 2 3" xfId="29699"/>
    <cellStyle name="_VC 6.15.06 update on 06GRC power costs.xls Chart 2_Rebuttal Power Costs_Electric Rev Req Model (2009 GRC) Rebuttal 3" xfId="7479"/>
    <cellStyle name="_VC 6.15.06 update on 06GRC power costs.xls Chart 2_Rebuttal Power Costs_Electric Rev Req Model (2009 GRC) Rebuttal 3 2" xfId="29700"/>
    <cellStyle name="_VC 6.15.06 update on 06GRC power costs.xls Chart 2_Rebuttal Power Costs_Electric Rev Req Model (2009 GRC) Rebuttal 4" xfId="7480"/>
    <cellStyle name="_VC 6.15.06 update on 06GRC power costs.xls Chart 2_Rebuttal Power Costs_Electric Rev Req Model (2009 GRC) Rebuttal REmoval of New  WH Solar AdjustMI" xfId="7481"/>
    <cellStyle name="_VC 6.15.06 update on 06GRC power costs.xls Chart 2_Rebuttal Power Costs_Electric Rev Req Model (2009 GRC) Rebuttal REmoval of New  WH Solar AdjustMI 2" xfId="7482"/>
    <cellStyle name="_VC 6.15.06 update on 06GRC power costs.xls Chart 2_Rebuttal Power Costs_Electric Rev Req Model (2009 GRC) Rebuttal REmoval of New  WH Solar AdjustMI 2 2" xfId="7483"/>
    <cellStyle name="_VC 6.15.06 update on 06GRC power costs.xls Chart 2_Rebuttal Power Costs_Electric Rev Req Model (2009 GRC) Rebuttal REmoval of New  WH Solar AdjustMI 2 2 2" xfId="29701"/>
    <cellStyle name="_VC 6.15.06 update on 06GRC power costs.xls Chart 2_Rebuttal Power Costs_Electric Rev Req Model (2009 GRC) Rebuttal REmoval of New  WH Solar AdjustMI 2 2 2 2" xfId="29702"/>
    <cellStyle name="_VC 6.15.06 update on 06GRC power costs.xls Chart 2_Rebuttal Power Costs_Electric Rev Req Model (2009 GRC) Rebuttal REmoval of New  WH Solar AdjustMI 2 3" xfId="29703"/>
    <cellStyle name="_VC 6.15.06 update on 06GRC power costs.xls Chart 2_Rebuttal Power Costs_Electric Rev Req Model (2009 GRC) Rebuttal REmoval of New  WH Solar AdjustMI 2 3 2" xfId="29704"/>
    <cellStyle name="_VC 6.15.06 update on 06GRC power costs.xls Chart 2_Rebuttal Power Costs_Electric Rev Req Model (2009 GRC) Rebuttal REmoval of New  WH Solar AdjustMI 2 4" xfId="29705"/>
    <cellStyle name="_VC 6.15.06 update on 06GRC power costs.xls Chart 2_Rebuttal Power Costs_Electric Rev Req Model (2009 GRC) Rebuttal REmoval of New  WH Solar AdjustMI 2 4 2" xfId="29706"/>
    <cellStyle name="_VC 6.15.06 update on 06GRC power costs.xls Chart 2_Rebuttal Power Costs_Electric Rev Req Model (2009 GRC) Rebuttal REmoval of New  WH Solar AdjustMI 3" xfId="7484"/>
    <cellStyle name="_VC 6.15.06 update on 06GRC power costs.xls Chart 2_Rebuttal Power Costs_Electric Rev Req Model (2009 GRC) Rebuttal REmoval of New  WH Solar AdjustMI 3 2" xfId="29707"/>
    <cellStyle name="_VC 6.15.06 update on 06GRC power costs.xls Chart 2_Rebuttal Power Costs_Electric Rev Req Model (2009 GRC) Rebuttal REmoval of New  WH Solar AdjustMI 3 2 2" xfId="29708"/>
    <cellStyle name="_VC 6.15.06 update on 06GRC power costs.xls Chart 2_Rebuttal Power Costs_Electric Rev Req Model (2009 GRC) Rebuttal REmoval of New  WH Solar AdjustMI 3 3" xfId="29709"/>
    <cellStyle name="_VC 6.15.06 update on 06GRC power costs.xls Chart 2_Rebuttal Power Costs_Electric Rev Req Model (2009 GRC) Rebuttal REmoval of New  WH Solar AdjustMI 4" xfId="7485"/>
    <cellStyle name="_VC 6.15.06 update on 06GRC power costs.xls Chart 2_Rebuttal Power Costs_Electric Rev Req Model (2009 GRC) Rebuttal REmoval of New  WH Solar AdjustMI 4 2" xfId="29710"/>
    <cellStyle name="_VC 6.15.06 update on 06GRC power costs.xls Chart 2_Rebuttal Power Costs_Electric Rev Req Model (2009 GRC) Rebuttal REmoval of New  WH Solar AdjustMI 4 2 2" xfId="29711"/>
    <cellStyle name="_VC 6.15.06 update on 06GRC power costs.xls Chart 2_Rebuttal Power Costs_Electric Rev Req Model (2009 GRC) Rebuttal REmoval of New  WH Solar AdjustMI 4 3" xfId="29712"/>
    <cellStyle name="_VC 6.15.06 update on 06GRC power costs.xls Chart 2_Rebuttal Power Costs_Electric Rev Req Model (2009 GRC) Rebuttal REmoval of New  WH Solar AdjustMI 5" xfId="29713"/>
    <cellStyle name="_VC 6.15.06 update on 06GRC power costs.xls Chart 2_Rebuttal Power Costs_Electric Rev Req Model (2009 GRC) Rebuttal REmoval of New  WH Solar AdjustMI 5 2" xfId="29714"/>
    <cellStyle name="_VC 6.15.06 update on 06GRC power costs.xls Chart 2_Rebuttal Power Costs_Electric Rev Req Model (2009 GRC) Rebuttal REmoval of New  WH Solar AdjustMI 6" xfId="29715"/>
    <cellStyle name="_VC 6.15.06 update on 06GRC power costs.xls Chart 2_Rebuttal Power Costs_Electric Rev Req Model (2009 GRC) Rebuttal REmoval of New  WH Solar AdjustMI 6 2" xfId="29716"/>
    <cellStyle name="_VC 6.15.06 update on 06GRC power costs.xls Chart 2_Rebuttal Power Costs_Electric Rev Req Model (2009 GRC) Rebuttal REmoval of New  WH Solar AdjustMI_DEM-WP(C) ENERG10C--ctn Mid-C_042010 2010GRC" xfId="7486"/>
    <cellStyle name="_VC 6.15.06 update on 06GRC power costs.xls Chart 2_Rebuttal Power Costs_Electric Rev Req Model (2009 GRC) Rebuttal REmoval of New  WH Solar AdjustMI_DEM-WP(C) ENERG10C--ctn Mid-C_042010 2010GRC 2" xfId="29717"/>
    <cellStyle name="_VC 6.15.06 update on 06GRC power costs.xls Chart 2_Rebuttal Power Costs_Electric Rev Req Model (2009 GRC) Revised 01-18-2010" xfId="7487"/>
    <cellStyle name="_VC 6.15.06 update on 06GRC power costs.xls Chart 2_Rebuttal Power Costs_Electric Rev Req Model (2009 GRC) Revised 01-18-2010 2" xfId="7488"/>
    <cellStyle name="_VC 6.15.06 update on 06GRC power costs.xls Chart 2_Rebuttal Power Costs_Electric Rev Req Model (2009 GRC) Revised 01-18-2010 2 2" xfId="7489"/>
    <cellStyle name="_VC 6.15.06 update on 06GRC power costs.xls Chart 2_Rebuttal Power Costs_Electric Rev Req Model (2009 GRC) Revised 01-18-2010 2 2 2" xfId="29718"/>
    <cellStyle name="_VC 6.15.06 update on 06GRC power costs.xls Chart 2_Rebuttal Power Costs_Electric Rev Req Model (2009 GRC) Revised 01-18-2010 2 2 2 2" xfId="29719"/>
    <cellStyle name="_VC 6.15.06 update on 06GRC power costs.xls Chart 2_Rebuttal Power Costs_Electric Rev Req Model (2009 GRC) Revised 01-18-2010 2 3" xfId="29720"/>
    <cellStyle name="_VC 6.15.06 update on 06GRC power costs.xls Chart 2_Rebuttal Power Costs_Electric Rev Req Model (2009 GRC) Revised 01-18-2010 2 3 2" xfId="29721"/>
    <cellStyle name="_VC 6.15.06 update on 06GRC power costs.xls Chart 2_Rebuttal Power Costs_Electric Rev Req Model (2009 GRC) Revised 01-18-2010 2 4" xfId="29722"/>
    <cellStyle name="_VC 6.15.06 update on 06GRC power costs.xls Chart 2_Rebuttal Power Costs_Electric Rev Req Model (2009 GRC) Revised 01-18-2010 2 4 2" xfId="29723"/>
    <cellStyle name="_VC 6.15.06 update on 06GRC power costs.xls Chart 2_Rebuttal Power Costs_Electric Rev Req Model (2009 GRC) Revised 01-18-2010 3" xfId="7490"/>
    <cellStyle name="_VC 6.15.06 update on 06GRC power costs.xls Chart 2_Rebuttal Power Costs_Electric Rev Req Model (2009 GRC) Revised 01-18-2010 3 2" xfId="29724"/>
    <cellStyle name="_VC 6.15.06 update on 06GRC power costs.xls Chart 2_Rebuttal Power Costs_Electric Rev Req Model (2009 GRC) Revised 01-18-2010 3 2 2" xfId="29725"/>
    <cellStyle name="_VC 6.15.06 update on 06GRC power costs.xls Chart 2_Rebuttal Power Costs_Electric Rev Req Model (2009 GRC) Revised 01-18-2010 3 3" xfId="29726"/>
    <cellStyle name="_VC 6.15.06 update on 06GRC power costs.xls Chart 2_Rebuttal Power Costs_Electric Rev Req Model (2009 GRC) Revised 01-18-2010 4" xfId="7491"/>
    <cellStyle name="_VC 6.15.06 update on 06GRC power costs.xls Chart 2_Rebuttal Power Costs_Electric Rev Req Model (2009 GRC) Revised 01-18-2010 4 2" xfId="29727"/>
    <cellStyle name="_VC 6.15.06 update on 06GRC power costs.xls Chart 2_Rebuttal Power Costs_Electric Rev Req Model (2009 GRC) Revised 01-18-2010 4 2 2" xfId="29728"/>
    <cellStyle name="_VC 6.15.06 update on 06GRC power costs.xls Chart 2_Rebuttal Power Costs_Electric Rev Req Model (2009 GRC) Revised 01-18-2010 4 3" xfId="29729"/>
    <cellStyle name="_VC 6.15.06 update on 06GRC power costs.xls Chart 2_Rebuttal Power Costs_Electric Rev Req Model (2009 GRC) Revised 01-18-2010 5" xfId="29730"/>
    <cellStyle name="_VC 6.15.06 update on 06GRC power costs.xls Chart 2_Rebuttal Power Costs_Electric Rev Req Model (2009 GRC) Revised 01-18-2010 5 2" xfId="29731"/>
    <cellStyle name="_VC 6.15.06 update on 06GRC power costs.xls Chart 2_Rebuttal Power Costs_Electric Rev Req Model (2009 GRC) Revised 01-18-2010 6" xfId="29732"/>
    <cellStyle name="_VC 6.15.06 update on 06GRC power costs.xls Chart 2_Rebuttal Power Costs_Electric Rev Req Model (2009 GRC) Revised 01-18-2010 6 2" xfId="29733"/>
    <cellStyle name="_VC 6.15.06 update on 06GRC power costs.xls Chart 2_Rebuttal Power Costs_Electric Rev Req Model (2009 GRC) Revised 01-18-2010_DEM-WP(C) ENERG10C--ctn Mid-C_042010 2010GRC" xfId="7492"/>
    <cellStyle name="_VC 6.15.06 update on 06GRC power costs.xls Chart 2_Rebuttal Power Costs_Electric Rev Req Model (2009 GRC) Revised 01-18-2010_DEM-WP(C) ENERG10C--ctn Mid-C_042010 2010GRC 2" xfId="29734"/>
    <cellStyle name="_VC 6.15.06 update on 06GRC power costs.xls Chart 2_Rebuttal Power Costs_Final Order Electric EXHIBIT A-1" xfId="7493"/>
    <cellStyle name="_VC 6.15.06 update on 06GRC power costs.xls Chart 2_Rebuttal Power Costs_Final Order Electric EXHIBIT A-1 2" xfId="7494"/>
    <cellStyle name="_VC 6.15.06 update on 06GRC power costs.xls Chart 2_Rebuttal Power Costs_Final Order Electric EXHIBIT A-1 2 2" xfId="7495"/>
    <cellStyle name="_VC 6.15.06 update on 06GRC power costs.xls Chart 2_Rebuttal Power Costs_Final Order Electric EXHIBIT A-1 2 2 2" xfId="29735"/>
    <cellStyle name="_VC 6.15.06 update on 06GRC power costs.xls Chart 2_Rebuttal Power Costs_Final Order Electric EXHIBIT A-1 2 3" xfId="29736"/>
    <cellStyle name="_VC 6.15.06 update on 06GRC power costs.xls Chart 2_Rebuttal Power Costs_Final Order Electric EXHIBIT A-1 3" xfId="7496"/>
    <cellStyle name="_VC 6.15.06 update on 06GRC power costs.xls Chart 2_Rebuttal Power Costs_Final Order Electric EXHIBIT A-1 3 2" xfId="29737"/>
    <cellStyle name="_VC 6.15.06 update on 06GRC power costs.xls Chart 2_Rebuttal Power Costs_Final Order Electric EXHIBIT A-1 3 2 2" xfId="29738"/>
    <cellStyle name="_VC 6.15.06 update on 06GRC power costs.xls Chart 2_Rebuttal Power Costs_Final Order Electric EXHIBIT A-1 3 3" xfId="29739"/>
    <cellStyle name="_VC 6.15.06 update on 06GRC power costs.xls Chart 2_Rebuttal Power Costs_Final Order Electric EXHIBIT A-1 4" xfId="7497"/>
    <cellStyle name="_VC 6.15.06 update on 06GRC power costs.xls Chart 2_Rebuttal Power Costs_Final Order Electric EXHIBIT A-1 4 2" xfId="29740"/>
    <cellStyle name="_VC 6.15.06 update on 06GRC power costs.xls Chart 2_Rebuttal Power Costs_Final Order Electric EXHIBIT A-1 5" xfId="29741"/>
    <cellStyle name="_VC 6.15.06 update on 06GRC power costs.xls Chart 2_Rebuttal Power Costs_Final Order Electric EXHIBIT A-1 6" xfId="29742"/>
    <cellStyle name="_VC 6.15.06 update on 06GRC power costs.xls Chart 2_RECS vs PTC's w Interest 6-28-10" xfId="29743"/>
    <cellStyle name="_VC 6.15.06 update on 06GRC power costs.xls Chart 2_ROR &amp; CONV FACTOR" xfId="7498"/>
    <cellStyle name="_VC 6.15.06 update on 06GRC power costs.xls Chart 2_ROR &amp; CONV FACTOR 2" xfId="7499"/>
    <cellStyle name="_VC 6.15.06 update on 06GRC power costs.xls Chart 2_ROR &amp; CONV FACTOR 2 2" xfId="7500"/>
    <cellStyle name="_VC 6.15.06 update on 06GRC power costs.xls Chart 2_ROR &amp; CONV FACTOR 2 2 2" xfId="29744"/>
    <cellStyle name="_VC 6.15.06 update on 06GRC power costs.xls Chart 2_ROR &amp; CONV FACTOR 2 3" xfId="29745"/>
    <cellStyle name="_VC 6.15.06 update on 06GRC power costs.xls Chart 2_ROR &amp; CONV FACTOR 3" xfId="7501"/>
    <cellStyle name="_VC 6.15.06 update on 06GRC power costs.xls Chart 2_ROR &amp; CONV FACTOR 3 2" xfId="29746"/>
    <cellStyle name="_VC 6.15.06 update on 06GRC power costs.xls Chart 2_ROR &amp; CONV FACTOR 4" xfId="29747"/>
    <cellStyle name="_VC 6.15.06 update on 06GRC power costs.xls Chart 2_ROR 5.02" xfId="7502"/>
    <cellStyle name="_VC 6.15.06 update on 06GRC power costs.xls Chart 2_ROR 5.02 2" xfId="7503"/>
    <cellStyle name="_VC 6.15.06 update on 06GRC power costs.xls Chart 2_ROR 5.02 2 2" xfId="7504"/>
    <cellStyle name="_VC 6.15.06 update on 06GRC power costs.xls Chart 2_ROR 5.02 2 2 2" xfId="29748"/>
    <cellStyle name="_VC 6.15.06 update on 06GRC power costs.xls Chart 2_ROR 5.02 2 3" xfId="29749"/>
    <cellStyle name="_VC 6.15.06 update on 06GRC power costs.xls Chart 2_ROR 5.02 3" xfId="7505"/>
    <cellStyle name="_VC 6.15.06 update on 06GRC power costs.xls Chart 2_ROR 5.02 3 2" xfId="29750"/>
    <cellStyle name="_VC 6.15.06 update on 06GRC power costs.xls Chart 2_ROR 5.02 4" xfId="29751"/>
    <cellStyle name="_VC 6.15.06 update on 06GRC power costs.xls Chart 2_Wind Integration 10GRC" xfId="7506"/>
    <cellStyle name="_VC 6.15.06 update on 06GRC power costs.xls Chart 2_Wind Integration 10GRC 2" xfId="7507"/>
    <cellStyle name="_VC 6.15.06 update on 06GRC power costs.xls Chart 2_Wind Integration 10GRC 2 2" xfId="29752"/>
    <cellStyle name="_VC 6.15.06 update on 06GRC power costs.xls Chart 2_Wind Integration 10GRC 2 2 2" xfId="29753"/>
    <cellStyle name="_VC 6.15.06 update on 06GRC power costs.xls Chart 2_Wind Integration 10GRC 2 2 2 2" xfId="29754"/>
    <cellStyle name="_VC 6.15.06 update on 06GRC power costs.xls Chart 2_Wind Integration 10GRC 2 3" xfId="29755"/>
    <cellStyle name="_VC 6.15.06 update on 06GRC power costs.xls Chart 2_Wind Integration 10GRC 2 3 2" xfId="29756"/>
    <cellStyle name="_VC 6.15.06 update on 06GRC power costs.xls Chart 2_Wind Integration 10GRC 2 4" xfId="29757"/>
    <cellStyle name="_VC 6.15.06 update on 06GRC power costs.xls Chart 2_Wind Integration 10GRC 2 4 2" xfId="29758"/>
    <cellStyle name="_VC 6.15.06 update on 06GRC power costs.xls Chart 2_Wind Integration 10GRC 3" xfId="29759"/>
    <cellStyle name="_VC 6.15.06 update on 06GRC power costs.xls Chart 2_Wind Integration 10GRC 3 2" xfId="29760"/>
    <cellStyle name="_VC 6.15.06 update on 06GRC power costs.xls Chart 2_Wind Integration 10GRC 3 2 2" xfId="29761"/>
    <cellStyle name="_VC 6.15.06 update on 06GRC power costs.xls Chart 2_Wind Integration 10GRC 3 3" xfId="29762"/>
    <cellStyle name="_VC 6.15.06 update on 06GRC power costs.xls Chart 2_Wind Integration 10GRC 4" xfId="29763"/>
    <cellStyle name="_VC 6.15.06 update on 06GRC power costs.xls Chart 2_Wind Integration 10GRC 4 2" xfId="29764"/>
    <cellStyle name="_VC 6.15.06 update on 06GRC power costs.xls Chart 2_Wind Integration 10GRC 4 2 2" xfId="29765"/>
    <cellStyle name="_VC 6.15.06 update on 06GRC power costs.xls Chart 2_Wind Integration 10GRC 4 3" xfId="29766"/>
    <cellStyle name="_VC 6.15.06 update on 06GRC power costs.xls Chart 2_Wind Integration 10GRC 5" xfId="29767"/>
    <cellStyle name="_VC 6.15.06 update on 06GRC power costs.xls Chart 2_Wind Integration 10GRC 5 2" xfId="29768"/>
    <cellStyle name="_VC 6.15.06 update on 06GRC power costs.xls Chart 2_Wind Integration 10GRC 6" xfId="29769"/>
    <cellStyle name="_VC 6.15.06 update on 06GRC power costs.xls Chart 2_Wind Integration 10GRC 6 2" xfId="29770"/>
    <cellStyle name="_VC 6.15.06 update on 06GRC power costs.xls Chart 2_Wind Integration 10GRC_DEM-WP(C) ENERG10C--ctn Mid-C_042010 2010GRC" xfId="7508"/>
    <cellStyle name="_VC 6.15.06 update on 06GRC power costs.xls Chart 2_Wind Integration 10GRC_DEM-WP(C) ENERG10C--ctn Mid-C_042010 2010GRC 2" xfId="29771"/>
    <cellStyle name="_VC 6.15.06 update on 06GRC power costs.xls Chart 3" xfId="7509"/>
    <cellStyle name="_VC 6.15.06 update on 06GRC power costs.xls Chart 3 10" xfId="29772"/>
    <cellStyle name="_VC 6.15.06 update on 06GRC power costs.xls Chart 3 10 2" xfId="29773"/>
    <cellStyle name="_VC 6.15.06 update on 06GRC power costs.xls Chart 3 11" xfId="29774"/>
    <cellStyle name="_VC 6.15.06 update on 06GRC power costs.xls Chart 3 11 2" xfId="29775"/>
    <cellStyle name="_VC 6.15.06 update on 06GRC power costs.xls Chart 3 11 3" xfId="29776"/>
    <cellStyle name="_VC 6.15.06 update on 06GRC power costs.xls Chart 3 2" xfId="7510"/>
    <cellStyle name="_VC 6.15.06 update on 06GRC power costs.xls Chart 3 2 2" xfId="7511"/>
    <cellStyle name="_VC 6.15.06 update on 06GRC power costs.xls Chart 3 2 2 2" xfId="7512"/>
    <cellStyle name="_VC 6.15.06 update on 06GRC power costs.xls Chart 3 2 2 2 2" xfId="29777"/>
    <cellStyle name="_VC 6.15.06 update on 06GRC power costs.xls Chart 3 2 2 2 2 2" xfId="29778"/>
    <cellStyle name="_VC 6.15.06 update on 06GRC power costs.xls Chart 3 2 2 3" xfId="29779"/>
    <cellStyle name="_VC 6.15.06 update on 06GRC power costs.xls Chart 3 2 2 3 2" xfId="29780"/>
    <cellStyle name="_VC 6.15.06 update on 06GRC power costs.xls Chart 3 2 2 4" xfId="29781"/>
    <cellStyle name="_VC 6.15.06 update on 06GRC power costs.xls Chart 3 2 2 4 2" xfId="29782"/>
    <cellStyle name="_VC 6.15.06 update on 06GRC power costs.xls Chart 3 2 3" xfId="7513"/>
    <cellStyle name="_VC 6.15.06 update on 06GRC power costs.xls Chart 3 2 3 2" xfId="29783"/>
    <cellStyle name="_VC 6.15.06 update on 06GRC power costs.xls Chart 3 2 3 2 2" xfId="29784"/>
    <cellStyle name="_VC 6.15.06 update on 06GRC power costs.xls Chart 3 2 3 3" xfId="29785"/>
    <cellStyle name="_VC 6.15.06 update on 06GRC power costs.xls Chart 3 2 4" xfId="29786"/>
    <cellStyle name="_VC 6.15.06 update on 06GRC power costs.xls Chart 3 2 4 2" xfId="29787"/>
    <cellStyle name="_VC 6.15.06 update on 06GRC power costs.xls Chart 3 2 4 2 2" xfId="29788"/>
    <cellStyle name="_VC 6.15.06 update on 06GRC power costs.xls Chart 3 2 4 3" xfId="29789"/>
    <cellStyle name="_VC 6.15.06 update on 06GRC power costs.xls Chart 3 2 5" xfId="29790"/>
    <cellStyle name="_VC 6.15.06 update on 06GRC power costs.xls Chart 3 2 5 2" xfId="29791"/>
    <cellStyle name="_VC 6.15.06 update on 06GRC power costs.xls Chart 3 2 6" xfId="29792"/>
    <cellStyle name="_VC 6.15.06 update on 06GRC power costs.xls Chart 3 2 6 2" xfId="29793"/>
    <cellStyle name="_VC 6.15.06 update on 06GRC power costs.xls Chart 3 3" xfId="7514"/>
    <cellStyle name="_VC 6.15.06 update on 06GRC power costs.xls Chart 3 3 2" xfId="7515"/>
    <cellStyle name="_VC 6.15.06 update on 06GRC power costs.xls Chart 3 3 2 2" xfId="7516"/>
    <cellStyle name="_VC 6.15.06 update on 06GRC power costs.xls Chart 3 3 2 2 2" xfId="29794"/>
    <cellStyle name="_VC 6.15.06 update on 06GRC power costs.xls Chart 3 3 2 3" xfId="29795"/>
    <cellStyle name="_VC 6.15.06 update on 06GRC power costs.xls Chart 3 3 3" xfId="7517"/>
    <cellStyle name="_VC 6.15.06 update on 06GRC power costs.xls Chart 3 3 3 2" xfId="7518"/>
    <cellStyle name="_VC 6.15.06 update on 06GRC power costs.xls Chart 3 3 3 2 2" xfId="29796"/>
    <cellStyle name="_VC 6.15.06 update on 06GRC power costs.xls Chart 3 3 3 3" xfId="29797"/>
    <cellStyle name="_VC 6.15.06 update on 06GRC power costs.xls Chart 3 3 4" xfId="7519"/>
    <cellStyle name="_VC 6.15.06 update on 06GRC power costs.xls Chart 3 3 4 2" xfId="7520"/>
    <cellStyle name="_VC 6.15.06 update on 06GRC power costs.xls Chart 3 3 4 2 2" xfId="29798"/>
    <cellStyle name="_VC 6.15.06 update on 06GRC power costs.xls Chart 3 3 4 3" xfId="29799"/>
    <cellStyle name="_VC 6.15.06 update on 06GRC power costs.xls Chart 3 3 5" xfId="29800"/>
    <cellStyle name="_VC 6.15.06 update on 06GRC power costs.xls Chart 3 3 5 2" xfId="29801"/>
    <cellStyle name="_VC 6.15.06 update on 06GRC power costs.xls Chart 3 4" xfId="7521"/>
    <cellStyle name="_VC 6.15.06 update on 06GRC power costs.xls Chart 3 4 2" xfId="7522"/>
    <cellStyle name="_VC 6.15.06 update on 06GRC power costs.xls Chart 3 4 2 2" xfId="29802"/>
    <cellStyle name="_VC 6.15.06 update on 06GRC power costs.xls Chart 3 4 2 2 2" xfId="29803"/>
    <cellStyle name="_VC 6.15.06 update on 06GRC power costs.xls Chart 3 4 2 2 2 2" xfId="29804"/>
    <cellStyle name="_VC 6.15.06 update on 06GRC power costs.xls Chart 3 4 2 3" xfId="29805"/>
    <cellStyle name="_VC 6.15.06 update on 06GRC power costs.xls Chart 3 4 2 3 2" xfId="29806"/>
    <cellStyle name="_VC 6.15.06 update on 06GRC power costs.xls Chart 3 4 2 4" xfId="29807"/>
    <cellStyle name="_VC 6.15.06 update on 06GRC power costs.xls Chart 3 4 2 4 2" xfId="29808"/>
    <cellStyle name="_VC 6.15.06 update on 06GRC power costs.xls Chart 3 4 3" xfId="29809"/>
    <cellStyle name="_VC 6.15.06 update on 06GRC power costs.xls Chart 3 4 3 2" xfId="29810"/>
    <cellStyle name="_VC 6.15.06 update on 06GRC power costs.xls Chart 3 4 3 2 2" xfId="29811"/>
    <cellStyle name="_VC 6.15.06 update on 06GRC power costs.xls Chart 3 4 3 3" xfId="29812"/>
    <cellStyle name="_VC 6.15.06 update on 06GRC power costs.xls Chart 3 4 4" xfId="29813"/>
    <cellStyle name="_VC 6.15.06 update on 06GRC power costs.xls Chart 3 4 4 2" xfId="29814"/>
    <cellStyle name="_VC 6.15.06 update on 06GRC power costs.xls Chart 3 4 4 2 2" xfId="29815"/>
    <cellStyle name="_VC 6.15.06 update on 06GRC power costs.xls Chart 3 4 4 3" xfId="29816"/>
    <cellStyle name="_VC 6.15.06 update on 06GRC power costs.xls Chart 3 4 5" xfId="29817"/>
    <cellStyle name="_VC 6.15.06 update on 06GRC power costs.xls Chart 3 4 5 2" xfId="29818"/>
    <cellStyle name="_VC 6.15.06 update on 06GRC power costs.xls Chart 3 4 6" xfId="29819"/>
    <cellStyle name="_VC 6.15.06 update on 06GRC power costs.xls Chart 3 4 6 2" xfId="29820"/>
    <cellStyle name="_VC 6.15.06 update on 06GRC power costs.xls Chart 3 5" xfId="7523"/>
    <cellStyle name="_VC 6.15.06 update on 06GRC power costs.xls Chart 3 5 2" xfId="29821"/>
    <cellStyle name="_VC 6.15.06 update on 06GRC power costs.xls Chart 3 5 2 2" xfId="29822"/>
    <cellStyle name="_VC 6.15.06 update on 06GRC power costs.xls Chart 3 5 2 2 2" xfId="29823"/>
    <cellStyle name="_VC 6.15.06 update on 06GRC power costs.xls Chart 3 5 2 2 2 2" xfId="29824"/>
    <cellStyle name="_VC 6.15.06 update on 06GRC power costs.xls Chart 3 5 2 3" xfId="29825"/>
    <cellStyle name="_VC 6.15.06 update on 06GRC power costs.xls Chart 3 5 2 3 2" xfId="29826"/>
    <cellStyle name="_VC 6.15.06 update on 06GRC power costs.xls Chart 3 5 2 4" xfId="29827"/>
    <cellStyle name="_VC 6.15.06 update on 06GRC power costs.xls Chart 3 5 2 4 2" xfId="29828"/>
    <cellStyle name="_VC 6.15.06 update on 06GRC power costs.xls Chart 3 5 2 5" xfId="29829"/>
    <cellStyle name="_VC 6.15.06 update on 06GRC power costs.xls Chart 3 5 3" xfId="29830"/>
    <cellStyle name="_VC 6.15.06 update on 06GRC power costs.xls Chart 3 5 3 2" xfId="29831"/>
    <cellStyle name="_VC 6.15.06 update on 06GRC power costs.xls Chart 3 5 3 2 2" xfId="29832"/>
    <cellStyle name="_VC 6.15.06 update on 06GRC power costs.xls Chart 3 5 4" xfId="29833"/>
    <cellStyle name="_VC 6.15.06 update on 06GRC power costs.xls Chart 3 5 4 2" xfId="29834"/>
    <cellStyle name="_VC 6.15.06 update on 06GRC power costs.xls Chart 3 5 5" xfId="29835"/>
    <cellStyle name="_VC 6.15.06 update on 06GRC power costs.xls Chart 3 5 5 2" xfId="29836"/>
    <cellStyle name="_VC 6.15.06 update on 06GRC power costs.xls Chart 3 6" xfId="7524"/>
    <cellStyle name="_VC 6.15.06 update on 06GRC power costs.xls Chart 3 6 2" xfId="7525"/>
    <cellStyle name="_VC 6.15.06 update on 06GRC power costs.xls Chart 3 6 2 2" xfId="29837"/>
    <cellStyle name="_VC 6.15.06 update on 06GRC power costs.xls Chart 3 6 2 2 2" xfId="29838"/>
    <cellStyle name="_VC 6.15.06 update on 06GRC power costs.xls Chart 3 6 3" xfId="29839"/>
    <cellStyle name="_VC 6.15.06 update on 06GRC power costs.xls Chart 3 6 3 2" xfId="29840"/>
    <cellStyle name="_VC 6.15.06 update on 06GRC power costs.xls Chart 3 6 4" xfId="29841"/>
    <cellStyle name="_VC 6.15.06 update on 06GRC power costs.xls Chart 3 6 4 2" xfId="29842"/>
    <cellStyle name="_VC 6.15.06 update on 06GRC power costs.xls Chart 3 7" xfId="7526"/>
    <cellStyle name="_VC 6.15.06 update on 06GRC power costs.xls Chart 3 7 2" xfId="7527"/>
    <cellStyle name="_VC 6.15.06 update on 06GRC power costs.xls Chart 3 7 2 2" xfId="29843"/>
    <cellStyle name="_VC 6.15.06 update on 06GRC power costs.xls Chart 3 7 3" xfId="29844"/>
    <cellStyle name="_VC 6.15.06 update on 06GRC power costs.xls Chart 3 8" xfId="29845"/>
    <cellStyle name="_VC 6.15.06 update on 06GRC power costs.xls Chart 3 8 2" xfId="29846"/>
    <cellStyle name="_VC 6.15.06 update on 06GRC power costs.xls Chart 3 8 2 2" xfId="29847"/>
    <cellStyle name="_VC 6.15.06 update on 06GRC power costs.xls Chart 3 8 3" xfId="29848"/>
    <cellStyle name="_VC 6.15.06 update on 06GRC power costs.xls Chart 3 9" xfId="29849"/>
    <cellStyle name="_VC 6.15.06 update on 06GRC power costs.xls Chart 3 9 2" xfId="29850"/>
    <cellStyle name="_VC 6.15.06 update on 06GRC power costs.xls Chart 3 9 2 2" xfId="29851"/>
    <cellStyle name="_VC 6.15.06 update on 06GRC power costs.xls Chart 3 9 2 2 2" xfId="29852"/>
    <cellStyle name="_VC 6.15.06 update on 06GRC power costs.xls Chart 3 9 2 3" xfId="29853"/>
    <cellStyle name="_VC 6.15.06 update on 06GRC power costs.xls Chart 3 9 3" xfId="29854"/>
    <cellStyle name="_VC 6.15.06 update on 06GRC power costs.xls Chart 3 9 3 2" xfId="29855"/>
    <cellStyle name="_VC 6.15.06 update on 06GRC power costs.xls Chart 3 9 4" xfId="29856"/>
    <cellStyle name="_VC 6.15.06 update on 06GRC power costs.xls Chart 3_04 07E Wild Horse Wind Expansion (C) (2)" xfId="7528"/>
    <cellStyle name="_VC 6.15.06 update on 06GRC power costs.xls Chart 3_04 07E Wild Horse Wind Expansion (C) (2) 2" xfId="7529"/>
    <cellStyle name="_VC 6.15.06 update on 06GRC power costs.xls Chart 3_04 07E Wild Horse Wind Expansion (C) (2) 2 2" xfId="7530"/>
    <cellStyle name="_VC 6.15.06 update on 06GRC power costs.xls Chart 3_04 07E Wild Horse Wind Expansion (C) (2) 2 2 2" xfId="29857"/>
    <cellStyle name="_VC 6.15.06 update on 06GRC power costs.xls Chart 3_04 07E Wild Horse Wind Expansion (C) (2) 2 2 2 2" xfId="29858"/>
    <cellStyle name="_VC 6.15.06 update on 06GRC power costs.xls Chart 3_04 07E Wild Horse Wind Expansion (C) (2) 2 3" xfId="29859"/>
    <cellStyle name="_VC 6.15.06 update on 06GRC power costs.xls Chart 3_04 07E Wild Horse Wind Expansion (C) (2) 2 3 2" xfId="29860"/>
    <cellStyle name="_VC 6.15.06 update on 06GRC power costs.xls Chart 3_04 07E Wild Horse Wind Expansion (C) (2) 2 4" xfId="29861"/>
    <cellStyle name="_VC 6.15.06 update on 06GRC power costs.xls Chart 3_04 07E Wild Horse Wind Expansion (C) (2) 2 4 2" xfId="29862"/>
    <cellStyle name="_VC 6.15.06 update on 06GRC power costs.xls Chart 3_04 07E Wild Horse Wind Expansion (C) (2) 3" xfId="7531"/>
    <cellStyle name="_VC 6.15.06 update on 06GRC power costs.xls Chart 3_04 07E Wild Horse Wind Expansion (C) (2) 3 2" xfId="29863"/>
    <cellStyle name="_VC 6.15.06 update on 06GRC power costs.xls Chart 3_04 07E Wild Horse Wind Expansion (C) (2) 3 2 2" xfId="29864"/>
    <cellStyle name="_VC 6.15.06 update on 06GRC power costs.xls Chart 3_04 07E Wild Horse Wind Expansion (C) (2) 3 3" xfId="29865"/>
    <cellStyle name="_VC 6.15.06 update on 06GRC power costs.xls Chart 3_04 07E Wild Horse Wind Expansion (C) (2) 4" xfId="7532"/>
    <cellStyle name="_VC 6.15.06 update on 06GRC power costs.xls Chart 3_04 07E Wild Horse Wind Expansion (C) (2) 4 2" xfId="29866"/>
    <cellStyle name="_VC 6.15.06 update on 06GRC power costs.xls Chart 3_04 07E Wild Horse Wind Expansion (C) (2) 4 2 2" xfId="29867"/>
    <cellStyle name="_VC 6.15.06 update on 06GRC power costs.xls Chart 3_04 07E Wild Horse Wind Expansion (C) (2) 4 3" xfId="29868"/>
    <cellStyle name="_VC 6.15.06 update on 06GRC power costs.xls Chart 3_04 07E Wild Horse Wind Expansion (C) (2) 5" xfId="29869"/>
    <cellStyle name="_VC 6.15.06 update on 06GRC power costs.xls Chart 3_04 07E Wild Horse Wind Expansion (C) (2) 5 2" xfId="29870"/>
    <cellStyle name="_VC 6.15.06 update on 06GRC power costs.xls Chart 3_04 07E Wild Horse Wind Expansion (C) (2) 6" xfId="29871"/>
    <cellStyle name="_VC 6.15.06 update on 06GRC power costs.xls Chart 3_04 07E Wild Horse Wind Expansion (C) (2) 6 2" xfId="29872"/>
    <cellStyle name="_VC 6.15.06 update on 06GRC power costs.xls Chart 3_04 07E Wild Horse Wind Expansion (C) (2)_Adj Bench DR 3 for Initial Briefs (Electric)" xfId="7533"/>
    <cellStyle name="_VC 6.15.06 update on 06GRC power costs.xls Chart 3_04 07E Wild Horse Wind Expansion (C) (2)_Adj Bench DR 3 for Initial Briefs (Electric) 2" xfId="7534"/>
    <cellStyle name="_VC 6.15.06 update on 06GRC power costs.xls Chart 3_04 07E Wild Horse Wind Expansion (C) (2)_Adj Bench DR 3 for Initial Briefs (Electric) 2 2" xfId="7535"/>
    <cellStyle name="_VC 6.15.06 update on 06GRC power costs.xls Chart 3_04 07E Wild Horse Wind Expansion (C) (2)_Adj Bench DR 3 for Initial Briefs (Electric) 2 2 2" xfId="29873"/>
    <cellStyle name="_VC 6.15.06 update on 06GRC power costs.xls Chart 3_04 07E Wild Horse Wind Expansion (C) (2)_Adj Bench DR 3 for Initial Briefs (Electric) 2 2 2 2" xfId="29874"/>
    <cellStyle name="_VC 6.15.06 update on 06GRC power costs.xls Chart 3_04 07E Wild Horse Wind Expansion (C) (2)_Adj Bench DR 3 for Initial Briefs (Electric) 2 3" xfId="29875"/>
    <cellStyle name="_VC 6.15.06 update on 06GRC power costs.xls Chart 3_04 07E Wild Horse Wind Expansion (C) (2)_Adj Bench DR 3 for Initial Briefs (Electric) 2 3 2" xfId="29876"/>
    <cellStyle name="_VC 6.15.06 update on 06GRC power costs.xls Chart 3_04 07E Wild Horse Wind Expansion (C) (2)_Adj Bench DR 3 for Initial Briefs (Electric) 2 4" xfId="29877"/>
    <cellStyle name="_VC 6.15.06 update on 06GRC power costs.xls Chart 3_04 07E Wild Horse Wind Expansion (C) (2)_Adj Bench DR 3 for Initial Briefs (Electric) 2 4 2" xfId="29878"/>
    <cellStyle name="_VC 6.15.06 update on 06GRC power costs.xls Chart 3_04 07E Wild Horse Wind Expansion (C) (2)_Adj Bench DR 3 for Initial Briefs (Electric) 3" xfId="7536"/>
    <cellStyle name="_VC 6.15.06 update on 06GRC power costs.xls Chart 3_04 07E Wild Horse Wind Expansion (C) (2)_Adj Bench DR 3 for Initial Briefs (Electric) 3 2" xfId="29879"/>
    <cellStyle name="_VC 6.15.06 update on 06GRC power costs.xls Chart 3_04 07E Wild Horse Wind Expansion (C) (2)_Adj Bench DR 3 for Initial Briefs (Electric) 3 2 2" xfId="29880"/>
    <cellStyle name="_VC 6.15.06 update on 06GRC power costs.xls Chart 3_04 07E Wild Horse Wind Expansion (C) (2)_Adj Bench DR 3 for Initial Briefs (Electric) 3 3" xfId="29881"/>
    <cellStyle name="_VC 6.15.06 update on 06GRC power costs.xls Chart 3_04 07E Wild Horse Wind Expansion (C) (2)_Adj Bench DR 3 for Initial Briefs (Electric) 4" xfId="7537"/>
    <cellStyle name="_VC 6.15.06 update on 06GRC power costs.xls Chart 3_04 07E Wild Horse Wind Expansion (C) (2)_Adj Bench DR 3 for Initial Briefs (Electric) 4 2" xfId="29882"/>
    <cellStyle name="_VC 6.15.06 update on 06GRC power costs.xls Chart 3_04 07E Wild Horse Wind Expansion (C) (2)_Adj Bench DR 3 for Initial Briefs (Electric) 4 2 2" xfId="29883"/>
    <cellStyle name="_VC 6.15.06 update on 06GRC power costs.xls Chart 3_04 07E Wild Horse Wind Expansion (C) (2)_Adj Bench DR 3 for Initial Briefs (Electric) 4 3" xfId="29884"/>
    <cellStyle name="_VC 6.15.06 update on 06GRC power costs.xls Chart 3_04 07E Wild Horse Wind Expansion (C) (2)_Adj Bench DR 3 for Initial Briefs (Electric) 5" xfId="29885"/>
    <cellStyle name="_VC 6.15.06 update on 06GRC power costs.xls Chart 3_04 07E Wild Horse Wind Expansion (C) (2)_Adj Bench DR 3 for Initial Briefs (Electric) 5 2" xfId="29886"/>
    <cellStyle name="_VC 6.15.06 update on 06GRC power costs.xls Chart 3_04 07E Wild Horse Wind Expansion (C) (2)_Adj Bench DR 3 for Initial Briefs (Electric) 6" xfId="29887"/>
    <cellStyle name="_VC 6.15.06 update on 06GRC power costs.xls Chart 3_04 07E Wild Horse Wind Expansion (C) (2)_Adj Bench DR 3 for Initial Briefs (Electric) 6 2" xfId="29888"/>
    <cellStyle name="_VC 6.15.06 update on 06GRC power costs.xls Chart 3_04 07E Wild Horse Wind Expansion (C) (2)_Adj Bench DR 3 for Initial Briefs (Electric)_DEM-WP(C) ENERG10C--ctn Mid-C_042010 2010GRC" xfId="7538"/>
    <cellStyle name="_VC 6.15.06 update on 06GRC power costs.xls Chart 3_04 07E Wild Horse Wind Expansion (C) (2)_Adj Bench DR 3 for Initial Briefs (Electric)_DEM-WP(C) ENERG10C--ctn Mid-C_042010 2010GRC 2" xfId="29889"/>
    <cellStyle name="_VC 6.15.06 update on 06GRC power costs.xls Chart 3_04 07E Wild Horse Wind Expansion (C) (2)_Book1" xfId="7539"/>
    <cellStyle name="_VC 6.15.06 update on 06GRC power costs.xls Chart 3_04 07E Wild Horse Wind Expansion (C) (2)_Book1 2" xfId="29890"/>
    <cellStyle name="_VC 6.15.06 update on 06GRC power costs.xls Chart 3_04 07E Wild Horse Wind Expansion (C) (2)_DEM-WP(C) ENERG10C--ctn Mid-C_042010 2010GRC" xfId="7540"/>
    <cellStyle name="_VC 6.15.06 update on 06GRC power costs.xls Chart 3_04 07E Wild Horse Wind Expansion (C) (2)_DEM-WP(C) ENERG10C--ctn Mid-C_042010 2010GRC 2" xfId="29891"/>
    <cellStyle name="_VC 6.15.06 update on 06GRC power costs.xls Chart 3_04 07E Wild Horse Wind Expansion (C) (2)_Electric Rev Req Model (2009 GRC) " xfId="7541"/>
    <cellStyle name="_VC 6.15.06 update on 06GRC power costs.xls Chart 3_04 07E Wild Horse Wind Expansion (C) (2)_Electric Rev Req Model (2009 GRC)  2" xfId="7542"/>
    <cellStyle name="_VC 6.15.06 update on 06GRC power costs.xls Chart 3_04 07E Wild Horse Wind Expansion (C) (2)_Electric Rev Req Model (2009 GRC)  2 2" xfId="7543"/>
    <cellStyle name="_VC 6.15.06 update on 06GRC power costs.xls Chart 3_04 07E Wild Horse Wind Expansion (C) (2)_Electric Rev Req Model (2009 GRC)  2 2 2" xfId="29892"/>
    <cellStyle name="_VC 6.15.06 update on 06GRC power costs.xls Chart 3_04 07E Wild Horse Wind Expansion (C) (2)_Electric Rev Req Model (2009 GRC)  2 2 2 2" xfId="29893"/>
    <cellStyle name="_VC 6.15.06 update on 06GRC power costs.xls Chart 3_04 07E Wild Horse Wind Expansion (C) (2)_Electric Rev Req Model (2009 GRC)  2 3" xfId="29894"/>
    <cellStyle name="_VC 6.15.06 update on 06GRC power costs.xls Chart 3_04 07E Wild Horse Wind Expansion (C) (2)_Electric Rev Req Model (2009 GRC)  2 3 2" xfId="29895"/>
    <cellStyle name="_VC 6.15.06 update on 06GRC power costs.xls Chart 3_04 07E Wild Horse Wind Expansion (C) (2)_Electric Rev Req Model (2009 GRC)  2 4" xfId="29896"/>
    <cellStyle name="_VC 6.15.06 update on 06GRC power costs.xls Chart 3_04 07E Wild Horse Wind Expansion (C) (2)_Electric Rev Req Model (2009 GRC)  2 4 2" xfId="29897"/>
    <cellStyle name="_VC 6.15.06 update on 06GRC power costs.xls Chart 3_04 07E Wild Horse Wind Expansion (C) (2)_Electric Rev Req Model (2009 GRC)  3" xfId="7544"/>
    <cellStyle name="_VC 6.15.06 update on 06GRC power costs.xls Chart 3_04 07E Wild Horse Wind Expansion (C) (2)_Electric Rev Req Model (2009 GRC)  3 2" xfId="29898"/>
    <cellStyle name="_VC 6.15.06 update on 06GRC power costs.xls Chart 3_04 07E Wild Horse Wind Expansion (C) (2)_Electric Rev Req Model (2009 GRC)  3 2 2" xfId="29899"/>
    <cellStyle name="_VC 6.15.06 update on 06GRC power costs.xls Chart 3_04 07E Wild Horse Wind Expansion (C) (2)_Electric Rev Req Model (2009 GRC)  3 3" xfId="29900"/>
    <cellStyle name="_VC 6.15.06 update on 06GRC power costs.xls Chart 3_04 07E Wild Horse Wind Expansion (C) (2)_Electric Rev Req Model (2009 GRC)  4" xfId="7545"/>
    <cellStyle name="_VC 6.15.06 update on 06GRC power costs.xls Chart 3_04 07E Wild Horse Wind Expansion (C) (2)_Electric Rev Req Model (2009 GRC)  4 2" xfId="29901"/>
    <cellStyle name="_VC 6.15.06 update on 06GRC power costs.xls Chart 3_04 07E Wild Horse Wind Expansion (C) (2)_Electric Rev Req Model (2009 GRC)  4 2 2" xfId="29902"/>
    <cellStyle name="_VC 6.15.06 update on 06GRC power costs.xls Chart 3_04 07E Wild Horse Wind Expansion (C) (2)_Electric Rev Req Model (2009 GRC)  4 3" xfId="29903"/>
    <cellStyle name="_VC 6.15.06 update on 06GRC power costs.xls Chart 3_04 07E Wild Horse Wind Expansion (C) (2)_Electric Rev Req Model (2009 GRC)  5" xfId="29904"/>
    <cellStyle name="_VC 6.15.06 update on 06GRC power costs.xls Chart 3_04 07E Wild Horse Wind Expansion (C) (2)_Electric Rev Req Model (2009 GRC)  5 2" xfId="29905"/>
    <cellStyle name="_VC 6.15.06 update on 06GRC power costs.xls Chart 3_04 07E Wild Horse Wind Expansion (C) (2)_Electric Rev Req Model (2009 GRC)  6" xfId="29906"/>
    <cellStyle name="_VC 6.15.06 update on 06GRC power costs.xls Chart 3_04 07E Wild Horse Wind Expansion (C) (2)_Electric Rev Req Model (2009 GRC)  6 2" xfId="29907"/>
    <cellStyle name="_VC 6.15.06 update on 06GRC power costs.xls Chart 3_04 07E Wild Horse Wind Expansion (C) (2)_Electric Rev Req Model (2009 GRC) _DEM-WP(C) ENERG10C--ctn Mid-C_042010 2010GRC" xfId="7546"/>
    <cellStyle name="_VC 6.15.06 update on 06GRC power costs.xls Chart 3_04 07E Wild Horse Wind Expansion (C) (2)_Electric Rev Req Model (2009 GRC) _DEM-WP(C) ENERG10C--ctn Mid-C_042010 2010GRC 2" xfId="29908"/>
    <cellStyle name="_VC 6.15.06 update on 06GRC power costs.xls Chart 3_04 07E Wild Horse Wind Expansion (C) (2)_Electric Rev Req Model (2009 GRC) Rebuttal" xfId="7547"/>
    <cellStyle name="_VC 6.15.06 update on 06GRC power costs.xls Chart 3_04 07E Wild Horse Wind Expansion (C) (2)_Electric Rev Req Model (2009 GRC) Rebuttal 2" xfId="7548"/>
    <cellStyle name="_VC 6.15.06 update on 06GRC power costs.xls Chart 3_04 07E Wild Horse Wind Expansion (C) (2)_Electric Rev Req Model (2009 GRC) Rebuttal 2 2" xfId="7549"/>
    <cellStyle name="_VC 6.15.06 update on 06GRC power costs.xls Chart 3_04 07E Wild Horse Wind Expansion (C) (2)_Electric Rev Req Model (2009 GRC) Rebuttal 2 2 2" xfId="29909"/>
    <cellStyle name="_VC 6.15.06 update on 06GRC power costs.xls Chart 3_04 07E Wild Horse Wind Expansion (C) (2)_Electric Rev Req Model (2009 GRC) Rebuttal 2 3" xfId="29910"/>
    <cellStyle name="_VC 6.15.06 update on 06GRC power costs.xls Chart 3_04 07E Wild Horse Wind Expansion (C) (2)_Electric Rev Req Model (2009 GRC) Rebuttal 3" xfId="7550"/>
    <cellStyle name="_VC 6.15.06 update on 06GRC power costs.xls Chart 3_04 07E Wild Horse Wind Expansion (C) (2)_Electric Rev Req Model (2009 GRC) Rebuttal 3 2" xfId="29911"/>
    <cellStyle name="_VC 6.15.06 update on 06GRC power costs.xls Chart 3_04 07E Wild Horse Wind Expansion (C) (2)_Electric Rev Req Model (2009 GRC) Rebuttal 4" xfId="7551"/>
    <cellStyle name="_VC 6.15.06 update on 06GRC power costs.xls Chart 3_04 07E Wild Horse Wind Expansion (C) (2)_Electric Rev Req Model (2009 GRC) Rebuttal REmoval of New  WH Solar AdjustMI" xfId="7552"/>
    <cellStyle name="_VC 6.15.06 update on 06GRC power costs.xls Chart 3_04 07E Wild Horse Wind Expansion (C) (2)_Electric Rev Req Model (2009 GRC) Rebuttal REmoval of New  WH Solar AdjustMI 2" xfId="7553"/>
    <cellStyle name="_VC 6.15.06 update on 06GRC power costs.xls Chart 3_04 07E Wild Horse Wind Expansion (C) (2)_Electric Rev Req Model (2009 GRC) Rebuttal REmoval of New  WH Solar AdjustMI 2 2" xfId="7554"/>
    <cellStyle name="_VC 6.15.06 update on 06GRC power costs.xls Chart 3_04 07E Wild Horse Wind Expansion (C) (2)_Electric Rev Req Model (2009 GRC) Rebuttal REmoval of New  WH Solar AdjustMI 2 2 2" xfId="29912"/>
    <cellStyle name="_VC 6.15.06 update on 06GRC power costs.xls Chart 3_04 07E Wild Horse Wind Expansion (C) (2)_Electric Rev Req Model (2009 GRC) Rebuttal REmoval of New  WH Solar AdjustMI 2 2 2 2" xfId="29913"/>
    <cellStyle name="_VC 6.15.06 update on 06GRC power costs.xls Chart 3_04 07E Wild Horse Wind Expansion (C) (2)_Electric Rev Req Model (2009 GRC) Rebuttal REmoval of New  WH Solar AdjustMI 2 3" xfId="29914"/>
    <cellStyle name="_VC 6.15.06 update on 06GRC power costs.xls Chart 3_04 07E Wild Horse Wind Expansion (C) (2)_Electric Rev Req Model (2009 GRC) Rebuttal REmoval of New  WH Solar AdjustMI 2 3 2" xfId="29915"/>
    <cellStyle name="_VC 6.15.06 update on 06GRC power costs.xls Chart 3_04 07E Wild Horse Wind Expansion (C) (2)_Electric Rev Req Model (2009 GRC) Rebuttal REmoval of New  WH Solar AdjustMI 2 4" xfId="29916"/>
    <cellStyle name="_VC 6.15.06 update on 06GRC power costs.xls Chart 3_04 07E Wild Horse Wind Expansion (C) (2)_Electric Rev Req Model (2009 GRC) Rebuttal REmoval of New  WH Solar AdjustMI 2 4 2" xfId="29917"/>
    <cellStyle name="_VC 6.15.06 update on 06GRC power costs.xls Chart 3_04 07E Wild Horse Wind Expansion (C) (2)_Electric Rev Req Model (2009 GRC) Rebuttal REmoval of New  WH Solar AdjustMI 3" xfId="7555"/>
    <cellStyle name="_VC 6.15.06 update on 06GRC power costs.xls Chart 3_04 07E Wild Horse Wind Expansion (C) (2)_Electric Rev Req Model (2009 GRC) Rebuttal REmoval of New  WH Solar AdjustMI 3 2" xfId="29918"/>
    <cellStyle name="_VC 6.15.06 update on 06GRC power costs.xls Chart 3_04 07E Wild Horse Wind Expansion (C) (2)_Electric Rev Req Model (2009 GRC) Rebuttal REmoval of New  WH Solar AdjustMI 3 2 2" xfId="29919"/>
    <cellStyle name="_VC 6.15.06 update on 06GRC power costs.xls Chart 3_04 07E Wild Horse Wind Expansion (C) (2)_Electric Rev Req Model (2009 GRC) Rebuttal REmoval of New  WH Solar AdjustMI 3 3" xfId="29920"/>
    <cellStyle name="_VC 6.15.06 update on 06GRC power costs.xls Chart 3_04 07E Wild Horse Wind Expansion (C) (2)_Electric Rev Req Model (2009 GRC) Rebuttal REmoval of New  WH Solar AdjustMI 4" xfId="7556"/>
    <cellStyle name="_VC 6.15.06 update on 06GRC power costs.xls Chart 3_04 07E Wild Horse Wind Expansion (C) (2)_Electric Rev Req Model (2009 GRC) Rebuttal REmoval of New  WH Solar AdjustMI 4 2" xfId="29921"/>
    <cellStyle name="_VC 6.15.06 update on 06GRC power costs.xls Chart 3_04 07E Wild Horse Wind Expansion (C) (2)_Electric Rev Req Model (2009 GRC) Rebuttal REmoval of New  WH Solar AdjustMI 4 2 2" xfId="29922"/>
    <cellStyle name="_VC 6.15.06 update on 06GRC power costs.xls Chart 3_04 07E Wild Horse Wind Expansion (C) (2)_Electric Rev Req Model (2009 GRC) Rebuttal REmoval of New  WH Solar AdjustMI 4 3" xfId="29923"/>
    <cellStyle name="_VC 6.15.06 update on 06GRC power costs.xls Chart 3_04 07E Wild Horse Wind Expansion (C) (2)_Electric Rev Req Model (2009 GRC) Rebuttal REmoval of New  WH Solar AdjustMI 5" xfId="29924"/>
    <cellStyle name="_VC 6.15.06 update on 06GRC power costs.xls Chart 3_04 07E Wild Horse Wind Expansion (C) (2)_Electric Rev Req Model (2009 GRC) Rebuttal REmoval of New  WH Solar AdjustMI 5 2" xfId="29925"/>
    <cellStyle name="_VC 6.15.06 update on 06GRC power costs.xls Chart 3_04 07E Wild Horse Wind Expansion (C) (2)_Electric Rev Req Model (2009 GRC) Rebuttal REmoval of New  WH Solar AdjustMI 6" xfId="29926"/>
    <cellStyle name="_VC 6.15.06 update on 06GRC power costs.xls Chart 3_04 07E Wild Horse Wind Expansion (C) (2)_Electric Rev Req Model (2009 GRC) Rebuttal REmoval of New  WH Solar AdjustMI 6 2" xfId="29927"/>
    <cellStyle name="_VC 6.15.06 update on 06GRC power costs.xls Chart 3_04 07E Wild Horse Wind Expansion (C) (2)_Electric Rev Req Model (2009 GRC) Rebuttal REmoval of New  WH Solar AdjustMI_DEM-WP(C) ENERG10C--ctn Mid-C_042010 2010GRC" xfId="7557"/>
    <cellStyle name="_VC 6.15.06 update on 06GRC power costs.xls Chart 3_04 07E Wild Horse Wind Expansion (C) (2)_Electric Rev Req Model (2009 GRC) Rebuttal REmoval of New  WH Solar AdjustMI_DEM-WP(C) ENERG10C--ctn Mid-C_042010 2010GRC 2" xfId="29928"/>
    <cellStyle name="_VC 6.15.06 update on 06GRC power costs.xls Chart 3_04 07E Wild Horse Wind Expansion (C) (2)_Electric Rev Req Model (2009 GRC) Revised 01-18-2010" xfId="7558"/>
    <cellStyle name="_VC 6.15.06 update on 06GRC power costs.xls Chart 3_04 07E Wild Horse Wind Expansion (C) (2)_Electric Rev Req Model (2009 GRC) Revised 01-18-2010 2" xfId="7559"/>
    <cellStyle name="_VC 6.15.06 update on 06GRC power costs.xls Chart 3_04 07E Wild Horse Wind Expansion (C) (2)_Electric Rev Req Model (2009 GRC) Revised 01-18-2010 2 2" xfId="7560"/>
    <cellStyle name="_VC 6.15.06 update on 06GRC power costs.xls Chart 3_04 07E Wild Horse Wind Expansion (C) (2)_Electric Rev Req Model (2009 GRC) Revised 01-18-2010 2 2 2" xfId="29929"/>
    <cellStyle name="_VC 6.15.06 update on 06GRC power costs.xls Chart 3_04 07E Wild Horse Wind Expansion (C) (2)_Electric Rev Req Model (2009 GRC) Revised 01-18-2010 2 2 2 2" xfId="29930"/>
    <cellStyle name="_VC 6.15.06 update on 06GRC power costs.xls Chart 3_04 07E Wild Horse Wind Expansion (C) (2)_Electric Rev Req Model (2009 GRC) Revised 01-18-2010 2 3" xfId="29931"/>
    <cellStyle name="_VC 6.15.06 update on 06GRC power costs.xls Chart 3_04 07E Wild Horse Wind Expansion (C) (2)_Electric Rev Req Model (2009 GRC) Revised 01-18-2010 2 3 2" xfId="29932"/>
    <cellStyle name="_VC 6.15.06 update on 06GRC power costs.xls Chart 3_04 07E Wild Horse Wind Expansion (C) (2)_Electric Rev Req Model (2009 GRC) Revised 01-18-2010 2 4" xfId="29933"/>
    <cellStyle name="_VC 6.15.06 update on 06GRC power costs.xls Chart 3_04 07E Wild Horse Wind Expansion (C) (2)_Electric Rev Req Model (2009 GRC) Revised 01-18-2010 2 4 2" xfId="29934"/>
    <cellStyle name="_VC 6.15.06 update on 06GRC power costs.xls Chart 3_04 07E Wild Horse Wind Expansion (C) (2)_Electric Rev Req Model (2009 GRC) Revised 01-18-2010 3" xfId="7561"/>
    <cellStyle name="_VC 6.15.06 update on 06GRC power costs.xls Chart 3_04 07E Wild Horse Wind Expansion (C) (2)_Electric Rev Req Model (2009 GRC) Revised 01-18-2010 3 2" xfId="29935"/>
    <cellStyle name="_VC 6.15.06 update on 06GRC power costs.xls Chart 3_04 07E Wild Horse Wind Expansion (C) (2)_Electric Rev Req Model (2009 GRC) Revised 01-18-2010 3 2 2" xfId="29936"/>
    <cellStyle name="_VC 6.15.06 update on 06GRC power costs.xls Chart 3_04 07E Wild Horse Wind Expansion (C) (2)_Electric Rev Req Model (2009 GRC) Revised 01-18-2010 3 3" xfId="29937"/>
    <cellStyle name="_VC 6.15.06 update on 06GRC power costs.xls Chart 3_04 07E Wild Horse Wind Expansion (C) (2)_Electric Rev Req Model (2009 GRC) Revised 01-18-2010 4" xfId="7562"/>
    <cellStyle name="_VC 6.15.06 update on 06GRC power costs.xls Chart 3_04 07E Wild Horse Wind Expansion (C) (2)_Electric Rev Req Model (2009 GRC) Revised 01-18-2010 4 2" xfId="29938"/>
    <cellStyle name="_VC 6.15.06 update on 06GRC power costs.xls Chart 3_04 07E Wild Horse Wind Expansion (C) (2)_Electric Rev Req Model (2009 GRC) Revised 01-18-2010 4 2 2" xfId="29939"/>
    <cellStyle name="_VC 6.15.06 update on 06GRC power costs.xls Chart 3_04 07E Wild Horse Wind Expansion (C) (2)_Electric Rev Req Model (2009 GRC) Revised 01-18-2010 4 3" xfId="29940"/>
    <cellStyle name="_VC 6.15.06 update on 06GRC power costs.xls Chart 3_04 07E Wild Horse Wind Expansion (C) (2)_Electric Rev Req Model (2009 GRC) Revised 01-18-2010 5" xfId="29941"/>
    <cellStyle name="_VC 6.15.06 update on 06GRC power costs.xls Chart 3_04 07E Wild Horse Wind Expansion (C) (2)_Electric Rev Req Model (2009 GRC) Revised 01-18-2010 5 2" xfId="29942"/>
    <cellStyle name="_VC 6.15.06 update on 06GRC power costs.xls Chart 3_04 07E Wild Horse Wind Expansion (C) (2)_Electric Rev Req Model (2009 GRC) Revised 01-18-2010 6" xfId="29943"/>
    <cellStyle name="_VC 6.15.06 update on 06GRC power costs.xls Chart 3_04 07E Wild Horse Wind Expansion (C) (2)_Electric Rev Req Model (2009 GRC) Revised 01-18-2010 6 2" xfId="29944"/>
    <cellStyle name="_VC 6.15.06 update on 06GRC power costs.xls Chart 3_04 07E Wild Horse Wind Expansion (C) (2)_Electric Rev Req Model (2009 GRC) Revised 01-18-2010_DEM-WP(C) ENERG10C--ctn Mid-C_042010 2010GRC" xfId="7563"/>
    <cellStyle name="_VC 6.15.06 update on 06GRC power costs.xls Chart 3_04 07E Wild Horse Wind Expansion (C) (2)_Electric Rev Req Model (2009 GRC) Revised 01-18-2010_DEM-WP(C) ENERG10C--ctn Mid-C_042010 2010GRC 2" xfId="29945"/>
    <cellStyle name="_VC 6.15.06 update on 06GRC power costs.xls Chart 3_04 07E Wild Horse Wind Expansion (C) (2)_Electric Rev Req Model (2010 GRC)" xfId="7564"/>
    <cellStyle name="_VC 6.15.06 update on 06GRC power costs.xls Chart 3_04 07E Wild Horse Wind Expansion (C) (2)_Electric Rev Req Model (2010 GRC) 2" xfId="29946"/>
    <cellStyle name="_VC 6.15.06 update on 06GRC power costs.xls Chart 3_04 07E Wild Horse Wind Expansion (C) (2)_Electric Rev Req Model (2010 GRC) SF" xfId="7565"/>
    <cellStyle name="_VC 6.15.06 update on 06GRC power costs.xls Chart 3_04 07E Wild Horse Wind Expansion (C) (2)_Electric Rev Req Model (2010 GRC) SF 2" xfId="29947"/>
    <cellStyle name="_VC 6.15.06 update on 06GRC power costs.xls Chart 3_04 07E Wild Horse Wind Expansion (C) (2)_Final Order Electric EXHIBIT A-1" xfId="7566"/>
    <cellStyle name="_VC 6.15.06 update on 06GRC power costs.xls Chart 3_04 07E Wild Horse Wind Expansion (C) (2)_Final Order Electric EXHIBIT A-1 2" xfId="7567"/>
    <cellStyle name="_VC 6.15.06 update on 06GRC power costs.xls Chart 3_04 07E Wild Horse Wind Expansion (C) (2)_Final Order Electric EXHIBIT A-1 2 2" xfId="7568"/>
    <cellStyle name="_VC 6.15.06 update on 06GRC power costs.xls Chart 3_04 07E Wild Horse Wind Expansion (C) (2)_Final Order Electric EXHIBIT A-1 2 2 2" xfId="29948"/>
    <cellStyle name="_VC 6.15.06 update on 06GRC power costs.xls Chart 3_04 07E Wild Horse Wind Expansion (C) (2)_Final Order Electric EXHIBIT A-1 2 3" xfId="29949"/>
    <cellStyle name="_VC 6.15.06 update on 06GRC power costs.xls Chart 3_04 07E Wild Horse Wind Expansion (C) (2)_Final Order Electric EXHIBIT A-1 3" xfId="7569"/>
    <cellStyle name="_VC 6.15.06 update on 06GRC power costs.xls Chart 3_04 07E Wild Horse Wind Expansion (C) (2)_Final Order Electric EXHIBIT A-1 3 2" xfId="29950"/>
    <cellStyle name="_VC 6.15.06 update on 06GRC power costs.xls Chart 3_04 07E Wild Horse Wind Expansion (C) (2)_Final Order Electric EXHIBIT A-1 3 2 2" xfId="29951"/>
    <cellStyle name="_VC 6.15.06 update on 06GRC power costs.xls Chart 3_04 07E Wild Horse Wind Expansion (C) (2)_Final Order Electric EXHIBIT A-1 3 3" xfId="29952"/>
    <cellStyle name="_VC 6.15.06 update on 06GRC power costs.xls Chart 3_04 07E Wild Horse Wind Expansion (C) (2)_Final Order Electric EXHIBIT A-1 4" xfId="7570"/>
    <cellStyle name="_VC 6.15.06 update on 06GRC power costs.xls Chart 3_04 07E Wild Horse Wind Expansion (C) (2)_Final Order Electric EXHIBIT A-1 4 2" xfId="29953"/>
    <cellStyle name="_VC 6.15.06 update on 06GRC power costs.xls Chart 3_04 07E Wild Horse Wind Expansion (C) (2)_Final Order Electric EXHIBIT A-1 5" xfId="29954"/>
    <cellStyle name="_VC 6.15.06 update on 06GRC power costs.xls Chart 3_04 07E Wild Horse Wind Expansion (C) (2)_Final Order Electric EXHIBIT A-1 6" xfId="29955"/>
    <cellStyle name="_VC 6.15.06 update on 06GRC power costs.xls Chart 3_04 07E Wild Horse Wind Expansion (C) (2)_TENASKA REGULATORY ASSET" xfId="7571"/>
    <cellStyle name="_VC 6.15.06 update on 06GRC power costs.xls Chart 3_04 07E Wild Horse Wind Expansion (C) (2)_TENASKA REGULATORY ASSET 2" xfId="7572"/>
    <cellStyle name="_VC 6.15.06 update on 06GRC power costs.xls Chart 3_04 07E Wild Horse Wind Expansion (C) (2)_TENASKA REGULATORY ASSET 2 2" xfId="7573"/>
    <cellStyle name="_VC 6.15.06 update on 06GRC power costs.xls Chart 3_04 07E Wild Horse Wind Expansion (C) (2)_TENASKA REGULATORY ASSET 2 2 2" xfId="29956"/>
    <cellStyle name="_VC 6.15.06 update on 06GRC power costs.xls Chart 3_04 07E Wild Horse Wind Expansion (C) (2)_TENASKA REGULATORY ASSET 2 3" xfId="29957"/>
    <cellStyle name="_VC 6.15.06 update on 06GRC power costs.xls Chart 3_04 07E Wild Horse Wind Expansion (C) (2)_TENASKA REGULATORY ASSET 3" xfId="7574"/>
    <cellStyle name="_VC 6.15.06 update on 06GRC power costs.xls Chart 3_04 07E Wild Horse Wind Expansion (C) (2)_TENASKA REGULATORY ASSET 3 2" xfId="29958"/>
    <cellStyle name="_VC 6.15.06 update on 06GRC power costs.xls Chart 3_04 07E Wild Horse Wind Expansion (C) (2)_TENASKA REGULATORY ASSET 3 2 2" xfId="29959"/>
    <cellStyle name="_VC 6.15.06 update on 06GRC power costs.xls Chart 3_04 07E Wild Horse Wind Expansion (C) (2)_TENASKA REGULATORY ASSET 3 3" xfId="29960"/>
    <cellStyle name="_VC 6.15.06 update on 06GRC power costs.xls Chart 3_04 07E Wild Horse Wind Expansion (C) (2)_TENASKA REGULATORY ASSET 4" xfId="7575"/>
    <cellStyle name="_VC 6.15.06 update on 06GRC power costs.xls Chart 3_04 07E Wild Horse Wind Expansion (C) (2)_TENASKA REGULATORY ASSET 4 2" xfId="29961"/>
    <cellStyle name="_VC 6.15.06 update on 06GRC power costs.xls Chart 3_04 07E Wild Horse Wind Expansion (C) (2)_TENASKA REGULATORY ASSET 5" xfId="29962"/>
    <cellStyle name="_VC 6.15.06 update on 06GRC power costs.xls Chart 3_04 07E Wild Horse Wind Expansion (C) (2)_TENASKA REGULATORY ASSET 6" xfId="29963"/>
    <cellStyle name="_VC 6.15.06 update on 06GRC power costs.xls Chart 3_16.37E Wild Horse Expansion DeferralRevwrkingfile SF" xfId="7576"/>
    <cellStyle name="_VC 6.15.06 update on 06GRC power costs.xls Chart 3_16.37E Wild Horse Expansion DeferralRevwrkingfile SF 2" xfId="7577"/>
    <cellStyle name="_VC 6.15.06 update on 06GRC power costs.xls Chart 3_16.37E Wild Horse Expansion DeferralRevwrkingfile SF 2 2" xfId="7578"/>
    <cellStyle name="_VC 6.15.06 update on 06GRC power costs.xls Chart 3_16.37E Wild Horse Expansion DeferralRevwrkingfile SF 2 2 2" xfId="29964"/>
    <cellStyle name="_VC 6.15.06 update on 06GRC power costs.xls Chart 3_16.37E Wild Horse Expansion DeferralRevwrkingfile SF 2 2 2 2" xfId="29965"/>
    <cellStyle name="_VC 6.15.06 update on 06GRC power costs.xls Chart 3_16.37E Wild Horse Expansion DeferralRevwrkingfile SF 2 3" xfId="29966"/>
    <cellStyle name="_VC 6.15.06 update on 06GRC power costs.xls Chart 3_16.37E Wild Horse Expansion DeferralRevwrkingfile SF 2 3 2" xfId="29967"/>
    <cellStyle name="_VC 6.15.06 update on 06GRC power costs.xls Chart 3_16.37E Wild Horse Expansion DeferralRevwrkingfile SF 2 4" xfId="29968"/>
    <cellStyle name="_VC 6.15.06 update on 06GRC power costs.xls Chart 3_16.37E Wild Horse Expansion DeferralRevwrkingfile SF 2 4 2" xfId="29969"/>
    <cellStyle name="_VC 6.15.06 update on 06GRC power costs.xls Chart 3_16.37E Wild Horse Expansion DeferralRevwrkingfile SF 3" xfId="7579"/>
    <cellStyle name="_VC 6.15.06 update on 06GRC power costs.xls Chart 3_16.37E Wild Horse Expansion DeferralRevwrkingfile SF 3 2" xfId="29970"/>
    <cellStyle name="_VC 6.15.06 update on 06GRC power costs.xls Chart 3_16.37E Wild Horse Expansion DeferralRevwrkingfile SF 3 2 2" xfId="29971"/>
    <cellStyle name="_VC 6.15.06 update on 06GRC power costs.xls Chart 3_16.37E Wild Horse Expansion DeferralRevwrkingfile SF 3 3" xfId="29972"/>
    <cellStyle name="_VC 6.15.06 update on 06GRC power costs.xls Chart 3_16.37E Wild Horse Expansion DeferralRevwrkingfile SF 4" xfId="7580"/>
    <cellStyle name="_VC 6.15.06 update on 06GRC power costs.xls Chart 3_16.37E Wild Horse Expansion DeferralRevwrkingfile SF 4 2" xfId="29973"/>
    <cellStyle name="_VC 6.15.06 update on 06GRC power costs.xls Chart 3_16.37E Wild Horse Expansion DeferralRevwrkingfile SF 4 2 2" xfId="29974"/>
    <cellStyle name="_VC 6.15.06 update on 06GRC power costs.xls Chart 3_16.37E Wild Horse Expansion DeferralRevwrkingfile SF 4 3" xfId="29975"/>
    <cellStyle name="_VC 6.15.06 update on 06GRC power costs.xls Chart 3_16.37E Wild Horse Expansion DeferralRevwrkingfile SF 5" xfId="29976"/>
    <cellStyle name="_VC 6.15.06 update on 06GRC power costs.xls Chart 3_16.37E Wild Horse Expansion DeferralRevwrkingfile SF 5 2" xfId="29977"/>
    <cellStyle name="_VC 6.15.06 update on 06GRC power costs.xls Chart 3_16.37E Wild Horse Expansion DeferralRevwrkingfile SF 6" xfId="29978"/>
    <cellStyle name="_VC 6.15.06 update on 06GRC power costs.xls Chart 3_16.37E Wild Horse Expansion DeferralRevwrkingfile SF 6 2" xfId="29979"/>
    <cellStyle name="_VC 6.15.06 update on 06GRC power costs.xls Chart 3_16.37E Wild Horse Expansion DeferralRevwrkingfile SF_DEM-WP(C) ENERG10C--ctn Mid-C_042010 2010GRC" xfId="7581"/>
    <cellStyle name="_VC 6.15.06 update on 06GRC power costs.xls Chart 3_16.37E Wild Horse Expansion DeferralRevwrkingfile SF_DEM-WP(C) ENERG10C--ctn Mid-C_042010 2010GRC 2" xfId="29980"/>
    <cellStyle name="_VC 6.15.06 update on 06GRC power costs.xls Chart 3_2009 Compliance Filing PCA Exhibits for GRC" xfId="7582"/>
    <cellStyle name="_VC 6.15.06 update on 06GRC power costs.xls Chart 3_2009 Compliance Filing PCA Exhibits for GRC 2" xfId="7583"/>
    <cellStyle name="_VC 6.15.06 update on 06GRC power costs.xls Chart 3_2009 Compliance Filing PCA Exhibits for GRC 2 2" xfId="29981"/>
    <cellStyle name="_VC 6.15.06 update on 06GRC power costs.xls Chart 3_2009 Compliance Filing PCA Exhibits for GRC 3" xfId="29982"/>
    <cellStyle name="_VC 6.15.06 update on 06GRC power costs.xls Chart 3_2009 GRC Compl Filing - Exhibit D" xfId="7584"/>
    <cellStyle name="_VC 6.15.06 update on 06GRC power costs.xls Chart 3_2009 GRC Compl Filing - Exhibit D 2" xfId="7585"/>
    <cellStyle name="_VC 6.15.06 update on 06GRC power costs.xls Chart 3_2009 GRC Compl Filing - Exhibit D 2 2" xfId="29983"/>
    <cellStyle name="_VC 6.15.06 update on 06GRC power costs.xls Chart 3_2009 GRC Compl Filing - Exhibit D 2 2 2" xfId="29984"/>
    <cellStyle name="_VC 6.15.06 update on 06GRC power costs.xls Chart 3_2009 GRC Compl Filing - Exhibit D 2 2 2 2" xfId="29985"/>
    <cellStyle name="_VC 6.15.06 update on 06GRC power costs.xls Chart 3_2009 GRC Compl Filing - Exhibit D 2 3" xfId="29986"/>
    <cellStyle name="_VC 6.15.06 update on 06GRC power costs.xls Chart 3_2009 GRC Compl Filing - Exhibit D 2 3 2" xfId="29987"/>
    <cellStyle name="_VC 6.15.06 update on 06GRC power costs.xls Chart 3_2009 GRC Compl Filing - Exhibit D 2 4" xfId="29988"/>
    <cellStyle name="_VC 6.15.06 update on 06GRC power costs.xls Chart 3_2009 GRC Compl Filing - Exhibit D 2 4 2" xfId="29989"/>
    <cellStyle name="_VC 6.15.06 update on 06GRC power costs.xls Chart 3_2009 GRC Compl Filing - Exhibit D 3" xfId="7586"/>
    <cellStyle name="_VC 6.15.06 update on 06GRC power costs.xls Chart 3_2009 GRC Compl Filing - Exhibit D 3 2" xfId="29990"/>
    <cellStyle name="_VC 6.15.06 update on 06GRC power costs.xls Chart 3_2009 GRC Compl Filing - Exhibit D 3 2 2" xfId="29991"/>
    <cellStyle name="_VC 6.15.06 update on 06GRC power costs.xls Chart 3_2009 GRC Compl Filing - Exhibit D 3 3" xfId="29992"/>
    <cellStyle name="_VC 6.15.06 update on 06GRC power costs.xls Chart 3_2009 GRC Compl Filing - Exhibit D 4" xfId="29993"/>
    <cellStyle name="_VC 6.15.06 update on 06GRC power costs.xls Chart 3_2009 GRC Compl Filing - Exhibit D 4 2" xfId="29994"/>
    <cellStyle name="_VC 6.15.06 update on 06GRC power costs.xls Chart 3_2009 GRC Compl Filing - Exhibit D 4 2 2" xfId="29995"/>
    <cellStyle name="_VC 6.15.06 update on 06GRC power costs.xls Chart 3_2009 GRC Compl Filing - Exhibit D 4 3" xfId="29996"/>
    <cellStyle name="_VC 6.15.06 update on 06GRC power costs.xls Chart 3_2009 GRC Compl Filing - Exhibit D 5" xfId="29997"/>
    <cellStyle name="_VC 6.15.06 update on 06GRC power costs.xls Chart 3_2009 GRC Compl Filing - Exhibit D 5 2" xfId="29998"/>
    <cellStyle name="_VC 6.15.06 update on 06GRC power costs.xls Chart 3_2009 GRC Compl Filing - Exhibit D 6" xfId="29999"/>
    <cellStyle name="_VC 6.15.06 update on 06GRC power costs.xls Chart 3_2009 GRC Compl Filing - Exhibit D 6 2" xfId="30000"/>
    <cellStyle name="_VC 6.15.06 update on 06GRC power costs.xls Chart 3_2009 GRC Compl Filing - Exhibit D_DEM-WP(C) ENERG10C--ctn Mid-C_042010 2010GRC" xfId="7587"/>
    <cellStyle name="_VC 6.15.06 update on 06GRC power costs.xls Chart 3_2009 GRC Compl Filing - Exhibit D_DEM-WP(C) ENERG10C--ctn Mid-C_042010 2010GRC 2" xfId="30001"/>
    <cellStyle name="_VC 6.15.06 update on 06GRC power costs.xls Chart 3_2010 PTC's July1_Dec31 2010 " xfId="30002"/>
    <cellStyle name="_VC 6.15.06 update on 06GRC power costs.xls Chart 3_2010 PTC's Sept10_Aug11 (Version 4)" xfId="30003"/>
    <cellStyle name="_VC 6.15.06 update on 06GRC power costs.xls Chart 3_3.01 Income Statement" xfId="7588"/>
    <cellStyle name="_VC 6.15.06 update on 06GRC power costs.xls Chart 3_4 31 Regulatory Assets and Liabilities  7 06- Exhibit D" xfId="7589"/>
    <cellStyle name="_VC 6.15.06 update on 06GRC power costs.xls Chart 3_4 31 Regulatory Assets and Liabilities  7 06- Exhibit D 2" xfId="7590"/>
    <cellStyle name="_VC 6.15.06 update on 06GRC power costs.xls Chart 3_4 31 Regulatory Assets and Liabilities  7 06- Exhibit D 2 2" xfId="7591"/>
    <cellStyle name="_VC 6.15.06 update on 06GRC power costs.xls Chart 3_4 31 Regulatory Assets and Liabilities  7 06- Exhibit D 2 2 2" xfId="30004"/>
    <cellStyle name="_VC 6.15.06 update on 06GRC power costs.xls Chart 3_4 31 Regulatory Assets and Liabilities  7 06- Exhibit D 2 2 2 2" xfId="30005"/>
    <cellStyle name="_VC 6.15.06 update on 06GRC power costs.xls Chart 3_4 31 Regulatory Assets and Liabilities  7 06- Exhibit D 2 3" xfId="30006"/>
    <cellStyle name="_VC 6.15.06 update on 06GRC power costs.xls Chart 3_4 31 Regulatory Assets and Liabilities  7 06- Exhibit D 2 3 2" xfId="30007"/>
    <cellStyle name="_VC 6.15.06 update on 06GRC power costs.xls Chart 3_4 31 Regulatory Assets and Liabilities  7 06- Exhibit D 2 4" xfId="30008"/>
    <cellStyle name="_VC 6.15.06 update on 06GRC power costs.xls Chart 3_4 31 Regulatory Assets and Liabilities  7 06- Exhibit D 2 4 2" xfId="30009"/>
    <cellStyle name="_VC 6.15.06 update on 06GRC power costs.xls Chart 3_4 31 Regulatory Assets and Liabilities  7 06- Exhibit D 3" xfId="7592"/>
    <cellStyle name="_VC 6.15.06 update on 06GRC power costs.xls Chart 3_4 31 Regulatory Assets and Liabilities  7 06- Exhibit D 3 2" xfId="30010"/>
    <cellStyle name="_VC 6.15.06 update on 06GRC power costs.xls Chart 3_4 31 Regulatory Assets and Liabilities  7 06- Exhibit D 3 2 2" xfId="30011"/>
    <cellStyle name="_VC 6.15.06 update on 06GRC power costs.xls Chart 3_4 31 Regulatory Assets and Liabilities  7 06- Exhibit D 3 3" xfId="30012"/>
    <cellStyle name="_VC 6.15.06 update on 06GRC power costs.xls Chart 3_4 31 Regulatory Assets and Liabilities  7 06- Exhibit D 4" xfId="7593"/>
    <cellStyle name="_VC 6.15.06 update on 06GRC power costs.xls Chart 3_4 31 Regulatory Assets and Liabilities  7 06- Exhibit D 4 2" xfId="30013"/>
    <cellStyle name="_VC 6.15.06 update on 06GRC power costs.xls Chart 3_4 31 Regulatory Assets and Liabilities  7 06- Exhibit D 4 2 2" xfId="30014"/>
    <cellStyle name="_VC 6.15.06 update on 06GRC power costs.xls Chart 3_4 31 Regulatory Assets and Liabilities  7 06- Exhibit D 4 3" xfId="30015"/>
    <cellStyle name="_VC 6.15.06 update on 06GRC power costs.xls Chart 3_4 31 Regulatory Assets and Liabilities  7 06- Exhibit D 5" xfId="30016"/>
    <cellStyle name="_VC 6.15.06 update on 06GRC power costs.xls Chart 3_4 31 Regulatory Assets and Liabilities  7 06- Exhibit D 5 2" xfId="30017"/>
    <cellStyle name="_VC 6.15.06 update on 06GRC power costs.xls Chart 3_4 31 Regulatory Assets and Liabilities  7 06- Exhibit D 6" xfId="30018"/>
    <cellStyle name="_VC 6.15.06 update on 06GRC power costs.xls Chart 3_4 31 Regulatory Assets and Liabilities  7 06- Exhibit D 6 2" xfId="30019"/>
    <cellStyle name="_VC 6.15.06 update on 06GRC power costs.xls Chart 3_4 31 Regulatory Assets and Liabilities  7 06- Exhibit D_DEM-WP(C) ENERG10C--ctn Mid-C_042010 2010GRC" xfId="7594"/>
    <cellStyle name="_VC 6.15.06 update on 06GRC power costs.xls Chart 3_4 31 Regulatory Assets and Liabilities  7 06- Exhibit D_DEM-WP(C) ENERG10C--ctn Mid-C_042010 2010GRC 2" xfId="30020"/>
    <cellStyle name="_VC 6.15.06 update on 06GRC power costs.xls Chart 3_4 31 Regulatory Assets and Liabilities  7 06- Exhibit D_NIM Summary" xfId="7595"/>
    <cellStyle name="_VC 6.15.06 update on 06GRC power costs.xls Chart 3_4 31 Regulatory Assets and Liabilities  7 06- Exhibit D_NIM Summary 2" xfId="7596"/>
    <cellStyle name="_VC 6.15.06 update on 06GRC power costs.xls Chart 3_4 31 Regulatory Assets and Liabilities  7 06- Exhibit D_NIM Summary 2 2" xfId="30021"/>
    <cellStyle name="_VC 6.15.06 update on 06GRC power costs.xls Chart 3_4 31 Regulatory Assets and Liabilities  7 06- Exhibit D_NIM Summary 2 2 2" xfId="30022"/>
    <cellStyle name="_VC 6.15.06 update on 06GRC power costs.xls Chart 3_4 31 Regulatory Assets and Liabilities  7 06- Exhibit D_NIM Summary 2 2 2 2" xfId="30023"/>
    <cellStyle name="_VC 6.15.06 update on 06GRC power costs.xls Chart 3_4 31 Regulatory Assets and Liabilities  7 06- Exhibit D_NIM Summary 2 3" xfId="30024"/>
    <cellStyle name="_VC 6.15.06 update on 06GRC power costs.xls Chart 3_4 31 Regulatory Assets and Liabilities  7 06- Exhibit D_NIM Summary 2 3 2" xfId="30025"/>
    <cellStyle name="_VC 6.15.06 update on 06GRC power costs.xls Chart 3_4 31 Regulatory Assets and Liabilities  7 06- Exhibit D_NIM Summary 2 4" xfId="30026"/>
    <cellStyle name="_VC 6.15.06 update on 06GRC power costs.xls Chart 3_4 31 Regulatory Assets and Liabilities  7 06- Exhibit D_NIM Summary 2 4 2" xfId="30027"/>
    <cellStyle name="_VC 6.15.06 update on 06GRC power costs.xls Chart 3_4 31 Regulatory Assets and Liabilities  7 06- Exhibit D_NIM Summary 3" xfId="30028"/>
    <cellStyle name="_VC 6.15.06 update on 06GRC power costs.xls Chart 3_4 31 Regulatory Assets and Liabilities  7 06- Exhibit D_NIM Summary 3 2" xfId="30029"/>
    <cellStyle name="_VC 6.15.06 update on 06GRC power costs.xls Chart 3_4 31 Regulatory Assets and Liabilities  7 06- Exhibit D_NIM Summary 3 2 2" xfId="30030"/>
    <cellStyle name="_VC 6.15.06 update on 06GRC power costs.xls Chart 3_4 31 Regulatory Assets and Liabilities  7 06- Exhibit D_NIM Summary 3 3" xfId="30031"/>
    <cellStyle name="_VC 6.15.06 update on 06GRC power costs.xls Chart 3_4 31 Regulatory Assets and Liabilities  7 06- Exhibit D_NIM Summary 4" xfId="30032"/>
    <cellStyle name="_VC 6.15.06 update on 06GRC power costs.xls Chart 3_4 31 Regulatory Assets and Liabilities  7 06- Exhibit D_NIM Summary 4 2" xfId="30033"/>
    <cellStyle name="_VC 6.15.06 update on 06GRC power costs.xls Chart 3_4 31 Regulatory Assets and Liabilities  7 06- Exhibit D_NIM Summary 4 2 2" xfId="30034"/>
    <cellStyle name="_VC 6.15.06 update on 06GRC power costs.xls Chart 3_4 31 Regulatory Assets and Liabilities  7 06- Exhibit D_NIM Summary 4 3" xfId="30035"/>
    <cellStyle name="_VC 6.15.06 update on 06GRC power costs.xls Chart 3_4 31 Regulatory Assets and Liabilities  7 06- Exhibit D_NIM Summary 5" xfId="30036"/>
    <cellStyle name="_VC 6.15.06 update on 06GRC power costs.xls Chart 3_4 31 Regulatory Assets and Liabilities  7 06- Exhibit D_NIM Summary 5 2" xfId="30037"/>
    <cellStyle name="_VC 6.15.06 update on 06GRC power costs.xls Chart 3_4 31 Regulatory Assets and Liabilities  7 06- Exhibit D_NIM Summary 6" xfId="30038"/>
    <cellStyle name="_VC 6.15.06 update on 06GRC power costs.xls Chart 3_4 31 Regulatory Assets and Liabilities  7 06- Exhibit D_NIM Summary 6 2" xfId="30039"/>
    <cellStyle name="_VC 6.15.06 update on 06GRC power costs.xls Chart 3_4 31 Regulatory Assets and Liabilities  7 06- Exhibit D_NIM Summary_DEM-WP(C) ENERG10C--ctn Mid-C_042010 2010GRC" xfId="7597"/>
    <cellStyle name="_VC 6.15.06 update on 06GRC power costs.xls Chart 3_4 31 Regulatory Assets and Liabilities  7 06- Exhibit D_NIM Summary_DEM-WP(C) ENERG10C--ctn Mid-C_042010 2010GRC 2" xfId="30040"/>
    <cellStyle name="_VC 6.15.06 update on 06GRC power costs.xls Chart 3_4 31E Reg Asset  Liab and EXH D" xfId="7598"/>
    <cellStyle name="_VC 6.15.06 update on 06GRC power costs.xls Chart 3_4 31E Reg Asset  Liab and EXH D _ Aug 10 Filing (2)" xfId="7599"/>
    <cellStyle name="_VC 6.15.06 update on 06GRC power costs.xls Chart 3_4 31E Reg Asset  Liab and EXH D _ Aug 10 Filing (2) 2" xfId="30041"/>
    <cellStyle name="_VC 6.15.06 update on 06GRC power costs.xls Chart 3_4 31E Reg Asset  Liab and EXH D _ Aug 10 Filing (2) 2 2" xfId="30042"/>
    <cellStyle name="_VC 6.15.06 update on 06GRC power costs.xls Chart 3_4 31E Reg Asset  Liab and EXH D _ Aug 10 Filing (2) 2 2 2" xfId="30043"/>
    <cellStyle name="_VC 6.15.06 update on 06GRC power costs.xls Chart 3_4 31E Reg Asset  Liab and EXH D _ Aug 10 Filing (2) 2 3" xfId="30044"/>
    <cellStyle name="_VC 6.15.06 update on 06GRC power costs.xls Chart 3_4 31E Reg Asset  Liab and EXH D _ Aug 10 Filing (2) 3" xfId="30045"/>
    <cellStyle name="_VC 6.15.06 update on 06GRC power costs.xls Chart 3_4 31E Reg Asset  Liab and EXH D _ Aug 10 Filing (2) 3 2" xfId="30046"/>
    <cellStyle name="_VC 6.15.06 update on 06GRC power costs.xls Chart 3_4 31E Reg Asset  Liab and EXH D _ Aug 10 Filing (2) 3 2 2" xfId="30047"/>
    <cellStyle name="_VC 6.15.06 update on 06GRC power costs.xls Chart 3_4 31E Reg Asset  Liab and EXH D _ Aug 10 Filing (2) 3 3" xfId="30048"/>
    <cellStyle name="_VC 6.15.06 update on 06GRC power costs.xls Chart 3_4 31E Reg Asset  Liab and EXH D _ Aug 10 Filing (2) 4" xfId="30049"/>
    <cellStyle name="_VC 6.15.06 update on 06GRC power costs.xls Chart 3_4 31E Reg Asset  Liab and EXH D _ Aug 10 Filing (2) 4 2" xfId="30050"/>
    <cellStyle name="_VC 6.15.06 update on 06GRC power costs.xls Chart 3_4 31E Reg Asset  Liab and EXH D _ Aug 10 Filing (2) 5" xfId="30051"/>
    <cellStyle name="_VC 6.15.06 update on 06GRC power costs.xls Chart 3_4 31E Reg Asset  Liab and EXH D _ Aug 10 Filing (2) 5 2" xfId="30052"/>
    <cellStyle name="_VC 6.15.06 update on 06GRC power costs.xls Chart 3_4 31E Reg Asset  Liab and EXH D 10" xfId="30053"/>
    <cellStyle name="_VC 6.15.06 update on 06GRC power costs.xls Chart 3_4 31E Reg Asset  Liab and EXH D 10 2" xfId="30054"/>
    <cellStyle name="_VC 6.15.06 update on 06GRC power costs.xls Chart 3_4 31E Reg Asset  Liab and EXH D 10 2 2" xfId="30055"/>
    <cellStyle name="_VC 6.15.06 update on 06GRC power costs.xls Chart 3_4 31E Reg Asset  Liab and EXH D 10 3" xfId="30056"/>
    <cellStyle name="_VC 6.15.06 update on 06GRC power costs.xls Chart 3_4 31E Reg Asset  Liab and EXH D 11" xfId="30057"/>
    <cellStyle name="_VC 6.15.06 update on 06GRC power costs.xls Chart 3_4 31E Reg Asset  Liab and EXH D 11 2" xfId="30058"/>
    <cellStyle name="_VC 6.15.06 update on 06GRC power costs.xls Chart 3_4 31E Reg Asset  Liab and EXH D 11 2 2" xfId="30059"/>
    <cellStyle name="_VC 6.15.06 update on 06GRC power costs.xls Chart 3_4 31E Reg Asset  Liab and EXH D 11 3" xfId="30060"/>
    <cellStyle name="_VC 6.15.06 update on 06GRC power costs.xls Chart 3_4 31E Reg Asset  Liab and EXH D 12" xfId="30061"/>
    <cellStyle name="_VC 6.15.06 update on 06GRC power costs.xls Chart 3_4 31E Reg Asset  Liab and EXH D 12 2" xfId="30062"/>
    <cellStyle name="_VC 6.15.06 update on 06GRC power costs.xls Chart 3_4 31E Reg Asset  Liab and EXH D 12 2 2" xfId="30063"/>
    <cellStyle name="_VC 6.15.06 update on 06GRC power costs.xls Chart 3_4 31E Reg Asset  Liab and EXH D 12 3" xfId="30064"/>
    <cellStyle name="_VC 6.15.06 update on 06GRC power costs.xls Chart 3_4 31E Reg Asset  Liab and EXH D 13" xfId="30065"/>
    <cellStyle name="_VC 6.15.06 update on 06GRC power costs.xls Chart 3_4 31E Reg Asset  Liab and EXH D 13 2" xfId="30066"/>
    <cellStyle name="_VC 6.15.06 update on 06GRC power costs.xls Chart 3_4 31E Reg Asset  Liab and EXH D 13 2 2" xfId="30067"/>
    <cellStyle name="_VC 6.15.06 update on 06GRC power costs.xls Chart 3_4 31E Reg Asset  Liab and EXH D 13 3" xfId="30068"/>
    <cellStyle name="_VC 6.15.06 update on 06GRC power costs.xls Chart 3_4 31E Reg Asset  Liab and EXH D 14" xfId="30069"/>
    <cellStyle name="_VC 6.15.06 update on 06GRC power costs.xls Chart 3_4 31E Reg Asset  Liab and EXH D 14 2" xfId="30070"/>
    <cellStyle name="_VC 6.15.06 update on 06GRC power costs.xls Chart 3_4 31E Reg Asset  Liab and EXH D 14 2 2" xfId="30071"/>
    <cellStyle name="_VC 6.15.06 update on 06GRC power costs.xls Chart 3_4 31E Reg Asset  Liab and EXH D 14 3" xfId="30072"/>
    <cellStyle name="_VC 6.15.06 update on 06GRC power costs.xls Chart 3_4 31E Reg Asset  Liab and EXH D 15" xfId="30073"/>
    <cellStyle name="_VC 6.15.06 update on 06GRC power costs.xls Chart 3_4 31E Reg Asset  Liab and EXH D 15 2" xfId="30074"/>
    <cellStyle name="_VC 6.15.06 update on 06GRC power costs.xls Chart 3_4 31E Reg Asset  Liab and EXH D 15 2 2" xfId="30075"/>
    <cellStyle name="_VC 6.15.06 update on 06GRC power costs.xls Chart 3_4 31E Reg Asset  Liab and EXH D 15 3" xfId="30076"/>
    <cellStyle name="_VC 6.15.06 update on 06GRC power costs.xls Chart 3_4 31E Reg Asset  Liab and EXH D 16" xfId="30077"/>
    <cellStyle name="_VC 6.15.06 update on 06GRC power costs.xls Chart 3_4 31E Reg Asset  Liab and EXH D 16 2" xfId="30078"/>
    <cellStyle name="_VC 6.15.06 update on 06GRC power costs.xls Chart 3_4 31E Reg Asset  Liab and EXH D 16 2 2" xfId="30079"/>
    <cellStyle name="_VC 6.15.06 update on 06GRC power costs.xls Chart 3_4 31E Reg Asset  Liab and EXH D 16 3" xfId="30080"/>
    <cellStyle name="_VC 6.15.06 update on 06GRC power costs.xls Chart 3_4 31E Reg Asset  Liab and EXH D 17" xfId="30081"/>
    <cellStyle name="_VC 6.15.06 update on 06GRC power costs.xls Chart 3_4 31E Reg Asset  Liab and EXH D 17 2" xfId="30082"/>
    <cellStyle name="_VC 6.15.06 update on 06GRC power costs.xls Chart 3_4 31E Reg Asset  Liab and EXH D 18" xfId="30083"/>
    <cellStyle name="_VC 6.15.06 update on 06GRC power costs.xls Chart 3_4 31E Reg Asset  Liab and EXH D 18 2" xfId="30084"/>
    <cellStyle name="_VC 6.15.06 update on 06GRC power costs.xls Chart 3_4 31E Reg Asset  Liab and EXH D 19" xfId="30085"/>
    <cellStyle name="_VC 6.15.06 update on 06GRC power costs.xls Chart 3_4 31E Reg Asset  Liab and EXH D 19 2" xfId="30086"/>
    <cellStyle name="_VC 6.15.06 update on 06GRC power costs.xls Chart 3_4 31E Reg Asset  Liab and EXH D 2" xfId="30087"/>
    <cellStyle name="_VC 6.15.06 update on 06GRC power costs.xls Chart 3_4 31E Reg Asset  Liab and EXH D 2 2" xfId="30088"/>
    <cellStyle name="_VC 6.15.06 update on 06GRC power costs.xls Chart 3_4 31E Reg Asset  Liab and EXH D 2 2 2" xfId="30089"/>
    <cellStyle name="_VC 6.15.06 update on 06GRC power costs.xls Chart 3_4 31E Reg Asset  Liab and EXH D 2 3" xfId="30090"/>
    <cellStyle name="_VC 6.15.06 update on 06GRC power costs.xls Chart 3_4 31E Reg Asset  Liab and EXH D 20" xfId="30091"/>
    <cellStyle name="_VC 6.15.06 update on 06GRC power costs.xls Chart 3_4 31E Reg Asset  Liab and EXH D 20 2" xfId="30092"/>
    <cellStyle name="_VC 6.15.06 update on 06GRC power costs.xls Chart 3_4 31E Reg Asset  Liab and EXH D 21" xfId="30093"/>
    <cellStyle name="_VC 6.15.06 update on 06GRC power costs.xls Chart 3_4 31E Reg Asset  Liab and EXH D 21 2" xfId="30094"/>
    <cellStyle name="_VC 6.15.06 update on 06GRC power costs.xls Chart 3_4 31E Reg Asset  Liab and EXH D 22" xfId="30095"/>
    <cellStyle name="_VC 6.15.06 update on 06GRC power costs.xls Chart 3_4 31E Reg Asset  Liab and EXH D 22 2" xfId="30096"/>
    <cellStyle name="_VC 6.15.06 update on 06GRC power costs.xls Chart 3_4 31E Reg Asset  Liab and EXH D 23" xfId="30097"/>
    <cellStyle name="_VC 6.15.06 update on 06GRC power costs.xls Chart 3_4 31E Reg Asset  Liab and EXH D 23 2" xfId="30098"/>
    <cellStyle name="_VC 6.15.06 update on 06GRC power costs.xls Chart 3_4 31E Reg Asset  Liab and EXH D 24" xfId="30099"/>
    <cellStyle name="_VC 6.15.06 update on 06GRC power costs.xls Chart 3_4 31E Reg Asset  Liab and EXH D 24 2" xfId="30100"/>
    <cellStyle name="_VC 6.15.06 update on 06GRC power costs.xls Chart 3_4 31E Reg Asset  Liab and EXH D 25" xfId="30101"/>
    <cellStyle name="_VC 6.15.06 update on 06GRC power costs.xls Chart 3_4 31E Reg Asset  Liab and EXH D 25 2" xfId="30102"/>
    <cellStyle name="_VC 6.15.06 update on 06GRC power costs.xls Chart 3_4 31E Reg Asset  Liab and EXH D 26" xfId="30103"/>
    <cellStyle name="_VC 6.15.06 update on 06GRC power costs.xls Chart 3_4 31E Reg Asset  Liab and EXH D 26 2" xfId="30104"/>
    <cellStyle name="_VC 6.15.06 update on 06GRC power costs.xls Chart 3_4 31E Reg Asset  Liab and EXH D 27" xfId="30105"/>
    <cellStyle name="_VC 6.15.06 update on 06GRC power costs.xls Chart 3_4 31E Reg Asset  Liab and EXH D 27 2" xfId="30106"/>
    <cellStyle name="_VC 6.15.06 update on 06GRC power costs.xls Chart 3_4 31E Reg Asset  Liab and EXH D 28" xfId="30107"/>
    <cellStyle name="_VC 6.15.06 update on 06GRC power costs.xls Chart 3_4 31E Reg Asset  Liab and EXH D 28 2" xfId="30108"/>
    <cellStyle name="_VC 6.15.06 update on 06GRC power costs.xls Chart 3_4 31E Reg Asset  Liab and EXH D 29" xfId="30109"/>
    <cellStyle name="_VC 6.15.06 update on 06GRC power costs.xls Chart 3_4 31E Reg Asset  Liab and EXH D 29 2" xfId="30110"/>
    <cellStyle name="_VC 6.15.06 update on 06GRC power costs.xls Chart 3_4 31E Reg Asset  Liab and EXH D 3" xfId="30111"/>
    <cellStyle name="_VC 6.15.06 update on 06GRC power costs.xls Chart 3_4 31E Reg Asset  Liab and EXH D 3 2" xfId="30112"/>
    <cellStyle name="_VC 6.15.06 update on 06GRC power costs.xls Chart 3_4 31E Reg Asset  Liab and EXH D 3 2 2" xfId="30113"/>
    <cellStyle name="_VC 6.15.06 update on 06GRC power costs.xls Chart 3_4 31E Reg Asset  Liab and EXH D 3 3" xfId="30114"/>
    <cellStyle name="_VC 6.15.06 update on 06GRC power costs.xls Chart 3_4 31E Reg Asset  Liab and EXH D 30" xfId="30115"/>
    <cellStyle name="_VC 6.15.06 update on 06GRC power costs.xls Chart 3_4 31E Reg Asset  Liab and EXH D 30 2" xfId="30116"/>
    <cellStyle name="_VC 6.15.06 update on 06GRC power costs.xls Chart 3_4 31E Reg Asset  Liab and EXH D 4" xfId="30117"/>
    <cellStyle name="_VC 6.15.06 update on 06GRC power costs.xls Chart 3_4 31E Reg Asset  Liab and EXH D 4 2" xfId="30118"/>
    <cellStyle name="_VC 6.15.06 update on 06GRC power costs.xls Chart 3_4 31E Reg Asset  Liab and EXH D 4 2 2" xfId="30119"/>
    <cellStyle name="_VC 6.15.06 update on 06GRC power costs.xls Chart 3_4 31E Reg Asset  Liab and EXH D 5" xfId="30120"/>
    <cellStyle name="_VC 6.15.06 update on 06GRC power costs.xls Chart 3_4 31E Reg Asset  Liab and EXH D 5 2" xfId="30121"/>
    <cellStyle name="_VC 6.15.06 update on 06GRC power costs.xls Chart 3_4 31E Reg Asset  Liab and EXH D 5 2 2" xfId="30122"/>
    <cellStyle name="_VC 6.15.06 update on 06GRC power costs.xls Chart 3_4 31E Reg Asset  Liab and EXH D 6" xfId="30123"/>
    <cellStyle name="_VC 6.15.06 update on 06GRC power costs.xls Chart 3_4 31E Reg Asset  Liab and EXH D 6 2" xfId="30124"/>
    <cellStyle name="_VC 6.15.06 update on 06GRC power costs.xls Chart 3_4 31E Reg Asset  Liab and EXH D 6 2 2" xfId="30125"/>
    <cellStyle name="_VC 6.15.06 update on 06GRC power costs.xls Chart 3_4 31E Reg Asset  Liab and EXH D 6 3" xfId="30126"/>
    <cellStyle name="_VC 6.15.06 update on 06GRC power costs.xls Chart 3_4 31E Reg Asset  Liab and EXH D 7" xfId="30127"/>
    <cellStyle name="_VC 6.15.06 update on 06GRC power costs.xls Chart 3_4 31E Reg Asset  Liab and EXH D 7 2" xfId="30128"/>
    <cellStyle name="_VC 6.15.06 update on 06GRC power costs.xls Chart 3_4 31E Reg Asset  Liab and EXH D 7 2 2" xfId="30129"/>
    <cellStyle name="_VC 6.15.06 update on 06GRC power costs.xls Chart 3_4 31E Reg Asset  Liab and EXH D 7 3" xfId="30130"/>
    <cellStyle name="_VC 6.15.06 update on 06GRC power costs.xls Chart 3_4 31E Reg Asset  Liab and EXH D 8" xfId="30131"/>
    <cellStyle name="_VC 6.15.06 update on 06GRC power costs.xls Chart 3_4 31E Reg Asset  Liab and EXH D 8 2" xfId="30132"/>
    <cellStyle name="_VC 6.15.06 update on 06GRC power costs.xls Chart 3_4 31E Reg Asset  Liab and EXH D 8 2 2" xfId="30133"/>
    <cellStyle name="_VC 6.15.06 update on 06GRC power costs.xls Chart 3_4 31E Reg Asset  Liab and EXH D 8 3" xfId="30134"/>
    <cellStyle name="_VC 6.15.06 update on 06GRC power costs.xls Chart 3_4 31E Reg Asset  Liab and EXH D 9" xfId="30135"/>
    <cellStyle name="_VC 6.15.06 update on 06GRC power costs.xls Chart 3_4 31E Reg Asset  Liab and EXH D 9 2" xfId="30136"/>
    <cellStyle name="_VC 6.15.06 update on 06GRC power costs.xls Chart 3_4 31E Reg Asset  Liab and EXH D 9 2 2" xfId="30137"/>
    <cellStyle name="_VC 6.15.06 update on 06GRC power costs.xls Chart 3_4 31E Reg Asset  Liab and EXH D 9 3" xfId="30138"/>
    <cellStyle name="_VC 6.15.06 update on 06GRC power costs.xls Chart 3_4 32 Regulatory Assets and Liabilities  7 06- Exhibit D" xfId="7600"/>
    <cellStyle name="_VC 6.15.06 update on 06GRC power costs.xls Chart 3_4 32 Regulatory Assets and Liabilities  7 06- Exhibit D 2" xfId="7601"/>
    <cellStyle name="_VC 6.15.06 update on 06GRC power costs.xls Chart 3_4 32 Regulatory Assets and Liabilities  7 06- Exhibit D 2 2" xfId="7602"/>
    <cellStyle name="_VC 6.15.06 update on 06GRC power costs.xls Chart 3_4 32 Regulatory Assets and Liabilities  7 06- Exhibit D 2 2 2" xfId="30139"/>
    <cellStyle name="_VC 6.15.06 update on 06GRC power costs.xls Chart 3_4 32 Regulatory Assets and Liabilities  7 06- Exhibit D 2 2 2 2" xfId="30140"/>
    <cellStyle name="_VC 6.15.06 update on 06GRC power costs.xls Chart 3_4 32 Regulatory Assets and Liabilities  7 06- Exhibit D 2 3" xfId="30141"/>
    <cellStyle name="_VC 6.15.06 update on 06GRC power costs.xls Chart 3_4 32 Regulatory Assets and Liabilities  7 06- Exhibit D 2 3 2" xfId="30142"/>
    <cellStyle name="_VC 6.15.06 update on 06GRC power costs.xls Chart 3_4 32 Regulatory Assets and Liabilities  7 06- Exhibit D 2 4" xfId="30143"/>
    <cellStyle name="_VC 6.15.06 update on 06GRC power costs.xls Chart 3_4 32 Regulatory Assets and Liabilities  7 06- Exhibit D 2 4 2" xfId="30144"/>
    <cellStyle name="_VC 6.15.06 update on 06GRC power costs.xls Chart 3_4 32 Regulatory Assets and Liabilities  7 06- Exhibit D 3" xfId="7603"/>
    <cellStyle name="_VC 6.15.06 update on 06GRC power costs.xls Chart 3_4 32 Regulatory Assets and Liabilities  7 06- Exhibit D 3 2" xfId="30145"/>
    <cellStyle name="_VC 6.15.06 update on 06GRC power costs.xls Chart 3_4 32 Regulatory Assets and Liabilities  7 06- Exhibit D 3 2 2" xfId="30146"/>
    <cellStyle name="_VC 6.15.06 update on 06GRC power costs.xls Chart 3_4 32 Regulatory Assets and Liabilities  7 06- Exhibit D 3 3" xfId="30147"/>
    <cellStyle name="_VC 6.15.06 update on 06GRC power costs.xls Chart 3_4 32 Regulatory Assets and Liabilities  7 06- Exhibit D 4" xfId="7604"/>
    <cellStyle name="_VC 6.15.06 update on 06GRC power costs.xls Chart 3_4 32 Regulatory Assets and Liabilities  7 06- Exhibit D 4 2" xfId="30148"/>
    <cellStyle name="_VC 6.15.06 update on 06GRC power costs.xls Chart 3_4 32 Regulatory Assets and Liabilities  7 06- Exhibit D 4 2 2" xfId="30149"/>
    <cellStyle name="_VC 6.15.06 update on 06GRC power costs.xls Chart 3_4 32 Regulatory Assets and Liabilities  7 06- Exhibit D 4 3" xfId="30150"/>
    <cellStyle name="_VC 6.15.06 update on 06GRC power costs.xls Chart 3_4 32 Regulatory Assets and Liabilities  7 06- Exhibit D 5" xfId="30151"/>
    <cellStyle name="_VC 6.15.06 update on 06GRC power costs.xls Chart 3_4 32 Regulatory Assets and Liabilities  7 06- Exhibit D 5 2" xfId="30152"/>
    <cellStyle name="_VC 6.15.06 update on 06GRC power costs.xls Chart 3_4 32 Regulatory Assets and Liabilities  7 06- Exhibit D 6" xfId="30153"/>
    <cellStyle name="_VC 6.15.06 update on 06GRC power costs.xls Chart 3_4 32 Regulatory Assets and Liabilities  7 06- Exhibit D 6 2" xfId="30154"/>
    <cellStyle name="_VC 6.15.06 update on 06GRC power costs.xls Chart 3_4 32 Regulatory Assets and Liabilities  7 06- Exhibit D_DEM-WP(C) ENERG10C--ctn Mid-C_042010 2010GRC" xfId="7605"/>
    <cellStyle name="_VC 6.15.06 update on 06GRC power costs.xls Chart 3_4 32 Regulatory Assets and Liabilities  7 06- Exhibit D_DEM-WP(C) ENERG10C--ctn Mid-C_042010 2010GRC 2" xfId="30155"/>
    <cellStyle name="_VC 6.15.06 update on 06GRC power costs.xls Chart 3_4 32 Regulatory Assets and Liabilities  7 06- Exhibit D_NIM Summary" xfId="7606"/>
    <cellStyle name="_VC 6.15.06 update on 06GRC power costs.xls Chart 3_4 32 Regulatory Assets and Liabilities  7 06- Exhibit D_NIM Summary 2" xfId="7607"/>
    <cellStyle name="_VC 6.15.06 update on 06GRC power costs.xls Chart 3_4 32 Regulatory Assets and Liabilities  7 06- Exhibit D_NIM Summary 2 2" xfId="30156"/>
    <cellStyle name="_VC 6.15.06 update on 06GRC power costs.xls Chart 3_4 32 Regulatory Assets and Liabilities  7 06- Exhibit D_NIM Summary 2 2 2" xfId="30157"/>
    <cellStyle name="_VC 6.15.06 update on 06GRC power costs.xls Chart 3_4 32 Regulatory Assets and Liabilities  7 06- Exhibit D_NIM Summary 2 2 2 2" xfId="30158"/>
    <cellStyle name="_VC 6.15.06 update on 06GRC power costs.xls Chart 3_4 32 Regulatory Assets and Liabilities  7 06- Exhibit D_NIM Summary 2 3" xfId="30159"/>
    <cellStyle name="_VC 6.15.06 update on 06GRC power costs.xls Chart 3_4 32 Regulatory Assets and Liabilities  7 06- Exhibit D_NIM Summary 2 3 2" xfId="30160"/>
    <cellStyle name="_VC 6.15.06 update on 06GRC power costs.xls Chart 3_4 32 Regulatory Assets and Liabilities  7 06- Exhibit D_NIM Summary 2 4" xfId="30161"/>
    <cellStyle name="_VC 6.15.06 update on 06GRC power costs.xls Chart 3_4 32 Regulatory Assets and Liabilities  7 06- Exhibit D_NIM Summary 2 4 2" xfId="30162"/>
    <cellStyle name="_VC 6.15.06 update on 06GRC power costs.xls Chart 3_4 32 Regulatory Assets and Liabilities  7 06- Exhibit D_NIM Summary 3" xfId="30163"/>
    <cellStyle name="_VC 6.15.06 update on 06GRC power costs.xls Chart 3_4 32 Regulatory Assets and Liabilities  7 06- Exhibit D_NIM Summary 3 2" xfId="30164"/>
    <cellStyle name="_VC 6.15.06 update on 06GRC power costs.xls Chart 3_4 32 Regulatory Assets and Liabilities  7 06- Exhibit D_NIM Summary 3 2 2" xfId="30165"/>
    <cellStyle name="_VC 6.15.06 update on 06GRC power costs.xls Chart 3_4 32 Regulatory Assets and Liabilities  7 06- Exhibit D_NIM Summary 3 3" xfId="30166"/>
    <cellStyle name="_VC 6.15.06 update on 06GRC power costs.xls Chart 3_4 32 Regulatory Assets and Liabilities  7 06- Exhibit D_NIM Summary 4" xfId="30167"/>
    <cellStyle name="_VC 6.15.06 update on 06GRC power costs.xls Chart 3_4 32 Regulatory Assets and Liabilities  7 06- Exhibit D_NIM Summary 4 2" xfId="30168"/>
    <cellStyle name="_VC 6.15.06 update on 06GRC power costs.xls Chart 3_4 32 Regulatory Assets and Liabilities  7 06- Exhibit D_NIM Summary 4 2 2" xfId="30169"/>
    <cellStyle name="_VC 6.15.06 update on 06GRC power costs.xls Chart 3_4 32 Regulatory Assets and Liabilities  7 06- Exhibit D_NIM Summary 4 3" xfId="30170"/>
    <cellStyle name="_VC 6.15.06 update on 06GRC power costs.xls Chart 3_4 32 Regulatory Assets and Liabilities  7 06- Exhibit D_NIM Summary 5" xfId="30171"/>
    <cellStyle name="_VC 6.15.06 update on 06GRC power costs.xls Chart 3_4 32 Regulatory Assets and Liabilities  7 06- Exhibit D_NIM Summary 5 2" xfId="30172"/>
    <cellStyle name="_VC 6.15.06 update on 06GRC power costs.xls Chart 3_4 32 Regulatory Assets and Liabilities  7 06- Exhibit D_NIM Summary 6" xfId="30173"/>
    <cellStyle name="_VC 6.15.06 update on 06GRC power costs.xls Chart 3_4 32 Regulatory Assets and Liabilities  7 06- Exhibit D_NIM Summary 6 2" xfId="30174"/>
    <cellStyle name="_VC 6.15.06 update on 06GRC power costs.xls Chart 3_4 32 Regulatory Assets and Liabilities  7 06- Exhibit D_NIM Summary_DEM-WP(C) ENERG10C--ctn Mid-C_042010 2010GRC" xfId="7608"/>
    <cellStyle name="_VC 6.15.06 update on 06GRC power costs.xls Chart 3_4 32 Regulatory Assets and Liabilities  7 06- Exhibit D_NIM Summary_DEM-WP(C) ENERG10C--ctn Mid-C_042010 2010GRC 2" xfId="30175"/>
    <cellStyle name="_VC 6.15.06 update on 06GRC power costs.xls Chart 3_ACCOUNTS" xfId="7609"/>
    <cellStyle name="_VC 6.15.06 update on 06GRC power costs.xls Chart 3_Att B to RECs proceeds proposal" xfId="30176"/>
    <cellStyle name="_VC 6.15.06 update on 06GRC power costs.xls Chart 3_AURORA Total New" xfId="7610"/>
    <cellStyle name="_VC 6.15.06 update on 06GRC power costs.xls Chart 3_AURORA Total New 2" xfId="7611"/>
    <cellStyle name="_VC 6.15.06 update on 06GRC power costs.xls Chart 3_AURORA Total New 2 2" xfId="30177"/>
    <cellStyle name="_VC 6.15.06 update on 06GRC power costs.xls Chart 3_AURORA Total New 2 2 2" xfId="30178"/>
    <cellStyle name="_VC 6.15.06 update on 06GRC power costs.xls Chart 3_AURORA Total New 2 2 2 2" xfId="30179"/>
    <cellStyle name="_VC 6.15.06 update on 06GRC power costs.xls Chart 3_AURORA Total New 2 3" xfId="30180"/>
    <cellStyle name="_VC 6.15.06 update on 06GRC power costs.xls Chart 3_AURORA Total New 2 3 2" xfId="30181"/>
    <cellStyle name="_VC 6.15.06 update on 06GRC power costs.xls Chart 3_AURORA Total New 2 4" xfId="30182"/>
    <cellStyle name="_VC 6.15.06 update on 06GRC power costs.xls Chart 3_AURORA Total New 2 4 2" xfId="30183"/>
    <cellStyle name="_VC 6.15.06 update on 06GRC power costs.xls Chart 3_AURORA Total New 3" xfId="30184"/>
    <cellStyle name="_VC 6.15.06 update on 06GRC power costs.xls Chart 3_AURORA Total New 3 2" xfId="30185"/>
    <cellStyle name="_VC 6.15.06 update on 06GRC power costs.xls Chart 3_AURORA Total New 3 2 2" xfId="30186"/>
    <cellStyle name="_VC 6.15.06 update on 06GRC power costs.xls Chart 3_AURORA Total New 4" xfId="30187"/>
    <cellStyle name="_VC 6.15.06 update on 06GRC power costs.xls Chart 3_AURORA Total New 4 2" xfId="30188"/>
    <cellStyle name="_VC 6.15.06 update on 06GRC power costs.xls Chart 3_AURORA Total New 5" xfId="30189"/>
    <cellStyle name="_VC 6.15.06 update on 06GRC power costs.xls Chart 3_AURORA Total New 5 2" xfId="30190"/>
    <cellStyle name="_VC 6.15.06 update on 06GRC power costs.xls Chart 3_Backup for Attachment B 2010-09-09" xfId="30191"/>
    <cellStyle name="_VC 6.15.06 update on 06GRC power costs.xls Chart 3_Bench Request - Attachment B" xfId="30192"/>
    <cellStyle name="_VC 6.15.06 update on 06GRC power costs.xls Chart 3_Book2" xfId="7612"/>
    <cellStyle name="_VC 6.15.06 update on 06GRC power costs.xls Chart 3_Book2 2" xfId="7613"/>
    <cellStyle name="_VC 6.15.06 update on 06GRC power costs.xls Chart 3_Book2 2 2" xfId="7614"/>
    <cellStyle name="_VC 6.15.06 update on 06GRC power costs.xls Chart 3_Book2 2 2 2" xfId="30193"/>
    <cellStyle name="_VC 6.15.06 update on 06GRC power costs.xls Chart 3_Book2 2 2 2 2" xfId="30194"/>
    <cellStyle name="_VC 6.15.06 update on 06GRC power costs.xls Chart 3_Book2 2 3" xfId="30195"/>
    <cellStyle name="_VC 6.15.06 update on 06GRC power costs.xls Chart 3_Book2 2 3 2" xfId="30196"/>
    <cellStyle name="_VC 6.15.06 update on 06GRC power costs.xls Chart 3_Book2 2 4" xfId="30197"/>
    <cellStyle name="_VC 6.15.06 update on 06GRC power costs.xls Chart 3_Book2 2 4 2" xfId="30198"/>
    <cellStyle name="_VC 6.15.06 update on 06GRC power costs.xls Chart 3_Book2 3" xfId="7615"/>
    <cellStyle name="_VC 6.15.06 update on 06GRC power costs.xls Chart 3_Book2 3 2" xfId="30199"/>
    <cellStyle name="_VC 6.15.06 update on 06GRC power costs.xls Chart 3_Book2 3 2 2" xfId="30200"/>
    <cellStyle name="_VC 6.15.06 update on 06GRC power costs.xls Chart 3_Book2 3 3" xfId="30201"/>
    <cellStyle name="_VC 6.15.06 update on 06GRC power costs.xls Chart 3_Book2 4" xfId="7616"/>
    <cellStyle name="_VC 6.15.06 update on 06GRC power costs.xls Chart 3_Book2 4 2" xfId="30202"/>
    <cellStyle name="_VC 6.15.06 update on 06GRC power costs.xls Chart 3_Book2 4 2 2" xfId="30203"/>
    <cellStyle name="_VC 6.15.06 update on 06GRC power costs.xls Chart 3_Book2 4 3" xfId="30204"/>
    <cellStyle name="_VC 6.15.06 update on 06GRC power costs.xls Chart 3_Book2 5" xfId="30205"/>
    <cellStyle name="_VC 6.15.06 update on 06GRC power costs.xls Chart 3_Book2 5 2" xfId="30206"/>
    <cellStyle name="_VC 6.15.06 update on 06GRC power costs.xls Chart 3_Book2 6" xfId="30207"/>
    <cellStyle name="_VC 6.15.06 update on 06GRC power costs.xls Chart 3_Book2 6 2" xfId="30208"/>
    <cellStyle name="_VC 6.15.06 update on 06GRC power costs.xls Chart 3_Book2_Adj Bench DR 3 for Initial Briefs (Electric)" xfId="7617"/>
    <cellStyle name="_VC 6.15.06 update on 06GRC power costs.xls Chart 3_Book2_Adj Bench DR 3 for Initial Briefs (Electric) 2" xfId="7618"/>
    <cellStyle name="_VC 6.15.06 update on 06GRC power costs.xls Chart 3_Book2_Adj Bench DR 3 for Initial Briefs (Electric) 2 2" xfId="7619"/>
    <cellStyle name="_VC 6.15.06 update on 06GRC power costs.xls Chart 3_Book2_Adj Bench DR 3 for Initial Briefs (Electric) 2 2 2" xfId="30209"/>
    <cellStyle name="_VC 6.15.06 update on 06GRC power costs.xls Chart 3_Book2_Adj Bench DR 3 for Initial Briefs (Electric) 2 2 2 2" xfId="30210"/>
    <cellStyle name="_VC 6.15.06 update on 06GRC power costs.xls Chart 3_Book2_Adj Bench DR 3 for Initial Briefs (Electric) 2 3" xfId="30211"/>
    <cellStyle name="_VC 6.15.06 update on 06GRC power costs.xls Chart 3_Book2_Adj Bench DR 3 for Initial Briefs (Electric) 2 3 2" xfId="30212"/>
    <cellStyle name="_VC 6.15.06 update on 06GRC power costs.xls Chart 3_Book2_Adj Bench DR 3 for Initial Briefs (Electric) 2 4" xfId="30213"/>
    <cellStyle name="_VC 6.15.06 update on 06GRC power costs.xls Chart 3_Book2_Adj Bench DR 3 for Initial Briefs (Electric) 2 4 2" xfId="30214"/>
    <cellStyle name="_VC 6.15.06 update on 06GRC power costs.xls Chart 3_Book2_Adj Bench DR 3 for Initial Briefs (Electric) 3" xfId="7620"/>
    <cellStyle name="_VC 6.15.06 update on 06GRC power costs.xls Chart 3_Book2_Adj Bench DR 3 for Initial Briefs (Electric) 3 2" xfId="30215"/>
    <cellStyle name="_VC 6.15.06 update on 06GRC power costs.xls Chart 3_Book2_Adj Bench DR 3 for Initial Briefs (Electric) 3 2 2" xfId="30216"/>
    <cellStyle name="_VC 6.15.06 update on 06GRC power costs.xls Chart 3_Book2_Adj Bench DR 3 for Initial Briefs (Electric) 3 3" xfId="30217"/>
    <cellStyle name="_VC 6.15.06 update on 06GRC power costs.xls Chart 3_Book2_Adj Bench DR 3 for Initial Briefs (Electric) 4" xfId="7621"/>
    <cellStyle name="_VC 6.15.06 update on 06GRC power costs.xls Chart 3_Book2_Adj Bench DR 3 for Initial Briefs (Electric) 4 2" xfId="30218"/>
    <cellStyle name="_VC 6.15.06 update on 06GRC power costs.xls Chart 3_Book2_Adj Bench DR 3 for Initial Briefs (Electric) 4 2 2" xfId="30219"/>
    <cellStyle name="_VC 6.15.06 update on 06GRC power costs.xls Chart 3_Book2_Adj Bench DR 3 for Initial Briefs (Electric) 4 3" xfId="30220"/>
    <cellStyle name="_VC 6.15.06 update on 06GRC power costs.xls Chart 3_Book2_Adj Bench DR 3 for Initial Briefs (Electric) 5" xfId="30221"/>
    <cellStyle name="_VC 6.15.06 update on 06GRC power costs.xls Chart 3_Book2_Adj Bench DR 3 for Initial Briefs (Electric) 5 2" xfId="30222"/>
    <cellStyle name="_VC 6.15.06 update on 06GRC power costs.xls Chart 3_Book2_Adj Bench DR 3 for Initial Briefs (Electric) 6" xfId="30223"/>
    <cellStyle name="_VC 6.15.06 update on 06GRC power costs.xls Chart 3_Book2_Adj Bench DR 3 for Initial Briefs (Electric) 6 2" xfId="30224"/>
    <cellStyle name="_VC 6.15.06 update on 06GRC power costs.xls Chart 3_Book2_Adj Bench DR 3 for Initial Briefs (Electric)_DEM-WP(C) ENERG10C--ctn Mid-C_042010 2010GRC" xfId="7622"/>
    <cellStyle name="_VC 6.15.06 update on 06GRC power costs.xls Chart 3_Book2_Adj Bench DR 3 for Initial Briefs (Electric)_DEM-WP(C) ENERG10C--ctn Mid-C_042010 2010GRC 2" xfId="30225"/>
    <cellStyle name="_VC 6.15.06 update on 06GRC power costs.xls Chart 3_Book2_DEM-WP(C) ENERG10C--ctn Mid-C_042010 2010GRC" xfId="7623"/>
    <cellStyle name="_VC 6.15.06 update on 06GRC power costs.xls Chart 3_Book2_DEM-WP(C) ENERG10C--ctn Mid-C_042010 2010GRC 2" xfId="30226"/>
    <cellStyle name="_VC 6.15.06 update on 06GRC power costs.xls Chart 3_Book2_Electric Rev Req Model (2009 GRC) Rebuttal" xfId="7624"/>
    <cellStyle name="_VC 6.15.06 update on 06GRC power costs.xls Chart 3_Book2_Electric Rev Req Model (2009 GRC) Rebuttal 2" xfId="7625"/>
    <cellStyle name="_VC 6.15.06 update on 06GRC power costs.xls Chart 3_Book2_Electric Rev Req Model (2009 GRC) Rebuttal 2 2" xfId="7626"/>
    <cellStyle name="_VC 6.15.06 update on 06GRC power costs.xls Chart 3_Book2_Electric Rev Req Model (2009 GRC) Rebuttal 2 2 2" xfId="30227"/>
    <cellStyle name="_VC 6.15.06 update on 06GRC power costs.xls Chart 3_Book2_Electric Rev Req Model (2009 GRC) Rebuttal 2 3" xfId="30228"/>
    <cellStyle name="_VC 6.15.06 update on 06GRC power costs.xls Chart 3_Book2_Electric Rev Req Model (2009 GRC) Rebuttal 3" xfId="7627"/>
    <cellStyle name="_VC 6.15.06 update on 06GRC power costs.xls Chart 3_Book2_Electric Rev Req Model (2009 GRC) Rebuttal 3 2" xfId="30229"/>
    <cellStyle name="_VC 6.15.06 update on 06GRC power costs.xls Chart 3_Book2_Electric Rev Req Model (2009 GRC) Rebuttal 4" xfId="7628"/>
    <cellStyle name="_VC 6.15.06 update on 06GRC power costs.xls Chart 3_Book2_Electric Rev Req Model (2009 GRC) Rebuttal REmoval of New  WH Solar AdjustMI" xfId="7629"/>
    <cellStyle name="_VC 6.15.06 update on 06GRC power costs.xls Chart 3_Book2_Electric Rev Req Model (2009 GRC) Rebuttal REmoval of New  WH Solar AdjustMI 2" xfId="7630"/>
    <cellStyle name="_VC 6.15.06 update on 06GRC power costs.xls Chart 3_Book2_Electric Rev Req Model (2009 GRC) Rebuttal REmoval of New  WH Solar AdjustMI 2 2" xfId="7631"/>
    <cellStyle name="_VC 6.15.06 update on 06GRC power costs.xls Chart 3_Book2_Electric Rev Req Model (2009 GRC) Rebuttal REmoval of New  WH Solar AdjustMI 2 2 2" xfId="30230"/>
    <cellStyle name="_VC 6.15.06 update on 06GRC power costs.xls Chart 3_Book2_Electric Rev Req Model (2009 GRC) Rebuttal REmoval of New  WH Solar AdjustMI 2 2 2 2" xfId="30231"/>
    <cellStyle name="_VC 6.15.06 update on 06GRC power costs.xls Chart 3_Book2_Electric Rev Req Model (2009 GRC) Rebuttal REmoval of New  WH Solar AdjustMI 2 3" xfId="30232"/>
    <cellStyle name="_VC 6.15.06 update on 06GRC power costs.xls Chart 3_Book2_Electric Rev Req Model (2009 GRC) Rebuttal REmoval of New  WH Solar AdjustMI 2 3 2" xfId="30233"/>
    <cellStyle name="_VC 6.15.06 update on 06GRC power costs.xls Chart 3_Book2_Electric Rev Req Model (2009 GRC) Rebuttal REmoval of New  WH Solar AdjustMI 2 4" xfId="30234"/>
    <cellStyle name="_VC 6.15.06 update on 06GRC power costs.xls Chart 3_Book2_Electric Rev Req Model (2009 GRC) Rebuttal REmoval of New  WH Solar AdjustMI 2 4 2" xfId="30235"/>
    <cellStyle name="_VC 6.15.06 update on 06GRC power costs.xls Chart 3_Book2_Electric Rev Req Model (2009 GRC) Rebuttal REmoval of New  WH Solar AdjustMI 3" xfId="7632"/>
    <cellStyle name="_VC 6.15.06 update on 06GRC power costs.xls Chart 3_Book2_Electric Rev Req Model (2009 GRC) Rebuttal REmoval of New  WH Solar AdjustMI 3 2" xfId="30236"/>
    <cellStyle name="_VC 6.15.06 update on 06GRC power costs.xls Chart 3_Book2_Electric Rev Req Model (2009 GRC) Rebuttal REmoval of New  WH Solar AdjustMI 3 2 2" xfId="30237"/>
    <cellStyle name="_VC 6.15.06 update on 06GRC power costs.xls Chart 3_Book2_Electric Rev Req Model (2009 GRC) Rebuttal REmoval of New  WH Solar AdjustMI 3 3" xfId="30238"/>
    <cellStyle name="_VC 6.15.06 update on 06GRC power costs.xls Chart 3_Book2_Electric Rev Req Model (2009 GRC) Rebuttal REmoval of New  WH Solar AdjustMI 4" xfId="7633"/>
    <cellStyle name="_VC 6.15.06 update on 06GRC power costs.xls Chart 3_Book2_Electric Rev Req Model (2009 GRC) Rebuttal REmoval of New  WH Solar AdjustMI 4 2" xfId="30239"/>
    <cellStyle name="_VC 6.15.06 update on 06GRC power costs.xls Chart 3_Book2_Electric Rev Req Model (2009 GRC) Rebuttal REmoval of New  WH Solar AdjustMI 4 2 2" xfId="30240"/>
    <cellStyle name="_VC 6.15.06 update on 06GRC power costs.xls Chart 3_Book2_Electric Rev Req Model (2009 GRC) Rebuttal REmoval of New  WH Solar AdjustMI 4 3" xfId="30241"/>
    <cellStyle name="_VC 6.15.06 update on 06GRC power costs.xls Chart 3_Book2_Electric Rev Req Model (2009 GRC) Rebuttal REmoval of New  WH Solar AdjustMI 5" xfId="30242"/>
    <cellStyle name="_VC 6.15.06 update on 06GRC power costs.xls Chart 3_Book2_Electric Rev Req Model (2009 GRC) Rebuttal REmoval of New  WH Solar AdjustMI 5 2" xfId="30243"/>
    <cellStyle name="_VC 6.15.06 update on 06GRC power costs.xls Chart 3_Book2_Electric Rev Req Model (2009 GRC) Rebuttal REmoval of New  WH Solar AdjustMI 6" xfId="30244"/>
    <cellStyle name="_VC 6.15.06 update on 06GRC power costs.xls Chart 3_Book2_Electric Rev Req Model (2009 GRC) Rebuttal REmoval of New  WH Solar AdjustMI 6 2" xfId="30245"/>
    <cellStyle name="_VC 6.15.06 update on 06GRC power costs.xls Chart 3_Book2_Electric Rev Req Model (2009 GRC) Rebuttal REmoval of New  WH Solar AdjustMI_DEM-WP(C) ENERG10C--ctn Mid-C_042010 2010GRC" xfId="7634"/>
    <cellStyle name="_VC 6.15.06 update on 06GRC power costs.xls Chart 3_Book2_Electric Rev Req Model (2009 GRC) Rebuttal REmoval of New  WH Solar AdjustMI_DEM-WP(C) ENERG10C--ctn Mid-C_042010 2010GRC 2" xfId="30246"/>
    <cellStyle name="_VC 6.15.06 update on 06GRC power costs.xls Chart 3_Book2_Electric Rev Req Model (2009 GRC) Revised 01-18-2010" xfId="7635"/>
    <cellStyle name="_VC 6.15.06 update on 06GRC power costs.xls Chart 3_Book2_Electric Rev Req Model (2009 GRC) Revised 01-18-2010 2" xfId="7636"/>
    <cellStyle name="_VC 6.15.06 update on 06GRC power costs.xls Chart 3_Book2_Electric Rev Req Model (2009 GRC) Revised 01-18-2010 2 2" xfId="7637"/>
    <cellStyle name="_VC 6.15.06 update on 06GRC power costs.xls Chart 3_Book2_Electric Rev Req Model (2009 GRC) Revised 01-18-2010 2 2 2" xfId="30247"/>
    <cellStyle name="_VC 6.15.06 update on 06GRC power costs.xls Chart 3_Book2_Electric Rev Req Model (2009 GRC) Revised 01-18-2010 2 2 2 2" xfId="30248"/>
    <cellStyle name="_VC 6.15.06 update on 06GRC power costs.xls Chart 3_Book2_Electric Rev Req Model (2009 GRC) Revised 01-18-2010 2 3" xfId="30249"/>
    <cellStyle name="_VC 6.15.06 update on 06GRC power costs.xls Chart 3_Book2_Electric Rev Req Model (2009 GRC) Revised 01-18-2010 2 3 2" xfId="30250"/>
    <cellStyle name="_VC 6.15.06 update on 06GRC power costs.xls Chart 3_Book2_Electric Rev Req Model (2009 GRC) Revised 01-18-2010 2 4" xfId="30251"/>
    <cellStyle name="_VC 6.15.06 update on 06GRC power costs.xls Chart 3_Book2_Electric Rev Req Model (2009 GRC) Revised 01-18-2010 2 4 2" xfId="30252"/>
    <cellStyle name="_VC 6.15.06 update on 06GRC power costs.xls Chart 3_Book2_Electric Rev Req Model (2009 GRC) Revised 01-18-2010 3" xfId="7638"/>
    <cellStyle name="_VC 6.15.06 update on 06GRC power costs.xls Chart 3_Book2_Electric Rev Req Model (2009 GRC) Revised 01-18-2010 3 2" xfId="30253"/>
    <cellStyle name="_VC 6.15.06 update on 06GRC power costs.xls Chart 3_Book2_Electric Rev Req Model (2009 GRC) Revised 01-18-2010 3 2 2" xfId="30254"/>
    <cellStyle name="_VC 6.15.06 update on 06GRC power costs.xls Chart 3_Book2_Electric Rev Req Model (2009 GRC) Revised 01-18-2010 3 3" xfId="30255"/>
    <cellStyle name="_VC 6.15.06 update on 06GRC power costs.xls Chart 3_Book2_Electric Rev Req Model (2009 GRC) Revised 01-18-2010 4" xfId="7639"/>
    <cellStyle name="_VC 6.15.06 update on 06GRC power costs.xls Chart 3_Book2_Electric Rev Req Model (2009 GRC) Revised 01-18-2010 4 2" xfId="30256"/>
    <cellStyle name="_VC 6.15.06 update on 06GRC power costs.xls Chart 3_Book2_Electric Rev Req Model (2009 GRC) Revised 01-18-2010 4 2 2" xfId="30257"/>
    <cellStyle name="_VC 6.15.06 update on 06GRC power costs.xls Chart 3_Book2_Electric Rev Req Model (2009 GRC) Revised 01-18-2010 4 3" xfId="30258"/>
    <cellStyle name="_VC 6.15.06 update on 06GRC power costs.xls Chart 3_Book2_Electric Rev Req Model (2009 GRC) Revised 01-18-2010 5" xfId="30259"/>
    <cellStyle name="_VC 6.15.06 update on 06GRC power costs.xls Chart 3_Book2_Electric Rev Req Model (2009 GRC) Revised 01-18-2010 5 2" xfId="30260"/>
    <cellStyle name="_VC 6.15.06 update on 06GRC power costs.xls Chart 3_Book2_Electric Rev Req Model (2009 GRC) Revised 01-18-2010 6" xfId="30261"/>
    <cellStyle name="_VC 6.15.06 update on 06GRC power costs.xls Chart 3_Book2_Electric Rev Req Model (2009 GRC) Revised 01-18-2010 6 2" xfId="30262"/>
    <cellStyle name="_VC 6.15.06 update on 06GRC power costs.xls Chart 3_Book2_Electric Rev Req Model (2009 GRC) Revised 01-18-2010_DEM-WP(C) ENERG10C--ctn Mid-C_042010 2010GRC" xfId="7640"/>
    <cellStyle name="_VC 6.15.06 update on 06GRC power costs.xls Chart 3_Book2_Electric Rev Req Model (2009 GRC) Revised 01-18-2010_DEM-WP(C) ENERG10C--ctn Mid-C_042010 2010GRC 2" xfId="30263"/>
    <cellStyle name="_VC 6.15.06 update on 06GRC power costs.xls Chart 3_Book2_Final Order Electric EXHIBIT A-1" xfId="7641"/>
    <cellStyle name="_VC 6.15.06 update on 06GRC power costs.xls Chart 3_Book2_Final Order Electric EXHIBIT A-1 2" xfId="7642"/>
    <cellStyle name="_VC 6.15.06 update on 06GRC power costs.xls Chart 3_Book2_Final Order Electric EXHIBIT A-1 2 2" xfId="7643"/>
    <cellStyle name="_VC 6.15.06 update on 06GRC power costs.xls Chart 3_Book2_Final Order Electric EXHIBIT A-1 2 2 2" xfId="30264"/>
    <cellStyle name="_VC 6.15.06 update on 06GRC power costs.xls Chart 3_Book2_Final Order Electric EXHIBIT A-1 2 3" xfId="30265"/>
    <cellStyle name="_VC 6.15.06 update on 06GRC power costs.xls Chart 3_Book2_Final Order Electric EXHIBIT A-1 3" xfId="7644"/>
    <cellStyle name="_VC 6.15.06 update on 06GRC power costs.xls Chart 3_Book2_Final Order Electric EXHIBIT A-1 3 2" xfId="30266"/>
    <cellStyle name="_VC 6.15.06 update on 06GRC power costs.xls Chart 3_Book2_Final Order Electric EXHIBIT A-1 3 2 2" xfId="30267"/>
    <cellStyle name="_VC 6.15.06 update on 06GRC power costs.xls Chart 3_Book2_Final Order Electric EXHIBIT A-1 3 3" xfId="30268"/>
    <cellStyle name="_VC 6.15.06 update on 06GRC power costs.xls Chart 3_Book2_Final Order Electric EXHIBIT A-1 4" xfId="7645"/>
    <cellStyle name="_VC 6.15.06 update on 06GRC power costs.xls Chart 3_Book2_Final Order Electric EXHIBIT A-1 4 2" xfId="30269"/>
    <cellStyle name="_VC 6.15.06 update on 06GRC power costs.xls Chart 3_Book2_Final Order Electric EXHIBIT A-1 5" xfId="30270"/>
    <cellStyle name="_VC 6.15.06 update on 06GRC power costs.xls Chart 3_Book2_Final Order Electric EXHIBIT A-1 6" xfId="30271"/>
    <cellStyle name="_VC 6.15.06 update on 06GRC power costs.xls Chart 3_Book4" xfId="7646"/>
    <cellStyle name="_VC 6.15.06 update on 06GRC power costs.xls Chart 3_Book4 2" xfId="7647"/>
    <cellStyle name="_VC 6.15.06 update on 06GRC power costs.xls Chart 3_Book4 2 2" xfId="7648"/>
    <cellStyle name="_VC 6.15.06 update on 06GRC power costs.xls Chart 3_Book4 2 2 2" xfId="30272"/>
    <cellStyle name="_VC 6.15.06 update on 06GRC power costs.xls Chart 3_Book4 2 2 2 2" xfId="30273"/>
    <cellStyle name="_VC 6.15.06 update on 06GRC power costs.xls Chart 3_Book4 2 3" xfId="30274"/>
    <cellStyle name="_VC 6.15.06 update on 06GRC power costs.xls Chart 3_Book4 2 3 2" xfId="30275"/>
    <cellStyle name="_VC 6.15.06 update on 06GRC power costs.xls Chart 3_Book4 2 4" xfId="30276"/>
    <cellStyle name="_VC 6.15.06 update on 06GRC power costs.xls Chart 3_Book4 2 4 2" xfId="30277"/>
    <cellStyle name="_VC 6.15.06 update on 06GRC power costs.xls Chart 3_Book4 3" xfId="7649"/>
    <cellStyle name="_VC 6.15.06 update on 06GRC power costs.xls Chart 3_Book4 3 2" xfId="30278"/>
    <cellStyle name="_VC 6.15.06 update on 06GRC power costs.xls Chart 3_Book4 3 2 2" xfId="30279"/>
    <cellStyle name="_VC 6.15.06 update on 06GRC power costs.xls Chart 3_Book4 3 3" xfId="30280"/>
    <cellStyle name="_VC 6.15.06 update on 06GRC power costs.xls Chart 3_Book4 4" xfId="7650"/>
    <cellStyle name="_VC 6.15.06 update on 06GRC power costs.xls Chart 3_Book4 4 2" xfId="30281"/>
    <cellStyle name="_VC 6.15.06 update on 06GRC power costs.xls Chart 3_Book4 4 2 2" xfId="30282"/>
    <cellStyle name="_VC 6.15.06 update on 06GRC power costs.xls Chart 3_Book4 4 3" xfId="30283"/>
    <cellStyle name="_VC 6.15.06 update on 06GRC power costs.xls Chart 3_Book4 5" xfId="30284"/>
    <cellStyle name="_VC 6.15.06 update on 06GRC power costs.xls Chart 3_Book4 5 2" xfId="30285"/>
    <cellStyle name="_VC 6.15.06 update on 06GRC power costs.xls Chart 3_Book4 6" xfId="30286"/>
    <cellStyle name="_VC 6.15.06 update on 06GRC power costs.xls Chart 3_Book4 6 2" xfId="30287"/>
    <cellStyle name="_VC 6.15.06 update on 06GRC power costs.xls Chart 3_Book4_DEM-WP(C) ENERG10C--ctn Mid-C_042010 2010GRC" xfId="7651"/>
    <cellStyle name="_VC 6.15.06 update on 06GRC power costs.xls Chart 3_Book4_DEM-WP(C) ENERG10C--ctn Mid-C_042010 2010GRC 2" xfId="30288"/>
    <cellStyle name="_VC 6.15.06 update on 06GRC power costs.xls Chart 3_Book9" xfId="7652"/>
    <cellStyle name="_VC 6.15.06 update on 06GRC power costs.xls Chart 3_Book9 2" xfId="7653"/>
    <cellStyle name="_VC 6.15.06 update on 06GRC power costs.xls Chart 3_Book9 2 2" xfId="7654"/>
    <cellStyle name="_VC 6.15.06 update on 06GRC power costs.xls Chart 3_Book9 2 2 2" xfId="30289"/>
    <cellStyle name="_VC 6.15.06 update on 06GRC power costs.xls Chart 3_Book9 2 2 2 2" xfId="30290"/>
    <cellStyle name="_VC 6.15.06 update on 06GRC power costs.xls Chart 3_Book9 2 3" xfId="30291"/>
    <cellStyle name="_VC 6.15.06 update on 06GRC power costs.xls Chart 3_Book9 2 3 2" xfId="30292"/>
    <cellStyle name="_VC 6.15.06 update on 06GRC power costs.xls Chart 3_Book9 2 4" xfId="30293"/>
    <cellStyle name="_VC 6.15.06 update on 06GRC power costs.xls Chart 3_Book9 2 4 2" xfId="30294"/>
    <cellStyle name="_VC 6.15.06 update on 06GRC power costs.xls Chart 3_Book9 3" xfId="7655"/>
    <cellStyle name="_VC 6.15.06 update on 06GRC power costs.xls Chart 3_Book9 3 2" xfId="30295"/>
    <cellStyle name="_VC 6.15.06 update on 06GRC power costs.xls Chart 3_Book9 3 2 2" xfId="30296"/>
    <cellStyle name="_VC 6.15.06 update on 06GRC power costs.xls Chart 3_Book9 3 3" xfId="30297"/>
    <cellStyle name="_VC 6.15.06 update on 06GRC power costs.xls Chart 3_Book9 4" xfId="7656"/>
    <cellStyle name="_VC 6.15.06 update on 06GRC power costs.xls Chart 3_Book9 4 2" xfId="30298"/>
    <cellStyle name="_VC 6.15.06 update on 06GRC power costs.xls Chart 3_Book9 4 2 2" xfId="30299"/>
    <cellStyle name="_VC 6.15.06 update on 06GRC power costs.xls Chart 3_Book9 4 3" xfId="30300"/>
    <cellStyle name="_VC 6.15.06 update on 06GRC power costs.xls Chart 3_Book9 5" xfId="30301"/>
    <cellStyle name="_VC 6.15.06 update on 06GRC power costs.xls Chart 3_Book9 5 2" xfId="30302"/>
    <cellStyle name="_VC 6.15.06 update on 06GRC power costs.xls Chart 3_Book9 6" xfId="30303"/>
    <cellStyle name="_VC 6.15.06 update on 06GRC power costs.xls Chart 3_Book9 6 2" xfId="30304"/>
    <cellStyle name="_VC 6.15.06 update on 06GRC power costs.xls Chart 3_Book9_DEM-WP(C) ENERG10C--ctn Mid-C_042010 2010GRC" xfId="7657"/>
    <cellStyle name="_VC 6.15.06 update on 06GRC power costs.xls Chart 3_Book9_DEM-WP(C) ENERG10C--ctn Mid-C_042010 2010GRC 2" xfId="30305"/>
    <cellStyle name="_VC 6.15.06 update on 06GRC power costs.xls Chart 3_Chelan PUD Power Costs (8-10)" xfId="7658"/>
    <cellStyle name="_VC 6.15.06 update on 06GRC power costs.xls Chart 3_Chelan PUD Power Costs (8-10) 2" xfId="30306"/>
    <cellStyle name="_VC 6.15.06 update on 06GRC power costs.xls Chart 3_DEM-WP(C) Chelan Power Costs" xfId="7659"/>
    <cellStyle name="_VC 6.15.06 update on 06GRC power costs.xls Chart 3_DEM-WP(C) Chelan Power Costs 2" xfId="30307"/>
    <cellStyle name="_VC 6.15.06 update on 06GRC power costs.xls Chart 3_DEM-WP(C) Chelan Power Costs 2 2" xfId="30308"/>
    <cellStyle name="_VC 6.15.06 update on 06GRC power costs.xls Chart 3_DEM-WP(C) Chelan Power Costs 2 2 2" xfId="30309"/>
    <cellStyle name="_VC 6.15.06 update on 06GRC power costs.xls Chart 3_DEM-WP(C) Chelan Power Costs 2 3" xfId="30310"/>
    <cellStyle name="_VC 6.15.06 update on 06GRC power costs.xls Chart 3_DEM-WP(C) Chelan Power Costs 3" xfId="30311"/>
    <cellStyle name="_VC 6.15.06 update on 06GRC power costs.xls Chart 3_DEM-WP(C) Chelan Power Costs 3 2" xfId="30312"/>
    <cellStyle name="_VC 6.15.06 update on 06GRC power costs.xls Chart 3_DEM-WP(C) Chelan Power Costs 3 2 2" xfId="30313"/>
    <cellStyle name="_VC 6.15.06 update on 06GRC power costs.xls Chart 3_DEM-WP(C) Chelan Power Costs 3 3" xfId="30314"/>
    <cellStyle name="_VC 6.15.06 update on 06GRC power costs.xls Chart 3_DEM-WP(C) Chelan Power Costs 4" xfId="30315"/>
    <cellStyle name="_VC 6.15.06 update on 06GRC power costs.xls Chart 3_DEM-WP(C) Chelan Power Costs 4 2" xfId="30316"/>
    <cellStyle name="_VC 6.15.06 update on 06GRC power costs.xls Chart 3_DEM-WP(C) Chelan Power Costs 5" xfId="30317"/>
    <cellStyle name="_VC 6.15.06 update on 06GRC power costs.xls Chart 3_DEM-WP(C) Chelan Power Costs 5 2" xfId="30318"/>
    <cellStyle name="_VC 6.15.06 update on 06GRC power costs.xls Chart 3_DEM-WP(C) ENERG10C--ctn Mid-C_042010 2010GRC" xfId="7660"/>
    <cellStyle name="_VC 6.15.06 update on 06GRC power costs.xls Chart 3_DEM-WP(C) ENERG10C--ctn Mid-C_042010 2010GRC 2" xfId="30319"/>
    <cellStyle name="_VC 6.15.06 update on 06GRC power costs.xls Chart 3_DEM-WP(C) Gas Transport 2010GRC" xfId="7661"/>
    <cellStyle name="_VC 6.15.06 update on 06GRC power costs.xls Chart 3_DEM-WP(C) Gas Transport 2010GRC 2" xfId="30320"/>
    <cellStyle name="_VC 6.15.06 update on 06GRC power costs.xls Chart 3_DEM-WP(C) Gas Transport 2010GRC 2 2" xfId="30321"/>
    <cellStyle name="_VC 6.15.06 update on 06GRC power costs.xls Chart 3_DEM-WP(C) Gas Transport 2010GRC 2 2 2" xfId="30322"/>
    <cellStyle name="_VC 6.15.06 update on 06GRC power costs.xls Chart 3_DEM-WP(C) Gas Transport 2010GRC 2 3" xfId="30323"/>
    <cellStyle name="_VC 6.15.06 update on 06GRC power costs.xls Chart 3_DEM-WP(C) Gas Transport 2010GRC 3" xfId="30324"/>
    <cellStyle name="_VC 6.15.06 update on 06GRC power costs.xls Chart 3_DEM-WP(C) Gas Transport 2010GRC 3 2" xfId="30325"/>
    <cellStyle name="_VC 6.15.06 update on 06GRC power costs.xls Chart 3_DEM-WP(C) Gas Transport 2010GRC 3 2 2" xfId="30326"/>
    <cellStyle name="_VC 6.15.06 update on 06GRC power costs.xls Chart 3_DEM-WP(C) Gas Transport 2010GRC 3 3" xfId="30327"/>
    <cellStyle name="_VC 6.15.06 update on 06GRC power costs.xls Chart 3_DEM-WP(C) Gas Transport 2010GRC 4" xfId="30328"/>
    <cellStyle name="_VC 6.15.06 update on 06GRC power costs.xls Chart 3_DEM-WP(C) Gas Transport 2010GRC 4 2" xfId="30329"/>
    <cellStyle name="_VC 6.15.06 update on 06GRC power costs.xls Chart 3_DEM-WP(C) Gas Transport 2010GRC 5" xfId="30330"/>
    <cellStyle name="_VC 6.15.06 update on 06GRC power costs.xls Chart 3_DEM-WP(C) Gas Transport 2010GRC 5 2" xfId="30331"/>
    <cellStyle name="_VC 6.15.06 update on 06GRC power costs.xls Chart 3_DWH-08 (Rate Spread &amp; Design Workpapers)" xfId="7662"/>
    <cellStyle name="_VC 6.15.06 update on 06GRC power costs.xls Chart 3_Exh A-1 resulting from UE-112050 effective Jan 1 2012" xfId="30332"/>
    <cellStyle name="_VC 6.15.06 update on 06GRC power costs.xls Chart 3_Exh A-1 resulting from UE-112050 effective Jan 1 2012 2" xfId="30333"/>
    <cellStyle name="_VC 6.15.06 update on 06GRC power costs.xls Chart 3_Exhibit A-1 effective 4-1-11 fr S Free 12-11" xfId="30334"/>
    <cellStyle name="_VC 6.15.06 update on 06GRC power costs.xls Chart 3_Exhibit A-1 effective 4-1-11 fr S Free 12-11 2" xfId="30335"/>
    <cellStyle name="_VC 6.15.06 update on 06GRC power costs.xls Chart 3_Final 2008 PTC Rate Design Workpapers 10.27.08" xfId="7663"/>
    <cellStyle name="_VC 6.15.06 update on 06GRC power costs.xls Chart 3_Gas Rev Req Model (2010 GRC)" xfId="7664"/>
    <cellStyle name="_VC 6.15.06 update on 06GRC power costs.xls Chart 3_INPUTS" xfId="7665"/>
    <cellStyle name="_VC 6.15.06 update on 06GRC power costs.xls Chart 3_INPUTS 2" xfId="7666"/>
    <cellStyle name="_VC 6.15.06 update on 06GRC power costs.xls Chart 3_INPUTS 2 2" xfId="7667"/>
    <cellStyle name="_VC 6.15.06 update on 06GRC power costs.xls Chart 3_INPUTS 2 2 2" xfId="30336"/>
    <cellStyle name="_VC 6.15.06 update on 06GRC power costs.xls Chart 3_INPUTS 2 3" xfId="30337"/>
    <cellStyle name="_VC 6.15.06 update on 06GRC power costs.xls Chart 3_INPUTS 3" xfId="7668"/>
    <cellStyle name="_VC 6.15.06 update on 06GRC power costs.xls Chart 3_INPUTS 3 2" xfId="30338"/>
    <cellStyle name="_VC 6.15.06 update on 06GRC power costs.xls Chart 3_INPUTS 4" xfId="30339"/>
    <cellStyle name="_VC 6.15.06 update on 06GRC power costs.xls Chart 3_Mint Farm Generation BPA" xfId="30340"/>
    <cellStyle name="_VC 6.15.06 update on 06GRC power costs.xls Chart 3_NIM Summary" xfId="7669"/>
    <cellStyle name="_VC 6.15.06 update on 06GRC power costs.xls Chart 3_NIM Summary 09GRC" xfId="7670"/>
    <cellStyle name="_VC 6.15.06 update on 06GRC power costs.xls Chart 3_NIM Summary 09GRC 2" xfId="7671"/>
    <cellStyle name="_VC 6.15.06 update on 06GRC power costs.xls Chart 3_NIM Summary 09GRC 2 2" xfId="30341"/>
    <cellStyle name="_VC 6.15.06 update on 06GRC power costs.xls Chart 3_NIM Summary 09GRC 2 2 2" xfId="30342"/>
    <cellStyle name="_VC 6.15.06 update on 06GRC power costs.xls Chart 3_NIM Summary 09GRC 2 2 2 2" xfId="30343"/>
    <cellStyle name="_VC 6.15.06 update on 06GRC power costs.xls Chart 3_NIM Summary 09GRC 2 3" xfId="30344"/>
    <cellStyle name="_VC 6.15.06 update on 06GRC power costs.xls Chart 3_NIM Summary 09GRC 2 3 2" xfId="30345"/>
    <cellStyle name="_VC 6.15.06 update on 06GRC power costs.xls Chart 3_NIM Summary 09GRC 2 4" xfId="30346"/>
    <cellStyle name="_VC 6.15.06 update on 06GRC power costs.xls Chart 3_NIM Summary 09GRC 2 4 2" xfId="30347"/>
    <cellStyle name="_VC 6.15.06 update on 06GRC power costs.xls Chart 3_NIM Summary 09GRC 3" xfId="30348"/>
    <cellStyle name="_VC 6.15.06 update on 06GRC power costs.xls Chart 3_NIM Summary 09GRC 3 2" xfId="30349"/>
    <cellStyle name="_VC 6.15.06 update on 06GRC power costs.xls Chart 3_NIM Summary 09GRC 3 2 2" xfId="30350"/>
    <cellStyle name="_VC 6.15.06 update on 06GRC power costs.xls Chart 3_NIM Summary 09GRC 3 3" xfId="30351"/>
    <cellStyle name="_VC 6.15.06 update on 06GRC power costs.xls Chart 3_NIM Summary 09GRC 4" xfId="30352"/>
    <cellStyle name="_VC 6.15.06 update on 06GRC power costs.xls Chart 3_NIM Summary 09GRC 4 2" xfId="30353"/>
    <cellStyle name="_VC 6.15.06 update on 06GRC power costs.xls Chart 3_NIM Summary 09GRC 4 2 2" xfId="30354"/>
    <cellStyle name="_VC 6.15.06 update on 06GRC power costs.xls Chart 3_NIM Summary 09GRC 4 3" xfId="30355"/>
    <cellStyle name="_VC 6.15.06 update on 06GRC power costs.xls Chart 3_NIM Summary 09GRC 5" xfId="30356"/>
    <cellStyle name="_VC 6.15.06 update on 06GRC power costs.xls Chart 3_NIM Summary 09GRC 5 2" xfId="30357"/>
    <cellStyle name="_VC 6.15.06 update on 06GRC power costs.xls Chart 3_NIM Summary 09GRC 6" xfId="30358"/>
    <cellStyle name="_VC 6.15.06 update on 06GRC power costs.xls Chart 3_NIM Summary 09GRC 6 2" xfId="30359"/>
    <cellStyle name="_VC 6.15.06 update on 06GRC power costs.xls Chart 3_NIM Summary 09GRC_DEM-WP(C) ENERG10C--ctn Mid-C_042010 2010GRC" xfId="7672"/>
    <cellStyle name="_VC 6.15.06 update on 06GRC power costs.xls Chart 3_NIM Summary 09GRC_DEM-WP(C) ENERG10C--ctn Mid-C_042010 2010GRC 2" xfId="30360"/>
    <cellStyle name="_VC 6.15.06 update on 06GRC power costs.xls Chart 3_NIM Summary 10" xfId="30361"/>
    <cellStyle name="_VC 6.15.06 update on 06GRC power costs.xls Chart 3_NIM Summary 10 2" xfId="30362"/>
    <cellStyle name="_VC 6.15.06 update on 06GRC power costs.xls Chart 3_NIM Summary 10 2 2" xfId="30363"/>
    <cellStyle name="_VC 6.15.06 update on 06GRC power costs.xls Chart 3_NIM Summary 10 3" xfId="30364"/>
    <cellStyle name="_VC 6.15.06 update on 06GRC power costs.xls Chart 3_NIM Summary 10 4" xfId="30365"/>
    <cellStyle name="_VC 6.15.06 update on 06GRC power costs.xls Chart 3_NIM Summary 11" xfId="30366"/>
    <cellStyle name="_VC 6.15.06 update on 06GRC power costs.xls Chart 3_NIM Summary 11 2" xfId="30367"/>
    <cellStyle name="_VC 6.15.06 update on 06GRC power costs.xls Chart 3_NIM Summary 11 2 2" xfId="30368"/>
    <cellStyle name="_VC 6.15.06 update on 06GRC power costs.xls Chart 3_NIM Summary 11 3" xfId="30369"/>
    <cellStyle name="_VC 6.15.06 update on 06GRC power costs.xls Chart 3_NIM Summary 11 4" xfId="30370"/>
    <cellStyle name="_VC 6.15.06 update on 06GRC power costs.xls Chart 3_NIM Summary 12" xfId="30371"/>
    <cellStyle name="_VC 6.15.06 update on 06GRC power costs.xls Chart 3_NIM Summary 12 2" xfId="30372"/>
    <cellStyle name="_VC 6.15.06 update on 06GRC power costs.xls Chart 3_NIM Summary 12 2 2" xfId="30373"/>
    <cellStyle name="_VC 6.15.06 update on 06GRC power costs.xls Chart 3_NIM Summary 12 3" xfId="30374"/>
    <cellStyle name="_VC 6.15.06 update on 06GRC power costs.xls Chart 3_NIM Summary 12 4" xfId="30375"/>
    <cellStyle name="_VC 6.15.06 update on 06GRC power costs.xls Chart 3_NIM Summary 13" xfId="30376"/>
    <cellStyle name="_VC 6.15.06 update on 06GRC power costs.xls Chart 3_NIM Summary 13 2" xfId="30377"/>
    <cellStyle name="_VC 6.15.06 update on 06GRC power costs.xls Chart 3_NIM Summary 13 2 2" xfId="30378"/>
    <cellStyle name="_VC 6.15.06 update on 06GRC power costs.xls Chart 3_NIM Summary 13 3" xfId="30379"/>
    <cellStyle name="_VC 6.15.06 update on 06GRC power costs.xls Chart 3_NIM Summary 13 4" xfId="30380"/>
    <cellStyle name="_VC 6.15.06 update on 06GRC power costs.xls Chart 3_NIM Summary 14" xfId="30381"/>
    <cellStyle name="_VC 6.15.06 update on 06GRC power costs.xls Chart 3_NIM Summary 14 2" xfId="30382"/>
    <cellStyle name="_VC 6.15.06 update on 06GRC power costs.xls Chart 3_NIM Summary 14 2 2" xfId="30383"/>
    <cellStyle name="_VC 6.15.06 update on 06GRC power costs.xls Chart 3_NIM Summary 14 3" xfId="30384"/>
    <cellStyle name="_VC 6.15.06 update on 06GRC power costs.xls Chart 3_NIM Summary 14 4" xfId="30385"/>
    <cellStyle name="_VC 6.15.06 update on 06GRC power costs.xls Chart 3_NIM Summary 15" xfId="30386"/>
    <cellStyle name="_VC 6.15.06 update on 06GRC power costs.xls Chart 3_NIM Summary 15 2" xfId="30387"/>
    <cellStyle name="_VC 6.15.06 update on 06GRC power costs.xls Chart 3_NIM Summary 15 2 2" xfId="30388"/>
    <cellStyle name="_VC 6.15.06 update on 06GRC power costs.xls Chart 3_NIM Summary 15 3" xfId="30389"/>
    <cellStyle name="_VC 6.15.06 update on 06GRC power costs.xls Chart 3_NIM Summary 15 4" xfId="30390"/>
    <cellStyle name="_VC 6.15.06 update on 06GRC power costs.xls Chart 3_NIM Summary 16" xfId="30391"/>
    <cellStyle name="_VC 6.15.06 update on 06GRC power costs.xls Chart 3_NIM Summary 16 2" xfId="30392"/>
    <cellStyle name="_VC 6.15.06 update on 06GRC power costs.xls Chart 3_NIM Summary 16 2 2" xfId="30393"/>
    <cellStyle name="_VC 6.15.06 update on 06GRC power costs.xls Chart 3_NIM Summary 16 3" xfId="30394"/>
    <cellStyle name="_VC 6.15.06 update on 06GRC power costs.xls Chart 3_NIM Summary 16 4" xfId="30395"/>
    <cellStyle name="_VC 6.15.06 update on 06GRC power costs.xls Chart 3_NIM Summary 17" xfId="30396"/>
    <cellStyle name="_VC 6.15.06 update on 06GRC power costs.xls Chart 3_NIM Summary 17 2" xfId="30397"/>
    <cellStyle name="_VC 6.15.06 update on 06GRC power costs.xls Chart 3_NIM Summary 17 2 2" xfId="30398"/>
    <cellStyle name="_VC 6.15.06 update on 06GRC power costs.xls Chart 3_NIM Summary 17 3" xfId="30399"/>
    <cellStyle name="_VC 6.15.06 update on 06GRC power costs.xls Chart 3_NIM Summary 17 4" xfId="30400"/>
    <cellStyle name="_VC 6.15.06 update on 06GRC power costs.xls Chart 3_NIM Summary 18" xfId="30401"/>
    <cellStyle name="_VC 6.15.06 update on 06GRC power costs.xls Chart 3_NIM Summary 18 2" xfId="30402"/>
    <cellStyle name="_VC 6.15.06 update on 06GRC power costs.xls Chart 3_NIM Summary 18 3" xfId="30403"/>
    <cellStyle name="_VC 6.15.06 update on 06GRC power costs.xls Chart 3_NIM Summary 19" xfId="30404"/>
    <cellStyle name="_VC 6.15.06 update on 06GRC power costs.xls Chart 3_NIM Summary 19 2" xfId="30405"/>
    <cellStyle name="_VC 6.15.06 update on 06GRC power costs.xls Chart 3_NIM Summary 19 3" xfId="30406"/>
    <cellStyle name="_VC 6.15.06 update on 06GRC power costs.xls Chart 3_NIM Summary 2" xfId="7673"/>
    <cellStyle name="_VC 6.15.06 update on 06GRC power costs.xls Chart 3_NIM Summary 2 2" xfId="30407"/>
    <cellStyle name="_VC 6.15.06 update on 06GRC power costs.xls Chart 3_NIM Summary 2 2 2" xfId="30408"/>
    <cellStyle name="_VC 6.15.06 update on 06GRC power costs.xls Chart 3_NIM Summary 2 2 2 2" xfId="30409"/>
    <cellStyle name="_VC 6.15.06 update on 06GRC power costs.xls Chart 3_NIM Summary 2 3" xfId="30410"/>
    <cellStyle name="_VC 6.15.06 update on 06GRC power costs.xls Chart 3_NIM Summary 2 3 2" xfId="30411"/>
    <cellStyle name="_VC 6.15.06 update on 06GRC power costs.xls Chart 3_NIM Summary 2 4" xfId="30412"/>
    <cellStyle name="_VC 6.15.06 update on 06GRC power costs.xls Chart 3_NIM Summary 2 4 2" xfId="30413"/>
    <cellStyle name="_VC 6.15.06 update on 06GRC power costs.xls Chart 3_NIM Summary 20" xfId="30414"/>
    <cellStyle name="_VC 6.15.06 update on 06GRC power costs.xls Chart 3_NIM Summary 20 2" xfId="30415"/>
    <cellStyle name="_VC 6.15.06 update on 06GRC power costs.xls Chart 3_NIM Summary 20 3" xfId="30416"/>
    <cellStyle name="_VC 6.15.06 update on 06GRC power costs.xls Chart 3_NIM Summary 21" xfId="30417"/>
    <cellStyle name="_VC 6.15.06 update on 06GRC power costs.xls Chart 3_NIM Summary 21 2" xfId="30418"/>
    <cellStyle name="_VC 6.15.06 update on 06GRC power costs.xls Chart 3_NIM Summary 21 3" xfId="30419"/>
    <cellStyle name="_VC 6.15.06 update on 06GRC power costs.xls Chart 3_NIM Summary 22" xfId="30420"/>
    <cellStyle name="_VC 6.15.06 update on 06GRC power costs.xls Chart 3_NIM Summary 22 2" xfId="30421"/>
    <cellStyle name="_VC 6.15.06 update on 06GRC power costs.xls Chart 3_NIM Summary 22 3" xfId="30422"/>
    <cellStyle name="_VC 6.15.06 update on 06GRC power costs.xls Chart 3_NIM Summary 23" xfId="30423"/>
    <cellStyle name="_VC 6.15.06 update on 06GRC power costs.xls Chart 3_NIM Summary 23 2" xfId="30424"/>
    <cellStyle name="_VC 6.15.06 update on 06GRC power costs.xls Chart 3_NIM Summary 23 3" xfId="30425"/>
    <cellStyle name="_VC 6.15.06 update on 06GRC power costs.xls Chart 3_NIM Summary 24" xfId="30426"/>
    <cellStyle name="_VC 6.15.06 update on 06GRC power costs.xls Chart 3_NIM Summary 24 2" xfId="30427"/>
    <cellStyle name="_VC 6.15.06 update on 06GRC power costs.xls Chart 3_NIM Summary 24 3" xfId="30428"/>
    <cellStyle name="_VC 6.15.06 update on 06GRC power costs.xls Chart 3_NIM Summary 25" xfId="30429"/>
    <cellStyle name="_VC 6.15.06 update on 06GRC power costs.xls Chart 3_NIM Summary 25 2" xfId="30430"/>
    <cellStyle name="_VC 6.15.06 update on 06GRC power costs.xls Chart 3_NIM Summary 25 3" xfId="30431"/>
    <cellStyle name="_VC 6.15.06 update on 06GRC power costs.xls Chart 3_NIM Summary 26" xfId="30432"/>
    <cellStyle name="_VC 6.15.06 update on 06GRC power costs.xls Chart 3_NIM Summary 26 2" xfId="30433"/>
    <cellStyle name="_VC 6.15.06 update on 06GRC power costs.xls Chart 3_NIM Summary 26 3" xfId="30434"/>
    <cellStyle name="_VC 6.15.06 update on 06GRC power costs.xls Chart 3_NIM Summary 27" xfId="30435"/>
    <cellStyle name="_VC 6.15.06 update on 06GRC power costs.xls Chart 3_NIM Summary 27 2" xfId="30436"/>
    <cellStyle name="_VC 6.15.06 update on 06GRC power costs.xls Chart 3_NIM Summary 27 3" xfId="30437"/>
    <cellStyle name="_VC 6.15.06 update on 06GRC power costs.xls Chart 3_NIM Summary 28" xfId="30438"/>
    <cellStyle name="_VC 6.15.06 update on 06GRC power costs.xls Chart 3_NIM Summary 28 2" xfId="30439"/>
    <cellStyle name="_VC 6.15.06 update on 06GRC power costs.xls Chart 3_NIM Summary 28 3" xfId="30440"/>
    <cellStyle name="_VC 6.15.06 update on 06GRC power costs.xls Chart 3_NIM Summary 29" xfId="30441"/>
    <cellStyle name="_VC 6.15.06 update on 06GRC power costs.xls Chart 3_NIM Summary 29 2" xfId="30442"/>
    <cellStyle name="_VC 6.15.06 update on 06GRC power costs.xls Chart 3_NIM Summary 29 3" xfId="30443"/>
    <cellStyle name="_VC 6.15.06 update on 06GRC power costs.xls Chart 3_NIM Summary 3" xfId="7674"/>
    <cellStyle name="_VC 6.15.06 update on 06GRC power costs.xls Chart 3_NIM Summary 3 2" xfId="30444"/>
    <cellStyle name="_VC 6.15.06 update on 06GRC power costs.xls Chart 3_NIM Summary 3 2 2" xfId="30445"/>
    <cellStyle name="_VC 6.15.06 update on 06GRC power costs.xls Chart 3_NIM Summary 3 3" xfId="30446"/>
    <cellStyle name="_VC 6.15.06 update on 06GRC power costs.xls Chart 3_NIM Summary 30" xfId="30447"/>
    <cellStyle name="_VC 6.15.06 update on 06GRC power costs.xls Chart 3_NIM Summary 30 2" xfId="30448"/>
    <cellStyle name="_VC 6.15.06 update on 06GRC power costs.xls Chart 3_NIM Summary 30 3" xfId="30449"/>
    <cellStyle name="_VC 6.15.06 update on 06GRC power costs.xls Chart 3_NIM Summary 31" xfId="30450"/>
    <cellStyle name="_VC 6.15.06 update on 06GRC power costs.xls Chart 3_NIM Summary 31 2" xfId="30451"/>
    <cellStyle name="_VC 6.15.06 update on 06GRC power costs.xls Chart 3_NIM Summary 31 3" xfId="30452"/>
    <cellStyle name="_VC 6.15.06 update on 06GRC power costs.xls Chart 3_NIM Summary 32" xfId="30453"/>
    <cellStyle name="_VC 6.15.06 update on 06GRC power costs.xls Chart 3_NIM Summary 32 2" xfId="30454"/>
    <cellStyle name="_VC 6.15.06 update on 06GRC power costs.xls Chart 3_NIM Summary 33" xfId="30455"/>
    <cellStyle name="_VC 6.15.06 update on 06GRC power costs.xls Chart 3_NIM Summary 33 2" xfId="30456"/>
    <cellStyle name="_VC 6.15.06 update on 06GRC power costs.xls Chart 3_NIM Summary 34" xfId="30457"/>
    <cellStyle name="_VC 6.15.06 update on 06GRC power costs.xls Chart 3_NIM Summary 34 2" xfId="30458"/>
    <cellStyle name="_VC 6.15.06 update on 06GRC power costs.xls Chart 3_NIM Summary 35" xfId="30459"/>
    <cellStyle name="_VC 6.15.06 update on 06GRC power costs.xls Chart 3_NIM Summary 35 2" xfId="30460"/>
    <cellStyle name="_VC 6.15.06 update on 06GRC power costs.xls Chart 3_NIM Summary 36" xfId="30461"/>
    <cellStyle name="_VC 6.15.06 update on 06GRC power costs.xls Chart 3_NIM Summary 36 2" xfId="30462"/>
    <cellStyle name="_VC 6.15.06 update on 06GRC power costs.xls Chart 3_NIM Summary 37" xfId="30463"/>
    <cellStyle name="_VC 6.15.06 update on 06GRC power costs.xls Chart 3_NIM Summary 37 2" xfId="30464"/>
    <cellStyle name="_VC 6.15.06 update on 06GRC power costs.xls Chart 3_NIM Summary 38" xfId="30465"/>
    <cellStyle name="_VC 6.15.06 update on 06GRC power costs.xls Chart 3_NIM Summary 38 2" xfId="30466"/>
    <cellStyle name="_VC 6.15.06 update on 06GRC power costs.xls Chart 3_NIM Summary 39" xfId="30467"/>
    <cellStyle name="_VC 6.15.06 update on 06GRC power costs.xls Chart 3_NIM Summary 39 2" xfId="30468"/>
    <cellStyle name="_VC 6.15.06 update on 06GRC power costs.xls Chart 3_NIM Summary 4" xfId="7675"/>
    <cellStyle name="_VC 6.15.06 update on 06GRC power costs.xls Chart 3_NIM Summary 4 2" xfId="30469"/>
    <cellStyle name="_VC 6.15.06 update on 06GRC power costs.xls Chart 3_NIM Summary 4 2 2" xfId="30470"/>
    <cellStyle name="_VC 6.15.06 update on 06GRC power costs.xls Chart 3_NIM Summary 4 3" xfId="30471"/>
    <cellStyle name="_VC 6.15.06 update on 06GRC power costs.xls Chart 3_NIM Summary 40" xfId="30472"/>
    <cellStyle name="_VC 6.15.06 update on 06GRC power costs.xls Chart 3_NIM Summary 40 2" xfId="30473"/>
    <cellStyle name="_VC 6.15.06 update on 06GRC power costs.xls Chart 3_NIM Summary 41" xfId="30474"/>
    <cellStyle name="_VC 6.15.06 update on 06GRC power costs.xls Chart 3_NIM Summary 41 2" xfId="30475"/>
    <cellStyle name="_VC 6.15.06 update on 06GRC power costs.xls Chart 3_NIM Summary 42" xfId="30476"/>
    <cellStyle name="_VC 6.15.06 update on 06GRC power costs.xls Chart 3_NIM Summary 42 2" xfId="30477"/>
    <cellStyle name="_VC 6.15.06 update on 06GRC power costs.xls Chart 3_NIM Summary 43" xfId="30478"/>
    <cellStyle name="_VC 6.15.06 update on 06GRC power costs.xls Chart 3_NIM Summary 43 2" xfId="30479"/>
    <cellStyle name="_VC 6.15.06 update on 06GRC power costs.xls Chart 3_NIM Summary 44" xfId="30480"/>
    <cellStyle name="_VC 6.15.06 update on 06GRC power costs.xls Chart 3_NIM Summary 44 2" xfId="30481"/>
    <cellStyle name="_VC 6.15.06 update on 06GRC power costs.xls Chart 3_NIM Summary 45" xfId="30482"/>
    <cellStyle name="_VC 6.15.06 update on 06GRC power costs.xls Chart 3_NIM Summary 45 2" xfId="30483"/>
    <cellStyle name="_VC 6.15.06 update on 06GRC power costs.xls Chart 3_NIM Summary 46" xfId="30484"/>
    <cellStyle name="_VC 6.15.06 update on 06GRC power costs.xls Chart 3_NIM Summary 46 2" xfId="30485"/>
    <cellStyle name="_VC 6.15.06 update on 06GRC power costs.xls Chart 3_NIM Summary 47" xfId="30486"/>
    <cellStyle name="_VC 6.15.06 update on 06GRC power costs.xls Chart 3_NIM Summary 47 2" xfId="30487"/>
    <cellStyle name="_VC 6.15.06 update on 06GRC power costs.xls Chart 3_NIM Summary 48" xfId="30488"/>
    <cellStyle name="_VC 6.15.06 update on 06GRC power costs.xls Chart 3_NIM Summary 49" xfId="30489"/>
    <cellStyle name="_VC 6.15.06 update on 06GRC power costs.xls Chart 3_NIM Summary 5" xfId="7676"/>
    <cellStyle name="_VC 6.15.06 update on 06GRC power costs.xls Chart 3_NIM Summary 5 2" xfId="30490"/>
    <cellStyle name="_VC 6.15.06 update on 06GRC power costs.xls Chart 3_NIM Summary 5 2 2" xfId="30491"/>
    <cellStyle name="_VC 6.15.06 update on 06GRC power costs.xls Chart 3_NIM Summary 5 3" xfId="30492"/>
    <cellStyle name="_VC 6.15.06 update on 06GRC power costs.xls Chart 3_NIM Summary 50" xfId="30493"/>
    <cellStyle name="_VC 6.15.06 update on 06GRC power costs.xls Chart 3_NIM Summary 51" xfId="30494"/>
    <cellStyle name="_VC 6.15.06 update on 06GRC power costs.xls Chart 3_NIM Summary 6" xfId="7677"/>
    <cellStyle name="_VC 6.15.06 update on 06GRC power costs.xls Chart 3_NIM Summary 6 2" xfId="30495"/>
    <cellStyle name="_VC 6.15.06 update on 06GRC power costs.xls Chart 3_NIM Summary 6 2 2" xfId="30496"/>
    <cellStyle name="_VC 6.15.06 update on 06GRC power costs.xls Chart 3_NIM Summary 6 3" xfId="30497"/>
    <cellStyle name="_VC 6.15.06 update on 06GRC power costs.xls Chart 3_NIM Summary 7" xfId="7678"/>
    <cellStyle name="_VC 6.15.06 update on 06GRC power costs.xls Chart 3_NIM Summary 7 2" xfId="30498"/>
    <cellStyle name="_VC 6.15.06 update on 06GRC power costs.xls Chart 3_NIM Summary 7 2 2" xfId="30499"/>
    <cellStyle name="_VC 6.15.06 update on 06GRC power costs.xls Chart 3_NIM Summary 7 3" xfId="30500"/>
    <cellStyle name="_VC 6.15.06 update on 06GRC power costs.xls Chart 3_NIM Summary 7 4" xfId="30501"/>
    <cellStyle name="_VC 6.15.06 update on 06GRC power costs.xls Chart 3_NIM Summary 8" xfId="7679"/>
    <cellStyle name="_VC 6.15.06 update on 06GRC power costs.xls Chart 3_NIM Summary 8 2" xfId="30502"/>
    <cellStyle name="_VC 6.15.06 update on 06GRC power costs.xls Chart 3_NIM Summary 8 2 2" xfId="30503"/>
    <cellStyle name="_VC 6.15.06 update on 06GRC power costs.xls Chart 3_NIM Summary 8 3" xfId="30504"/>
    <cellStyle name="_VC 6.15.06 update on 06GRC power costs.xls Chart 3_NIM Summary 8 4" xfId="30505"/>
    <cellStyle name="_VC 6.15.06 update on 06GRC power costs.xls Chart 3_NIM Summary 9" xfId="7680"/>
    <cellStyle name="_VC 6.15.06 update on 06GRC power costs.xls Chart 3_NIM Summary 9 2" xfId="30506"/>
    <cellStyle name="_VC 6.15.06 update on 06GRC power costs.xls Chart 3_NIM Summary 9 2 2" xfId="30507"/>
    <cellStyle name="_VC 6.15.06 update on 06GRC power costs.xls Chart 3_NIM Summary 9 3" xfId="30508"/>
    <cellStyle name="_VC 6.15.06 update on 06GRC power costs.xls Chart 3_NIM Summary 9 4" xfId="30509"/>
    <cellStyle name="_VC 6.15.06 update on 06GRC power costs.xls Chart 3_NIM Summary_DEM-WP(C) ENERG10C--ctn Mid-C_042010 2010GRC" xfId="7681"/>
    <cellStyle name="_VC 6.15.06 update on 06GRC power costs.xls Chart 3_NIM Summary_DEM-WP(C) ENERG10C--ctn Mid-C_042010 2010GRC 2" xfId="30510"/>
    <cellStyle name="_VC 6.15.06 update on 06GRC power costs.xls Chart 3_PCA 10 -  Exhibit D Dec 2011" xfId="30511"/>
    <cellStyle name="_VC 6.15.06 update on 06GRC power costs.xls Chart 3_PCA 10 -  Exhibit D Dec 2011 2" xfId="30512"/>
    <cellStyle name="_VC 6.15.06 update on 06GRC power costs.xls Chart 3_PCA 10 -  Exhibit D from A Kellogg Jan 2011" xfId="7682"/>
    <cellStyle name="_VC 6.15.06 update on 06GRC power costs.xls Chart 3_PCA 10 -  Exhibit D from A Kellogg Jan 2011 2" xfId="30513"/>
    <cellStyle name="_VC 6.15.06 update on 06GRC power costs.xls Chart 3_PCA 10 -  Exhibit D from A Kellogg July 2011" xfId="7683"/>
    <cellStyle name="_VC 6.15.06 update on 06GRC power costs.xls Chart 3_PCA 10 -  Exhibit D from A Kellogg July 2011 2" xfId="30514"/>
    <cellStyle name="_VC 6.15.06 update on 06GRC power costs.xls Chart 3_PCA 10 -  Exhibit D from S Free Rcv'd 12-11" xfId="7684"/>
    <cellStyle name="_VC 6.15.06 update on 06GRC power costs.xls Chart 3_PCA 10 -  Exhibit D from S Free Rcv'd 12-11 2" xfId="30515"/>
    <cellStyle name="_VC 6.15.06 update on 06GRC power costs.xls Chart 3_PCA 11 -  Exhibit D Jan 2012 fr A Kellogg" xfId="30516"/>
    <cellStyle name="_VC 6.15.06 update on 06GRC power costs.xls Chart 3_PCA 11 -  Exhibit D Jan 2012 fr A Kellogg 2" xfId="30517"/>
    <cellStyle name="_VC 6.15.06 update on 06GRC power costs.xls Chart 3_PCA 11 -  Exhibit D Jan 2012 WF" xfId="30518"/>
    <cellStyle name="_VC 6.15.06 update on 06GRC power costs.xls Chart 3_PCA 11 -  Exhibit D Jan 2012 WF 2" xfId="30519"/>
    <cellStyle name="_VC 6.15.06 update on 06GRC power costs.xls Chart 3_PCA 9 -  Exhibit D April 2010" xfId="7685"/>
    <cellStyle name="_VC 6.15.06 update on 06GRC power costs.xls Chart 3_PCA 9 -  Exhibit D April 2010 (3)" xfId="7686"/>
    <cellStyle name="_VC 6.15.06 update on 06GRC power costs.xls Chart 3_PCA 9 -  Exhibit D April 2010 (3) 2" xfId="7687"/>
    <cellStyle name="_VC 6.15.06 update on 06GRC power costs.xls Chart 3_PCA 9 -  Exhibit D April 2010 (3) 2 2" xfId="30520"/>
    <cellStyle name="_VC 6.15.06 update on 06GRC power costs.xls Chart 3_PCA 9 -  Exhibit D April 2010 (3) 2 2 2" xfId="30521"/>
    <cellStyle name="_VC 6.15.06 update on 06GRC power costs.xls Chart 3_PCA 9 -  Exhibit D April 2010 (3) 2 2 2 2" xfId="30522"/>
    <cellStyle name="_VC 6.15.06 update on 06GRC power costs.xls Chart 3_PCA 9 -  Exhibit D April 2010 (3) 2 3" xfId="30523"/>
    <cellStyle name="_VC 6.15.06 update on 06GRC power costs.xls Chart 3_PCA 9 -  Exhibit D April 2010 (3) 2 3 2" xfId="30524"/>
    <cellStyle name="_VC 6.15.06 update on 06GRC power costs.xls Chart 3_PCA 9 -  Exhibit D April 2010 (3) 2 4" xfId="30525"/>
    <cellStyle name="_VC 6.15.06 update on 06GRC power costs.xls Chart 3_PCA 9 -  Exhibit D April 2010 (3) 2 4 2" xfId="30526"/>
    <cellStyle name="_VC 6.15.06 update on 06GRC power costs.xls Chart 3_PCA 9 -  Exhibit D April 2010 (3) 3" xfId="30527"/>
    <cellStyle name="_VC 6.15.06 update on 06GRC power costs.xls Chart 3_PCA 9 -  Exhibit D April 2010 (3) 3 2" xfId="30528"/>
    <cellStyle name="_VC 6.15.06 update on 06GRC power costs.xls Chart 3_PCA 9 -  Exhibit D April 2010 (3) 3 2 2" xfId="30529"/>
    <cellStyle name="_VC 6.15.06 update on 06GRC power costs.xls Chart 3_PCA 9 -  Exhibit D April 2010 (3) 3 3" xfId="30530"/>
    <cellStyle name="_VC 6.15.06 update on 06GRC power costs.xls Chart 3_PCA 9 -  Exhibit D April 2010 (3) 4" xfId="30531"/>
    <cellStyle name="_VC 6.15.06 update on 06GRC power costs.xls Chart 3_PCA 9 -  Exhibit D April 2010 (3) 4 2" xfId="30532"/>
    <cellStyle name="_VC 6.15.06 update on 06GRC power costs.xls Chart 3_PCA 9 -  Exhibit D April 2010 (3) 4 2 2" xfId="30533"/>
    <cellStyle name="_VC 6.15.06 update on 06GRC power costs.xls Chart 3_PCA 9 -  Exhibit D April 2010 (3) 4 3" xfId="30534"/>
    <cellStyle name="_VC 6.15.06 update on 06GRC power costs.xls Chart 3_PCA 9 -  Exhibit D April 2010 (3) 5" xfId="30535"/>
    <cellStyle name="_VC 6.15.06 update on 06GRC power costs.xls Chart 3_PCA 9 -  Exhibit D April 2010 (3) 5 2" xfId="30536"/>
    <cellStyle name="_VC 6.15.06 update on 06GRC power costs.xls Chart 3_PCA 9 -  Exhibit D April 2010 (3) 6" xfId="30537"/>
    <cellStyle name="_VC 6.15.06 update on 06GRC power costs.xls Chart 3_PCA 9 -  Exhibit D April 2010 (3) 6 2" xfId="30538"/>
    <cellStyle name="_VC 6.15.06 update on 06GRC power costs.xls Chart 3_PCA 9 -  Exhibit D April 2010 (3)_DEM-WP(C) ENERG10C--ctn Mid-C_042010 2010GRC" xfId="7688"/>
    <cellStyle name="_VC 6.15.06 update on 06GRC power costs.xls Chart 3_PCA 9 -  Exhibit D April 2010 (3)_DEM-WP(C) ENERG10C--ctn Mid-C_042010 2010GRC 2" xfId="30539"/>
    <cellStyle name="_VC 6.15.06 update on 06GRC power costs.xls Chart 3_PCA 9 -  Exhibit D April 2010 2" xfId="7689"/>
    <cellStyle name="_VC 6.15.06 update on 06GRC power costs.xls Chart 3_PCA 9 -  Exhibit D April 2010 2 2" xfId="30540"/>
    <cellStyle name="_VC 6.15.06 update on 06GRC power costs.xls Chart 3_PCA 9 -  Exhibit D April 2010 3" xfId="7690"/>
    <cellStyle name="_VC 6.15.06 update on 06GRC power costs.xls Chart 3_PCA 9 -  Exhibit D April 2010 3 2" xfId="30541"/>
    <cellStyle name="_VC 6.15.06 update on 06GRC power costs.xls Chart 3_PCA 9 -  Exhibit D April 2010 4" xfId="30542"/>
    <cellStyle name="_VC 6.15.06 update on 06GRC power costs.xls Chart 3_PCA 9 -  Exhibit D April 2010 4 2" xfId="30543"/>
    <cellStyle name="_VC 6.15.06 update on 06GRC power costs.xls Chart 3_PCA 9 -  Exhibit D April 2010 5" xfId="30544"/>
    <cellStyle name="_VC 6.15.06 update on 06GRC power costs.xls Chart 3_PCA 9 -  Exhibit D April 2010 5 2" xfId="30545"/>
    <cellStyle name="_VC 6.15.06 update on 06GRC power costs.xls Chart 3_PCA 9 -  Exhibit D April 2010 6" xfId="30546"/>
    <cellStyle name="_VC 6.15.06 update on 06GRC power costs.xls Chart 3_PCA 9 -  Exhibit D April 2010 6 2" xfId="30547"/>
    <cellStyle name="_VC 6.15.06 update on 06GRC power costs.xls Chart 3_PCA 9 -  Exhibit D April 2010 7" xfId="30548"/>
    <cellStyle name="_VC 6.15.06 update on 06GRC power costs.xls Chart 3_PCA 9 -  Exhibit D Nov 2010" xfId="7691"/>
    <cellStyle name="_VC 6.15.06 update on 06GRC power costs.xls Chart 3_PCA 9 -  Exhibit D Nov 2010 2" xfId="7692"/>
    <cellStyle name="_VC 6.15.06 update on 06GRC power costs.xls Chart 3_PCA 9 -  Exhibit D Nov 2010 2 2" xfId="30549"/>
    <cellStyle name="_VC 6.15.06 update on 06GRC power costs.xls Chart 3_PCA 9 -  Exhibit D Nov 2010 3" xfId="30550"/>
    <cellStyle name="_VC 6.15.06 update on 06GRC power costs.xls Chart 3_PCA 9 - Exhibit D at August 2010" xfId="7693"/>
    <cellStyle name="_VC 6.15.06 update on 06GRC power costs.xls Chart 3_PCA 9 - Exhibit D at August 2010 2" xfId="7694"/>
    <cellStyle name="_VC 6.15.06 update on 06GRC power costs.xls Chart 3_PCA 9 - Exhibit D at August 2010 2 2" xfId="30551"/>
    <cellStyle name="_VC 6.15.06 update on 06GRC power costs.xls Chart 3_PCA 9 - Exhibit D at August 2010 3" xfId="30552"/>
    <cellStyle name="_VC 6.15.06 update on 06GRC power costs.xls Chart 3_PCA 9 - Exhibit D June 2010 GRC" xfId="7695"/>
    <cellStyle name="_VC 6.15.06 update on 06GRC power costs.xls Chart 3_PCA 9 - Exhibit D June 2010 GRC 2" xfId="7696"/>
    <cellStyle name="_VC 6.15.06 update on 06GRC power costs.xls Chart 3_PCA 9 - Exhibit D June 2010 GRC 2 2" xfId="30553"/>
    <cellStyle name="_VC 6.15.06 update on 06GRC power costs.xls Chart 3_PCA 9 - Exhibit D June 2010 GRC 3" xfId="30554"/>
    <cellStyle name="_VC 6.15.06 update on 06GRC power costs.xls Chart 3_Power Costs - Comparison bx Rbtl-Staff-Jt-PC" xfId="7697"/>
    <cellStyle name="_VC 6.15.06 update on 06GRC power costs.xls Chart 3_Power Costs - Comparison bx Rbtl-Staff-Jt-PC 2" xfId="7698"/>
    <cellStyle name="_VC 6.15.06 update on 06GRC power costs.xls Chart 3_Power Costs - Comparison bx Rbtl-Staff-Jt-PC 2 2" xfId="7699"/>
    <cellStyle name="_VC 6.15.06 update on 06GRC power costs.xls Chart 3_Power Costs - Comparison bx Rbtl-Staff-Jt-PC 2 2 2" xfId="30555"/>
    <cellStyle name="_VC 6.15.06 update on 06GRC power costs.xls Chart 3_Power Costs - Comparison bx Rbtl-Staff-Jt-PC 2 2 2 2" xfId="30556"/>
    <cellStyle name="_VC 6.15.06 update on 06GRC power costs.xls Chart 3_Power Costs - Comparison bx Rbtl-Staff-Jt-PC 2 3" xfId="30557"/>
    <cellStyle name="_VC 6.15.06 update on 06GRC power costs.xls Chart 3_Power Costs - Comparison bx Rbtl-Staff-Jt-PC 2 3 2" xfId="30558"/>
    <cellStyle name="_VC 6.15.06 update on 06GRC power costs.xls Chart 3_Power Costs - Comparison bx Rbtl-Staff-Jt-PC 2 4" xfId="30559"/>
    <cellStyle name="_VC 6.15.06 update on 06GRC power costs.xls Chart 3_Power Costs - Comparison bx Rbtl-Staff-Jt-PC 2 4 2" xfId="30560"/>
    <cellStyle name="_VC 6.15.06 update on 06GRC power costs.xls Chart 3_Power Costs - Comparison bx Rbtl-Staff-Jt-PC 3" xfId="7700"/>
    <cellStyle name="_VC 6.15.06 update on 06GRC power costs.xls Chart 3_Power Costs - Comparison bx Rbtl-Staff-Jt-PC 3 2" xfId="30561"/>
    <cellStyle name="_VC 6.15.06 update on 06GRC power costs.xls Chart 3_Power Costs - Comparison bx Rbtl-Staff-Jt-PC 3 2 2" xfId="30562"/>
    <cellStyle name="_VC 6.15.06 update on 06GRC power costs.xls Chart 3_Power Costs - Comparison bx Rbtl-Staff-Jt-PC 3 3" xfId="30563"/>
    <cellStyle name="_VC 6.15.06 update on 06GRC power costs.xls Chart 3_Power Costs - Comparison bx Rbtl-Staff-Jt-PC 4" xfId="7701"/>
    <cellStyle name="_VC 6.15.06 update on 06GRC power costs.xls Chart 3_Power Costs - Comparison bx Rbtl-Staff-Jt-PC 4 2" xfId="30564"/>
    <cellStyle name="_VC 6.15.06 update on 06GRC power costs.xls Chart 3_Power Costs - Comparison bx Rbtl-Staff-Jt-PC 4 2 2" xfId="30565"/>
    <cellStyle name="_VC 6.15.06 update on 06GRC power costs.xls Chart 3_Power Costs - Comparison bx Rbtl-Staff-Jt-PC 4 3" xfId="30566"/>
    <cellStyle name="_VC 6.15.06 update on 06GRC power costs.xls Chart 3_Power Costs - Comparison bx Rbtl-Staff-Jt-PC 5" xfId="30567"/>
    <cellStyle name="_VC 6.15.06 update on 06GRC power costs.xls Chart 3_Power Costs - Comparison bx Rbtl-Staff-Jt-PC 5 2" xfId="30568"/>
    <cellStyle name="_VC 6.15.06 update on 06GRC power costs.xls Chart 3_Power Costs - Comparison bx Rbtl-Staff-Jt-PC 6" xfId="30569"/>
    <cellStyle name="_VC 6.15.06 update on 06GRC power costs.xls Chart 3_Power Costs - Comparison bx Rbtl-Staff-Jt-PC 6 2" xfId="30570"/>
    <cellStyle name="_VC 6.15.06 update on 06GRC power costs.xls Chart 3_Power Costs - Comparison bx Rbtl-Staff-Jt-PC_Adj Bench DR 3 for Initial Briefs (Electric)" xfId="7702"/>
    <cellStyle name="_VC 6.15.06 update on 06GRC power costs.xls Chart 3_Power Costs - Comparison bx Rbtl-Staff-Jt-PC_Adj Bench DR 3 for Initial Briefs (Electric) 2" xfId="7703"/>
    <cellStyle name="_VC 6.15.06 update on 06GRC power costs.xls Chart 3_Power Costs - Comparison bx Rbtl-Staff-Jt-PC_Adj Bench DR 3 for Initial Briefs (Electric) 2 2" xfId="7704"/>
    <cellStyle name="_VC 6.15.06 update on 06GRC power costs.xls Chart 3_Power Costs - Comparison bx Rbtl-Staff-Jt-PC_Adj Bench DR 3 for Initial Briefs (Electric) 2 2 2" xfId="30571"/>
    <cellStyle name="_VC 6.15.06 update on 06GRC power costs.xls Chart 3_Power Costs - Comparison bx Rbtl-Staff-Jt-PC_Adj Bench DR 3 for Initial Briefs (Electric) 2 2 2 2" xfId="30572"/>
    <cellStyle name="_VC 6.15.06 update on 06GRC power costs.xls Chart 3_Power Costs - Comparison bx Rbtl-Staff-Jt-PC_Adj Bench DR 3 for Initial Briefs (Electric) 2 3" xfId="30573"/>
    <cellStyle name="_VC 6.15.06 update on 06GRC power costs.xls Chart 3_Power Costs - Comparison bx Rbtl-Staff-Jt-PC_Adj Bench DR 3 for Initial Briefs (Electric) 2 3 2" xfId="30574"/>
    <cellStyle name="_VC 6.15.06 update on 06GRC power costs.xls Chart 3_Power Costs - Comparison bx Rbtl-Staff-Jt-PC_Adj Bench DR 3 for Initial Briefs (Electric) 2 4" xfId="30575"/>
    <cellStyle name="_VC 6.15.06 update on 06GRC power costs.xls Chart 3_Power Costs - Comparison bx Rbtl-Staff-Jt-PC_Adj Bench DR 3 for Initial Briefs (Electric) 2 4 2" xfId="30576"/>
    <cellStyle name="_VC 6.15.06 update on 06GRC power costs.xls Chart 3_Power Costs - Comparison bx Rbtl-Staff-Jt-PC_Adj Bench DR 3 for Initial Briefs (Electric) 3" xfId="7705"/>
    <cellStyle name="_VC 6.15.06 update on 06GRC power costs.xls Chart 3_Power Costs - Comparison bx Rbtl-Staff-Jt-PC_Adj Bench DR 3 for Initial Briefs (Electric) 3 2" xfId="30577"/>
    <cellStyle name="_VC 6.15.06 update on 06GRC power costs.xls Chart 3_Power Costs - Comparison bx Rbtl-Staff-Jt-PC_Adj Bench DR 3 for Initial Briefs (Electric) 3 2 2" xfId="30578"/>
    <cellStyle name="_VC 6.15.06 update on 06GRC power costs.xls Chart 3_Power Costs - Comparison bx Rbtl-Staff-Jt-PC_Adj Bench DR 3 for Initial Briefs (Electric) 3 3" xfId="30579"/>
    <cellStyle name="_VC 6.15.06 update on 06GRC power costs.xls Chart 3_Power Costs - Comparison bx Rbtl-Staff-Jt-PC_Adj Bench DR 3 for Initial Briefs (Electric) 4" xfId="7706"/>
    <cellStyle name="_VC 6.15.06 update on 06GRC power costs.xls Chart 3_Power Costs - Comparison bx Rbtl-Staff-Jt-PC_Adj Bench DR 3 for Initial Briefs (Electric) 4 2" xfId="30580"/>
    <cellStyle name="_VC 6.15.06 update on 06GRC power costs.xls Chart 3_Power Costs - Comparison bx Rbtl-Staff-Jt-PC_Adj Bench DR 3 for Initial Briefs (Electric) 4 2 2" xfId="30581"/>
    <cellStyle name="_VC 6.15.06 update on 06GRC power costs.xls Chart 3_Power Costs - Comparison bx Rbtl-Staff-Jt-PC_Adj Bench DR 3 for Initial Briefs (Electric) 4 3" xfId="30582"/>
    <cellStyle name="_VC 6.15.06 update on 06GRC power costs.xls Chart 3_Power Costs - Comparison bx Rbtl-Staff-Jt-PC_Adj Bench DR 3 for Initial Briefs (Electric) 5" xfId="30583"/>
    <cellStyle name="_VC 6.15.06 update on 06GRC power costs.xls Chart 3_Power Costs - Comparison bx Rbtl-Staff-Jt-PC_Adj Bench DR 3 for Initial Briefs (Electric) 5 2" xfId="30584"/>
    <cellStyle name="_VC 6.15.06 update on 06GRC power costs.xls Chart 3_Power Costs - Comparison bx Rbtl-Staff-Jt-PC_Adj Bench DR 3 for Initial Briefs (Electric) 6" xfId="30585"/>
    <cellStyle name="_VC 6.15.06 update on 06GRC power costs.xls Chart 3_Power Costs - Comparison bx Rbtl-Staff-Jt-PC_Adj Bench DR 3 for Initial Briefs (Electric) 6 2" xfId="30586"/>
    <cellStyle name="_VC 6.15.06 update on 06GRC power costs.xls Chart 3_Power Costs - Comparison bx Rbtl-Staff-Jt-PC_Adj Bench DR 3 for Initial Briefs (Electric)_DEM-WP(C) ENERG10C--ctn Mid-C_042010 2010GRC" xfId="7707"/>
    <cellStyle name="_VC 6.15.06 update on 06GRC power costs.xls Chart 3_Power Costs - Comparison bx Rbtl-Staff-Jt-PC_Adj Bench DR 3 for Initial Briefs (Electric)_DEM-WP(C) ENERG10C--ctn Mid-C_042010 2010GRC 2" xfId="30587"/>
    <cellStyle name="_VC 6.15.06 update on 06GRC power costs.xls Chart 3_Power Costs - Comparison bx Rbtl-Staff-Jt-PC_DEM-WP(C) ENERG10C--ctn Mid-C_042010 2010GRC" xfId="7708"/>
    <cellStyle name="_VC 6.15.06 update on 06GRC power costs.xls Chart 3_Power Costs - Comparison bx Rbtl-Staff-Jt-PC_DEM-WP(C) ENERG10C--ctn Mid-C_042010 2010GRC 2" xfId="30588"/>
    <cellStyle name="_VC 6.15.06 update on 06GRC power costs.xls Chart 3_Power Costs - Comparison bx Rbtl-Staff-Jt-PC_Electric Rev Req Model (2009 GRC) Rebuttal" xfId="7709"/>
    <cellStyle name="_VC 6.15.06 update on 06GRC power costs.xls Chart 3_Power Costs - Comparison bx Rbtl-Staff-Jt-PC_Electric Rev Req Model (2009 GRC) Rebuttal 2" xfId="7710"/>
    <cellStyle name="_VC 6.15.06 update on 06GRC power costs.xls Chart 3_Power Costs - Comparison bx Rbtl-Staff-Jt-PC_Electric Rev Req Model (2009 GRC) Rebuttal 2 2" xfId="7711"/>
    <cellStyle name="_VC 6.15.06 update on 06GRC power costs.xls Chart 3_Power Costs - Comparison bx Rbtl-Staff-Jt-PC_Electric Rev Req Model (2009 GRC) Rebuttal 2 2 2" xfId="30589"/>
    <cellStyle name="_VC 6.15.06 update on 06GRC power costs.xls Chart 3_Power Costs - Comparison bx Rbtl-Staff-Jt-PC_Electric Rev Req Model (2009 GRC) Rebuttal 2 3" xfId="30590"/>
    <cellStyle name="_VC 6.15.06 update on 06GRC power costs.xls Chart 3_Power Costs - Comparison bx Rbtl-Staff-Jt-PC_Electric Rev Req Model (2009 GRC) Rebuttal 3" xfId="7712"/>
    <cellStyle name="_VC 6.15.06 update on 06GRC power costs.xls Chart 3_Power Costs - Comparison bx Rbtl-Staff-Jt-PC_Electric Rev Req Model (2009 GRC) Rebuttal 3 2" xfId="30591"/>
    <cellStyle name="_VC 6.15.06 update on 06GRC power costs.xls Chart 3_Power Costs - Comparison bx Rbtl-Staff-Jt-PC_Electric Rev Req Model (2009 GRC) Rebuttal 4" xfId="7713"/>
    <cellStyle name="_VC 6.15.06 update on 06GRC power costs.xls Chart 3_Power Costs - Comparison bx Rbtl-Staff-Jt-PC_Electric Rev Req Model (2009 GRC) Rebuttal REmoval of New  WH Solar AdjustMI" xfId="7714"/>
    <cellStyle name="_VC 6.15.06 update on 06GRC power costs.xls Chart 3_Power Costs - Comparison bx Rbtl-Staff-Jt-PC_Electric Rev Req Model (2009 GRC) Rebuttal REmoval of New  WH Solar AdjustMI 2" xfId="7715"/>
    <cellStyle name="_VC 6.15.06 update on 06GRC power costs.xls Chart 3_Power Costs - Comparison bx Rbtl-Staff-Jt-PC_Electric Rev Req Model (2009 GRC) Rebuttal REmoval of New  WH Solar AdjustMI 2 2" xfId="7716"/>
    <cellStyle name="_VC 6.15.06 update on 06GRC power costs.xls Chart 3_Power Costs - Comparison bx Rbtl-Staff-Jt-PC_Electric Rev Req Model (2009 GRC) Rebuttal REmoval of New  WH Solar AdjustMI 2 2 2" xfId="30592"/>
    <cellStyle name="_VC 6.15.06 update on 06GRC power costs.xls Chart 3_Power Costs - Comparison bx Rbtl-Staff-Jt-PC_Electric Rev Req Model (2009 GRC) Rebuttal REmoval of New  WH Solar AdjustMI 2 2 2 2" xfId="30593"/>
    <cellStyle name="_VC 6.15.06 update on 06GRC power costs.xls Chart 3_Power Costs - Comparison bx Rbtl-Staff-Jt-PC_Electric Rev Req Model (2009 GRC) Rebuttal REmoval of New  WH Solar AdjustMI 2 3" xfId="30594"/>
    <cellStyle name="_VC 6.15.06 update on 06GRC power costs.xls Chart 3_Power Costs - Comparison bx Rbtl-Staff-Jt-PC_Electric Rev Req Model (2009 GRC) Rebuttal REmoval of New  WH Solar AdjustMI 2 3 2" xfId="30595"/>
    <cellStyle name="_VC 6.15.06 update on 06GRC power costs.xls Chart 3_Power Costs - Comparison bx Rbtl-Staff-Jt-PC_Electric Rev Req Model (2009 GRC) Rebuttal REmoval of New  WH Solar AdjustMI 2 4" xfId="30596"/>
    <cellStyle name="_VC 6.15.06 update on 06GRC power costs.xls Chart 3_Power Costs - Comparison bx Rbtl-Staff-Jt-PC_Electric Rev Req Model (2009 GRC) Rebuttal REmoval of New  WH Solar AdjustMI 2 4 2" xfId="30597"/>
    <cellStyle name="_VC 6.15.06 update on 06GRC power costs.xls Chart 3_Power Costs - Comparison bx Rbtl-Staff-Jt-PC_Electric Rev Req Model (2009 GRC) Rebuttal REmoval of New  WH Solar AdjustMI 3" xfId="7717"/>
    <cellStyle name="_VC 6.15.06 update on 06GRC power costs.xls Chart 3_Power Costs - Comparison bx Rbtl-Staff-Jt-PC_Electric Rev Req Model (2009 GRC) Rebuttal REmoval of New  WH Solar AdjustMI 3 2" xfId="30598"/>
    <cellStyle name="_VC 6.15.06 update on 06GRC power costs.xls Chart 3_Power Costs - Comparison bx Rbtl-Staff-Jt-PC_Electric Rev Req Model (2009 GRC) Rebuttal REmoval of New  WH Solar AdjustMI 3 2 2" xfId="30599"/>
    <cellStyle name="_VC 6.15.06 update on 06GRC power costs.xls Chart 3_Power Costs - Comparison bx Rbtl-Staff-Jt-PC_Electric Rev Req Model (2009 GRC) Rebuttal REmoval of New  WH Solar AdjustMI 3 3" xfId="30600"/>
    <cellStyle name="_VC 6.15.06 update on 06GRC power costs.xls Chart 3_Power Costs - Comparison bx Rbtl-Staff-Jt-PC_Electric Rev Req Model (2009 GRC) Rebuttal REmoval of New  WH Solar AdjustMI 4" xfId="7718"/>
    <cellStyle name="_VC 6.15.06 update on 06GRC power costs.xls Chart 3_Power Costs - Comparison bx Rbtl-Staff-Jt-PC_Electric Rev Req Model (2009 GRC) Rebuttal REmoval of New  WH Solar AdjustMI 4 2" xfId="30601"/>
    <cellStyle name="_VC 6.15.06 update on 06GRC power costs.xls Chart 3_Power Costs - Comparison bx Rbtl-Staff-Jt-PC_Electric Rev Req Model (2009 GRC) Rebuttal REmoval of New  WH Solar AdjustMI 4 2 2" xfId="30602"/>
    <cellStyle name="_VC 6.15.06 update on 06GRC power costs.xls Chart 3_Power Costs - Comparison bx Rbtl-Staff-Jt-PC_Electric Rev Req Model (2009 GRC) Rebuttal REmoval of New  WH Solar AdjustMI 4 3" xfId="30603"/>
    <cellStyle name="_VC 6.15.06 update on 06GRC power costs.xls Chart 3_Power Costs - Comparison bx Rbtl-Staff-Jt-PC_Electric Rev Req Model (2009 GRC) Rebuttal REmoval of New  WH Solar AdjustMI 5" xfId="30604"/>
    <cellStyle name="_VC 6.15.06 update on 06GRC power costs.xls Chart 3_Power Costs - Comparison bx Rbtl-Staff-Jt-PC_Electric Rev Req Model (2009 GRC) Rebuttal REmoval of New  WH Solar AdjustMI 5 2" xfId="30605"/>
    <cellStyle name="_VC 6.15.06 update on 06GRC power costs.xls Chart 3_Power Costs - Comparison bx Rbtl-Staff-Jt-PC_Electric Rev Req Model (2009 GRC) Rebuttal REmoval of New  WH Solar AdjustMI 6" xfId="30606"/>
    <cellStyle name="_VC 6.15.06 update on 06GRC power costs.xls Chart 3_Power Costs - Comparison bx Rbtl-Staff-Jt-PC_Electric Rev Req Model (2009 GRC) Rebuttal REmoval of New  WH Solar AdjustMI 6 2" xfId="30607"/>
    <cellStyle name="_VC 6.15.06 update on 06GRC power costs.xls Chart 3_Power Costs - Comparison bx Rbtl-Staff-Jt-PC_Electric Rev Req Model (2009 GRC) Rebuttal REmoval of New  WH Solar AdjustMI_DEM-WP(C) ENERG10C--ctn Mid-C_042010 2010GRC" xfId="7719"/>
    <cellStyle name="_VC 6.15.06 update on 06GRC power costs.xls Chart 3_Power Costs - Comparison bx Rbtl-Staff-Jt-PC_Electric Rev Req Model (2009 GRC) Rebuttal REmoval of New  WH Solar AdjustMI_DEM-WP(C) ENERG10C--ctn Mid-C_042010 2010GRC 2" xfId="30608"/>
    <cellStyle name="_VC 6.15.06 update on 06GRC power costs.xls Chart 3_Power Costs - Comparison bx Rbtl-Staff-Jt-PC_Electric Rev Req Model (2009 GRC) Revised 01-18-2010" xfId="7720"/>
    <cellStyle name="_VC 6.15.06 update on 06GRC power costs.xls Chart 3_Power Costs - Comparison bx Rbtl-Staff-Jt-PC_Electric Rev Req Model (2009 GRC) Revised 01-18-2010 2" xfId="7721"/>
    <cellStyle name="_VC 6.15.06 update on 06GRC power costs.xls Chart 3_Power Costs - Comparison bx Rbtl-Staff-Jt-PC_Electric Rev Req Model (2009 GRC) Revised 01-18-2010 2 2" xfId="7722"/>
    <cellStyle name="_VC 6.15.06 update on 06GRC power costs.xls Chart 3_Power Costs - Comparison bx Rbtl-Staff-Jt-PC_Electric Rev Req Model (2009 GRC) Revised 01-18-2010 2 2 2" xfId="30609"/>
    <cellStyle name="_VC 6.15.06 update on 06GRC power costs.xls Chart 3_Power Costs - Comparison bx Rbtl-Staff-Jt-PC_Electric Rev Req Model (2009 GRC) Revised 01-18-2010 2 2 2 2" xfId="30610"/>
    <cellStyle name="_VC 6.15.06 update on 06GRC power costs.xls Chart 3_Power Costs - Comparison bx Rbtl-Staff-Jt-PC_Electric Rev Req Model (2009 GRC) Revised 01-18-2010 2 3" xfId="30611"/>
    <cellStyle name="_VC 6.15.06 update on 06GRC power costs.xls Chart 3_Power Costs - Comparison bx Rbtl-Staff-Jt-PC_Electric Rev Req Model (2009 GRC) Revised 01-18-2010 2 3 2" xfId="30612"/>
    <cellStyle name="_VC 6.15.06 update on 06GRC power costs.xls Chart 3_Power Costs - Comparison bx Rbtl-Staff-Jt-PC_Electric Rev Req Model (2009 GRC) Revised 01-18-2010 2 4" xfId="30613"/>
    <cellStyle name="_VC 6.15.06 update on 06GRC power costs.xls Chart 3_Power Costs - Comparison bx Rbtl-Staff-Jt-PC_Electric Rev Req Model (2009 GRC) Revised 01-18-2010 2 4 2" xfId="30614"/>
    <cellStyle name="_VC 6.15.06 update on 06GRC power costs.xls Chart 3_Power Costs - Comparison bx Rbtl-Staff-Jt-PC_Electric Rev Req Model (2009 GRC) Revised 01-18-2010 3" xfId="7723"/>
    <cellStyle name="_VC 6.15.06 update on 06GRC power costs.xls Chart 3_Power Costs - Comparison bx Rbtl-Staff-Jt-PC_Electric Rev Req Model (2009 GRC) Revised 01-18-2010 3 2" xfId="30615"/>
    <cellStyle name="_VC 6.15.06 update on 06GRC power costs.xls Chart 3_Power Costs - Comparison bx Rbtl-Staff-Jt-PC_Electric Rev Req Model (2009 GRC) Revised 01-18-2010 3 2 2" xfId="30616"/>
    <cellStyle name="_VC 6.15.06 update on 06GRC power costs.xls Chart 3_Power Costs - Comparison bx Rbtl-Staff-Jt-PC_Electric Rev Req Model (2009 GRC) Revised 01-18-2010 3 3" xfId="30617"/>
    <cellStyle name="_VC 6.15.06 update on 06GRC power costs.xls Chart 3_Power Costs - Comparison bx Rbtl-Staff-Jt-PC_Electric Rev Req Model (2009 GRC) Revised 01-18-2010 4" xfId="7724"/>
    <cellStyle name="_VC 6.15.06 update on 06GRC power costs.xls Chart 3_Power Costs - Comparison bx Rbtl-Staff-Jt-PC_Electric Rev Req Model (2009 GRC) Revised 01-18-2010 4 2" xfId="30618"/>
    <cellStyle name="_VC 6.15.06 update on 06GRC power costs.xls Chart 3_Power Costs - Comparison bx Rbtl-Staff-Jt-PC_Electric Rev Req Model (2009 GRC) Revised 01-18-2010 4 2 2" xfId="30619"/>
    <cellStyle name="_VC 6.15.06 update on 06GRC power costs.xls Chart 3_Power Costs - Comparison bx Rbtl-Staff-Jt-PC_Electric Rev Req Model (2009 GRC) Revised 01-18-2010 4 3" xfId="30620"/>
    <cellStyle name="_VC 6.15.06 update on 06GRC power costs.xls Chart 3_Power Costs - Comparison bx Rbtl-Staff-Jt-PC_Electric Rev Req Model (2009 GRC) Revised 01-18-2010 5" xfId="30621"/>
    <cellStyle name="_VC 6.15.06 update on 06GRC power costs.xls Chart 3_Power Costs - Comparison bx Rbtl-Staff-Jt-PC_Electric Rev Req Model (2009 GRC) Revised 01-18-2010 5 2" xfId="30622"/>
    <cellStyle name="_VC 6.15.06 update on 06GRC power costs.xls Chart 3_Power Costs - Comparison bx Rbtl-Staff-Jt-PC_Electric Rev Req Model (2009 GRC) Revised 01-18-2010 6" xfId="30623"/>
    <cellStyle name="_VC 6.15.06 update on 06GRC power costs.xls Chart 3_Power Costs - Comparison bx Rbtl-Staff-Jt-PC_Electric Rev Req Model (2009 GRC) Revised 01-18-2010 6 2" xfId="30624"/>
    <cellStyle name="_VC 6.15.06 update on 06GRC power costs.xls Chart 3_Power Costs - Comparison bx Rbtl-Staff-Jt-PC_Electric Rev Req Model (2009 GRC) Revised 01-18-2010_DEM-WP(C) ENERG10C--ctn Mid-C_042010 2010GRC" xfId="7725"/>
    <cellStyle name="_VC 6.15.06 update on 06GRC power costs.xls Chart 3_Power Costs - Comparison bx Rbtl-Staff-Jt-PC_Electric Rev Req Model (2009 GRC) Revised 01-18-2010_DEM-WP(C) ENERG10C--ctn Mid-C_042010 2010GRC 2" xfId="30625"/>
    <cellStyle name="_VC 6.15.06 update on 06GRC power costs.xls Chart 3_Power Costs - Comparison bx Rbtl-Staff-Jt-PC_Final Order Electric EXHIBIT A-1" xfId="7726"/>
    <cellStyle name="_VC 6.15.06 update on 06GRC power costs.xls Chart 3_Power Costs - Comparison bx Rbtl-Staff-Jt-PC_Final Order Electric EXHIBIT A-1 2" xfId="7727"/>
    <cellStyle name="_VC 6.15.06 update on 06GRC power costs.xls Chart 3_Power Costs - Comparison bx Rbtl-Staff-Jt-PC_Final Order Electric EXHIBIT A-1 2 2" xfId="7728"/>
    <cellStyle name="_VC 6.15.06 update on 06GRC power costs.xls Chart 3_Power Costs - Comparison bx Rbtl-Staff-Jt-PC_Final Order Electric EXHIBIT A-1 2 2 2" xfId="30626"/>
    <cellStyle name="_VC 6.15.06 update on 06GRC power costs.xls Chart 3_Power Costs - Comparison bx Rbtl-Staff-Jt-PC_Final Order Electric EXHIBIT A-1 2 3" xfId="30627"/>
    <cellStyle name="_VC 6.15.06 update on 06GRC power costs.xls Chart 3_Power Costs - Comparison bx Rbtl-Staff-Jt-PC_Final Order Electric EXHIBIT A-1 3" xfId="7729"/>
    <cellStyle name="_VC 6.15.06 update on 06GRC power costs.xls Chart 3_Power Costs - Comparison bx Rbtl-Staff-Jt-PC_Final Order Electric EXHIBIT A-1 3 2" xfId="30628"/>
    <cellStyle name="_VC 6.15.06 update on 06GRC power costs.xls Chart 3_Power Costs - Comparison bx Rbtl-Staff-Jt-PC_Final Order Electric EXHIBIT A-1 3 2 2" xfId="30629"/>
    <cellStyle name="_VC 6.15.06 update on 06GRC power costs.xls Chart 3_Power Costs - Comparison bx Rbtl-Staff-Jt-PC_Final Order Electric EXHIBIT A-1 3 3" xfId="30630"/>
    <cellStyle name="_VC 6.15.06 update on 06GRC power costs.xls Chart 3_Power Costs - Comparison bx Rbtl-Staff-Jt-PC_Final Order Electric EXHIBIT A-1 4" xfId="7730"/>
    <cellStyle name="_VC 6.15.06 update on 06GRC power costs.xls Chart 3_Power Costs - Comparison bx Rbtl-Staff-Jt-PC_Final Order Electric EXHIBIT A-1 4 2" xfId="30631"/>
    <cellStyle name="_VC 6.15.06 update on 06GRC power costs.xls Chart 3_Power Costs - Comparison bx Rbtl-Staff-Jt-PC_Final Order Electric EXHIBIT A-1 5" xfId="30632"/>
    <cellStyle name="_VC 6.15.06 update on 06GRC power costs.xls Chart 3_Power Costs - Comparison bx Rbtl-Staff-Jt-PC_Final Order Electric EXHIBIT A-1 6" xfId="30633"/>
    <cellStyle name="_VC 6.15.06 update on 06GRC power costs.xls Chart 3_Production Adj 4.37" xfId="7731"/>
    <cellStyle name="_VC 6.15.06 update on 06GRC power costs.xls Chart 3_Production Adj 4.37 2" xfId="7732"/>
    <cellStyle name="_VC 6.15.06 update on 06GRC power costs.xls Chart 3_Production Adj 4.37 2 2" xfId="7733"/>
    <cellStyle name="_VC 6.15.06 update on 06GRC power costs.xls Chart 3_Production Adj 4.37 2 2 2" xfId="30634"/>
    <cellStyle name="_VC 6.15.06 update on 06GRC power costs.xls Chart 3_Production Adj 4.37 2 3" xfId="30635"/>
    <cellStyle name="_VC 6.15.06 update on 06GRC power costs.xls Chart 3_Production Adj 4.37 3" xfId="7734"/>
    <cellStyle name="_VC 6.15.06 update on 06GRC power costs.xls Chart 3_Production Adj 4.37 3 2" xfId="30636"/>
    <cellStyle name="_VC 6.15.06 update on 06GRC power costs.xls Chart 3_Production Adj 4.37 4" xfId="30637"/>
    <cellStyle name="_VC 6.15.06 update on 06GRC power costs.xls Chart 3_Purchased Power Adj 4.03" xfId="7735"/>
    <cellStyle name="_VC 6.15.06 update on 06GRC power costs.xls Chart 3_Purchased Power Adj 4.03 2" xfId="7736"/>
    <cellStyle name="_VC 6.15.06 update on 06GRC power costs.xls Chart 3_Purchased Power Adj 4.03 2 2" xfId="7737"/>
    <cellStyle name="_VC 6.15.06 update on 06GRC power costs.xls Chart 3_Purchased Power Adj 4.03 2 2 2" xfId="30638"/>
    <cellStyle name="_VC 6.15.06 update on 06GRC power costs.xls Chart 3_Purchased Power Adj 4.03 2 3" xfId="30639"/>
    <cellStyle name="_VC 6.15.06 update on 06GRC power costs.xls Chart 3_Purchased Power Adj 4.03 3" xfId="7738"/>
    <cellStyle name="_VC 6.15.06 update on 06GRC power costs.xls Chart 3_Purchased Power Adj 4.03 3 2" xfId="30640"/>
    <cellStyle name="_VC 6.15.06 update on 06GRC power costs.xls Chart 3_Purchased Power Adj 4.03 4" xfId="30641"/>
    <cellStyle name="_VC 6.15.06 update on 06GRC power costs.xls Chart 3_Rebuttal Power Costs" xfId="7739"/>
    <cellStyle name="_VC 6.15.06 update on 06GRC power costs.xls Chart 3_Rebuttal Power Costs 2" xfId="7740"/>
    <cellStyle name="_VC 6.15.06 update on 06GRC power costs.xls Chart 3_Rebuttal Power Costs 2 2" xfId="7741"/>
    <cellStyle name="_VC 6.15.06 update on 06GRC power costs.xls Chart 3_Rebuttal Power Costs 2 2 2" xfId="30642"/>
    <cellStyle name="_VC 6.15.06 update on 06GRC power costs.xls Chart 3_Rebuttal Power Costs 2 2 2 2" xfId="30643"/>
    <cellStyle name="_VC 6.15.06 update on 06GRC power costs.xls Chart 3_Rebuttal Power Costs 2 3" xfId="30644"/>
    <cellStyle name="_VC 6.15.06 update on 06GRC power costs.xls Chart 3_Rebuttal Power Costs 2 3 2" xfId="30645"/>
    <cellStyle name="_VC 6.15.06 update on 06GRC power costs.xls Chart 3_Rebuttal Power Costs 2 4" xfId="30646"/>
    <cellStyle name="_VC 6.15.06 update on 06GRC power costs.xls Chart 3_Rebuttal Power Costs 2 4 2" xfId="30647"/>
    <cellStyle name="_VC 6.15.06 update on 06GRC power costs.xls Chart 3_Rebuttal Power Costs 3" xfId="7742"/>
    <cellStyle name="_VC 6.15.06 update on 06GRC power costs.xls Chart 3_Rebuttal Power Costs 3 2" xfId="30648"/>
    <cellStyle name="_VC 6.15.06 update on 06GRC power costs.xls Chart 3_Rebuttal Power Costs 3 2 2" xfId="30649"/>
    <cellStyle name="_VC 6.15.06 update on 06GRC power costs.xls Chart 3_Rebuttal Power Costs 3 3" xfId="30650"/>
    <cellStyle name="_VC 6.15.06 update on 06GRC power costs.xls Chart 3_Rebuttal Power Costs 4" xfId="7743"/>
    <cellStyle name="_VC 6.15.06 update on 06GRC power costs.xls Chart 3_Rebuttal Power Costs 4 2" xfId="30651"/>
    <cellStyle name="_VC 6.15.06 update on 06GRC power costs.xls Chart 3_Rebuttal Power Costs 4 2 2" xfId="30652"/>
    <cellStyle name="_VC 6.15.06 update on 06GRC power costs.xls Chart 3_Rebuttal Power Costs 4 3" xfId="30653"/>
    <cellStyle name="_VC 6.15.06 update on 06GRC power costs.xls Chart 3_Rebuttal Power Costs 5" xfId="30654"/>
    <cellStyle name="_VC 6.15.06 update on 06GRC power costs.xls Chart 3_Rebuttal Power Costs 5 2" xfId="30655"/>
    <cellStyle name="_VC 6.15.06 update on 06GRC power costs.xls Chart 3_Rebuttal Power Costs 6" xfId="30656"/>
    <cellStyle name="_VC 6.15.06 update on 06GRC power costs.xls Chart 3_Rebuttal Power Costs 6 2" xfId="30657"/>
    <cellStyle name="_VC 6.15.06 update on 06GRC power costs.xls Chart 3_Rebuttal Power Costs_Adj Bench DR 3 for Initial Briefs (Electric)" xfId="7744"/>
    <cellStyle name="_VC 6.15.06 update on 06GRC power costs.xls Chart 3_Rebuttal Power Costs_Adj Bench DR 3 for Initial Briefs (Electric) 2" xfId="7745"/>
    <cellStyle name="_VC 6.15.06 update on 06GRC power costs.xls Chart 3_Rebuttal Power Costs_Adj Bench DR 3 for Initial Briefs (Electric) 2 2" xfId="7746"/>
    <cellStyle name="_VC 6.15.06 update on 06GRC power costs.xls Chart 3_Rebuttal Power Costs_Adj Bench DR 3 for Initial Briefs (Electric) 2 2 2" xfId="30658"/>
    <cellStyle name="_VC 6.15.06 update on 06GRC power costs.xls Chart 3_Rebuttal Power Costs_Adj Bench DR 3 for Initial Briefs (Electric) 2 2 2 2" xfId="30659"/>
    <cellStyle name="_VC 6.15.06 update on 06GRC power costs.xls Chart 3_Rebuttal Power Costs_Adj Bench DR 3 for Initial Briefs (Electric) 2 3" xfId="30660"/>
    <cellStyle name="_VC 6.15.06 update on 06GRC power costs.xls Chart 3_Rebuttal Power Costs_Adj Bench DR 3 for Initial Briefs (Electric) 2 3 2" xfId="30661"/>
    <cellStyle name="_VC 6.15.06 update on 06GRC power costs.xls Chart 3_Rebuttal Power Costs_Adj Bench DR 3 for Initial Briefs (Electric) 2 4" xfId="30662"/>
    <cellStyle name="_VC 6.15.06 update on 06GRC power costs.xls Chart 3_Rebuttal Power Costs_Adj Bench DR 3 for Initial Briefs (Electric) 2 4 2" xfId="30663"/>
    <cellStyle name="_VC 6.15.06 update on 06GRC power costs.xls Chart 3_Rebuttal Power Costs_Adj Bench DR 3 for Initial Briefs (Electric) 3" xfId="7747"/>
    <cellStyle name="_VC 6.15.06 update on 06GRC power costs.xls Chart 3_Rebuttal Power Costs_Adj Bench DR 3 for Initial Briefs (Electric) 3 2" xfId="30664"/>
    <cellStyle name="_VC 6.15.06 update on 06GRC power costs.xls Chart 3_Rebuttal Power Costs_Adj Bench DR 3 for Initial Briefs (Electric) 3 2 2" xfId="30665"/>
    <cellStyle name="_VC 6.15.06 update on 06GRC power costs.xls Chart 3_Rebuttal Power Costs_Adj Bench DR 3 for Initial Briefs (Electric) 3 3" xfId="30666"/>
    <cellStyle name="_VC 6.15.06 update on 06GRC power costs.xls Chart 3_Rebuttal Power Costs_Adj Bench DR 3 for Initial Briefs (Electric) 4" xfId="7748"/>
    <cellStyle name="_VC 6.15.06 update on 06GRC power costs.xls Chart 3_Rebuttal Power Costs_Adj Bench DR 3 for Initial Briefs (Electric) 4 2" xfId="30667"/>
    <cellStyle name="_VC 6.15.06 update on 06GRC power costs.xls Chart 3_Rebuttal Power Costs_Adj Bench DR 3 for Initial Briefs (Electric) 4 2 2" xfId="30668"/>
    <cellStyle name="_VC 6.15.06 update on 06GRC power costs.xls Chart 3_Rebuttal Power Costs_Adj Bench DR 3 for Initial Briefs (Electric) 4 3" xfId="30669"/>
    <cellStyle name="_VC 6.15.06 update on 06GRC power costs.xls Chart 3_Rebuttal Power Costs_Adj Bench DR 3 for Initial Briefs (Electric) 5" xfId="30670"/>
    <cellStyle name="_VC 6.15.06 update on 06GRC power costs.xls Chart 3_Rebuttal Power Costs_Adj Bench DR 3 for Initial Briefs (Electric) 5 2" xfId="30671"/>
    <cellStyle name="_VC 6.15.06 update on 06GRC power costs.xls Chart 3_Rebuttal Power Costs_Adj Bench DR 3 for Initial Briefs (Electric) 6" xfId="30672"/>
    <cellStyle name="_VC 6.15.06 update on 06GRC power costs.xls Chart 3_Rebuttal Power Costs_Adj Bench DR 3 for Initial Briefs (Electric) 6 2" xfId="30673"/>
    <cellStyle name="_VC 6.15.06 update on 06GRC power costs.xls Chart 3_Rebuttal Power Costs_Adj Bench DR 3 for Initial Briefs (Electric)_DEM-WP(C) ENERG10C--ctn Mid-C_042010 2010GRC" xfId="7749"/>
    <cellStyle name="_VC 6.15.06 update on 06GRC power costs.xls Chart 3_Rebuttal Power Costs_Adj Bench DR 3 for Initial Briefs (Electric)_DEM-WP(C) ENERG10C--ctn Mid-C_042010 2010GRC 2" xfId="30674"/>
    <cellStyle name="_VC 6.15.06 update on 06GRC power costs.xls Chart 3_Rebuttal Power Costs_DEM-WP(C) ENERG10C--ctn Mid-C_042010 2010GRC" xfId="7750"/>
    <cellStyle name="_VC 6.15.06 update on 06GRC power costs.xls Chart 3_Rebuttal Power Costs_DEM-WP(C) ENERG10C--ctn Mid-C_042010 2010GRC 2" xfId="30675"/>
    <cellStyle name="_VC 6.15.06 update on 06GRC power costs.xls Chart 3_Rebuttal Power Costs_Electric Rev Req Model (2009 GRC) Rebuttal" xfId="7751"/>
    <cellStyle name="_VC 6.15.06 update on 06GRC power costs.xls Chart 3_Rebuttal Power Costs_Electric Rev Req Model (2009 GRC) Rebuttal 2" xfId="7752"/>
    <cellStyle name="_VC 6.15.06 update on 06GRC power costs.xls Chart 3_Rebuttal Power Costs_Electric Rev Req Model (2009 GRC) Rebuttal 2 2" xfId="7753"/>
    <cellStyle name="_VC 6.15.06 update on 06GRC power costs.xls Chart 3_Rebuttal Power Costs_Electric Rev Req Model (2009 GRC) Rebuttal 2 2 2" xfId="30676"/>
    <cellStyle name="_VC 6.15.06 update on 06GRC power costs.xls Chart 3_Rebuttal Power Costs_Electric Rev Req Model (2009 GRC) Rebuttal 2 3" xfId="30677"/>
    <cellStyle name="_VC 6.15.06 update on 06GRC power costs.xls Chart 3_Rebuttal Power Costs_Electric Rev Req Model (2009 GRC) Rebuttal 3" xfId="7754"/>
    <cellStyle name="_VC 6.15.06 update on 06GRC power costs.xls Chart 3_Rebuttal Power Costs_Electric Rev Req Model (2009 GRC) Rebuttal 3 2" xfId="30678"/>
    <cellStyle name="_VC 6.15.06 update on 06GRC power costs.xls Chart 3_Rebuttal Power Costs_Electric Rev Req Model (2009 GRC) Rebuttal 4" xfId="7755"/>
    <cellStyle name="_VC 6.15.06 update on 06GRC power costs.xls Chart 3_Rebuttal Power Costs_Electric Rev Req Model (2009 GRC) Rebuttal REmoval of New  WH Solar AdjustMI" xfId="7756"/>
    <cellStyle name="_VC 6.15.06 update on 06GRC power costs.xls Chart 3_Rebuttal Power Costs_Electric Rev Req Model (2009 GRC) Rebuttal REmoval of New  WH Solar AdjustMI 2" xfId="7757"/>
    <cellStyle name="_VC 6.15.06 update on 06GRC power costs.xls Chart 3_Rebuttal Power Costs_Electric Rev Req Model (2009 GRC) Rebuttal REmoval of New  WH Solar AdjustMI 2 2" xfId="7758"/>
    <cellStyle name="_VC 6.15.06 update on 06GRC power costs.xls Chart 3_Rebuttal Power Costs_Electric Rev Req Model (2009 GRC) Rebuttal REmoval of New  WH Solar AdjustMI 2 2 2" xfId="30679"/>
    <cellStyle name="_VC 6.15.06 update on 06GRC power costs.xls Chart 3_Rebuttal Power Costs_Electric Rev Req Model (2009 GRC) Rebuttal REmoval of New  WH Solar AdjustMI 2 2 2 2" xfId="30680"/>
    <cellStyle name="_VC 6.15.06 update on 06GRC power costs.xls Chart 3_Rebuttal Power Costs_Electric Rev Req Model (2009 GRC) Rebuttal REmoval of New  WH Solar AdjustMI 2 3" xfId="30681"/>
    <cellStyle name="_VC 6.15.06 update on 06GRC power costs.xls Chart 3_Rebuttal Power Costs_Electric Rev Req Model (2009 GRC) Rebuttal REmoval of New  WH Solar AdjustMI 2 3 2" xfId="30682"/>
    <cellStyle name="_VC 6.15.06 update on 06GRC power costs.xls Chart 3_Rebuttal Power Costs_Electric Rev Req Model (2009 GRC) Rebuttal REmoval of New  WH Solar AdjustMI 2 4" xfId="30683"/>
    <cellStyle name="_VC 6.15.06 update on 06GRC power costs.xls Chart 3_Rebuttal Power Costs_Electric Rev Req Model (2009 GRC) Rebuttal REmoval of New  WH Solar AdjustMI 2 4 2" xfId="30684"/>
    <cellStyle name="_VC 6.15.06 update on 06GRC power costs.xls Chart 3_Rebuttal Power Costs_Electric Rev Req Model (2009 GRC) Rebuttal REmoval of New  WH Solar AdjustMI 3" xfId="7759"/>
    <cellStyle name="_VC 6.15.06 update on 06GRC power costs.xls Chart 3_Rebuttal Power Costs_Electric Rev Req Model (2009 GRC) Rebuttal REmoval of New  WH Solar AdjustMI 3 2" xfId="30685"/>
    <cellStyle name="_VC 6.15.06 update on 06GRC power costs.xls Chart 3_Rebuttal Power Costs_Electric Rev Req Model (2009 GRC) Rebuttal REmoval of New  WH Solar AdjustMI 3 2 2" xfId="30686"/>
    <cellStyle name="_VC 6.15.06 update on 06GRC power costs.xls Chart 3_Rebuttal Power Costs_Electric Rev Req Model (2009 GRC) Rebuttal REmoval of New  WH Solar AdjustMI 3 3" xfId="30687"/>
    <cellStyle name="_VC 6.15.06 update on 06GRC power costs.xls Chart 3_Rebuttal Power Costs_Electric Rev Req Model (2009 GRC) Rebuttal REmoval of New  WH Solar AdjustMI 4" xfId="7760"/>
    <cellStyle name="_VC 6.15.06 update on 06GRC power costs.xls Chart 3_Rebuttal Power Costs_Electric Rev Req Model (2009 GRC) Rebuttal REmoval of New  WH Solar AdjustMI 4 2" xfId="30688"/>
    <cellStyle name="_VC 6.15.06 update on 06GRC power costs.xls Chart 3_Rebuttal Power Costs_Electric Rev Req Model (2009 GRC) Rebuttal REmoval of New  WH Solar AdjustMI 4 2 2" xfId="30689"/>
    <cellStyle name="_VC 6.15.06 update on 06GRC power costs.xls Chart 3_Rebuttal Power Costs_Electric Rev Req Model (2009 GRC) Rebuttal REmoval of New  WH Solar AdjustMI 4 3" xfId="30690"/>
    <cellStyle name="_VC 6.15.06 update on 06GRC power costs.xls Chart 3_Rebuttal Power Costs_Electric Rev Req Model (2009 GRC) Rebuttal REmoval of New  WH Solar AdjustMI 5" xfId="30691"/>
    <cellStyle name="_VC 6.15.06 update on 06GRC power costs.xls Chart 3_Rebuttal Power Costs_Electric Rev Req Model (2009 GRC) Rebuttal REmoval of New  WH Solar AdjustMI 5 2" xfId="30692"/>
    <cellStyle name="_VC 6.15.06 update on 06GRC power costs.xls Chart 3_Rebuttal Power Costs_Electric Rev Req Model (2009 GRC) Rebuttal REmoval of New  WH Solar AdjustMI 6" xfId="30693"/>
    <cellStyle name="_VC 6.15.06 update on 06GRC power costs.xls Chart 3_Rebuttal Power Costs_Electric Rev Req Model (2009 GRC) Rebuttal REmoval of New  WH Solar AdjustMI 6 2" xfId="30694"/>
    <cellStyle name="_VC 6.15.06 update on 06GRC power costs.xls Chart 3_Rebuttal Power Costs_Electric Rev Req Model (2009 GRC) Rebuttal REmoval of New  WH Solar AdjustMI_DEM-WP(C) ENERG10C--ctn Mid-C_042010 2010GRC" xfId="7761"/>
    <cellStyle name="_VC 6.15.06 update on 06GRC power costs.xls Chart 3_Rebuttal Power Costs_Electric Rev Req Model (2009 GRC) Rebuttal REmoval of New  WH Solar AdjustMI_DEM-WP(C) ENERG10C--ctn Mid-C_042010 2010GRC 2" xfId="30695"/>
    <cellStyle name="_VC 6.15.06 update on 06GRC power costs.xls Chart 3_Rebuttal Power Costs_Electric Rev Req Model (2009 GRC) Revised 01-18-2010" xfId="7762"/>
    <cellStyle name="_VC 6.15.06 update on 06GRC power costs.xls Chart 3_Rebuttal Power Costs_Electric Rev Req Model (2009 GRC) Revised 01-18-2010 2" xfId="7763"/>
    <cellStyle name="_VC 6.15.06 update on 06GRC power costs.xls Chart 3_Rebuttal Power Costs_Electric Rev Req Model (2009 GRC) Revised 01-18-2010 2 2" xfId="7764"/>
    <cellStyle name="_VC 6.15.06 update on 06GRC power costs.xls Chart 3_Rebuttal Power Costs_Electric Rev Req Model (2009 GRC) Revised 01-18-2010 2 2 2" xfId="30696"/>
    <cellStyle name="_VC 6.15.06 update on 06GRC power costs.xls Chart 3_Rebuttal Power Costs_Electric Rev Req Model (2009 GRC) Revised 01-18-2010 2 2 2 2" xfId="30697"/>
    <cellStyle name="_VC 6.15.06 update on 06GRC power costs.xls Chart 3_Rebuttal Power Costs_Electric Rev Req Model (2009 GRC) Revised 01-18-2010 2 3" xfId="30698"/>
    <cellStyle name="_VC 6.15.06 update on 06GRC power costs.xls Chart 3_Rebuttal Power Costs_Electric Rev Req Model (2009 GRC) Revised 01-18-2010 2 3 2" xfId="30699"/>
    <cellStyle name="_VC 6.15.06 update on 06GRC power costs.xls Chart 3_Rebuttal Power Costs_Electric Rev Req Model (2009 GRC) Revised 01-18-2010 2 4" xfId="30700"/>
    <cellStyle name="_VC 6.15.06 update on 06GRC power costs.xls Chart 3_Rebuttal Power Costs_Electric Rev Req Model (2009 GRC) Revised 01-18-2010 2 4 2" xfId="30701"/>
    <cellStyle name="_VC 6.15.06 update on 06GRC power costs.xls Chart 3_Rebuttal Power Costs_Electric Rev Req Model (2009 GRC) Revised 01-18-2010 3" xfId="7765"/>
    <cellStyle name="_VC 6.15.06 update on 06GRC power costs.xls Chart 3_Rebuttal Power Costs_Electric Rev Req Model (2009 GRC) Revised 01-18-2010 3 2" xfId="30702"/>
    <cellStyle name="_VC 6.15.06 update on 06GRC power costs.xls Chart 3_Rebuttal Power Costs_Electric Rev Req Model (2009 GRC) Revised 01-18-2010 3 2 2" xfId="30703"/>
    <cellStyle name="_VC 6.15.06 update on 06GRC power costs.xls Chart 3_Rebuttal Power Costs_Electric Rev Req Model (2009 GRC) Revised 01-18-2010 3 3" xfId="30704"/>
    <cellStyle name="_VC 6.15.06 update on 06GRC power costs.xls Chart 3_Rebuttal Power Costs_Electric Rev Req Model (2009 GRC) Revised 01-18-2010 4" xfId="7766"/>
    <cellStyle name="_VC 6.15.06 update on 06GRC power costs.xls Chart 3_Rebuttal Power Costs_Electric Rev Req Model (2009 GRC) Revised 01-18-2010 4 2" xfId="30705"/>
    <cellStyle name="_VC 6.15.06 update on 06GRC power costs.xls Chart 3_Rebuttal Power Costs_Electric Rev Req Model (2009 GRC) Revised 01-18-2010 4 2 2" xfId="30706"/>
    <cellStyle name="_VC 6.15.06 update on 06GRC power costs.xls Chart 3_Rebuttal Power Costs_Electric Rev Req Model (2009 GRC) Revised 01-18-2010 4 3" xfId="30707"/>
    <cellStyle name="_VC 6.15.06 update on 06GRC power costs.xls Chart 3_Rebuttal Power Costs_Electric Rev Req Model (2009 GRC) Revised 01-18-2010 5" xfId="30708"/>
    <cellStyle name="_VC 6.15.06 update on 06GRC power costs.xls Chart 3_Rebuttal Power Costs_Electric Rev Req Model (2009 GRC) Revised 01-18-2010 5 2" xfId="30709"/>
    <cellStyle name="_VC 6.15.06 update on 06GRC power costs.xls Chart 3_Rebuttal Power Costs_Electric Rev Req Model (2009 GRC) Revised 01-18-2010 6" xfId="30710"/>
    <cellStyle name="_VC 6.15.06 update on 06GRC power costs.xls Chart 3_Rebuttal Power Costs_Electric Rev Req Model (2009 GRC) Revised 01-18-2010 6 2" xfId="30711"/>
    <cellStyle name="_VC 6.15.06 update on 06GRC power costs.xls Chart 3_Rebuttal Power Costs_Electric Rev Req Model (2009 GRC) Revised 01-18-2010_DEM-WP(C) ENERG10C--ctn Mid-C_042010 2010GRC" xfId="7767"/>
    <cellStyle name="_VC 6.15.06 update on 06GRC power costs.xls Chart 3_Rebuttal Power Costs_Electric Rev Req Model (2009 GRC) Revised 01-18-2010_DEM-WP(C) ENERG10C--ctn Mid-C_042010 2010GRC 2" xfId="30712"/>
    <cellStyle name="_VC 6.15.06 update on 06GRC power costs.xls Chart 3_Rebuttal Power Costs_Final Order Electric EXHIBIT A-1" xfId="7768"/>
    <cellStyle name="_VC 6.15.06 update on 06GRC power costs.xls Chart 3_Rebuttal Power Costs_Final Order Electric EXHIBIT A-1 2" xfId="7769"/>
    <cellStyle name="_VC 6.15.06 update on 06GRC power costs.xls Chart 3_Rebuttal Power Costs_Final Order Electric EXHIBIT A-1 2 2" xfId="7770"/>
    <cellStyle name="_VC 6.15.06 update on 06GRC power costs.xls Chart 3_Rebuttal Power Costs_Final Order Electric EXHIBIT A-1 2 2 2" xfId="30713"/>
    <cellStyle name="_VC 6.15.06 update on 06GRC power costs.xls Chart 3_Rebuttal Power Costs_Final Order Electric EXHIBIT A-1 2 3" xfId="30714"/>
    <cellStyle name="_VC 6.15.06 update on 06GRC power costs.xls Chart 3_Rebuttal Power Costs_Final Order Electric EXHIBIT A-1 3" xfId="7771"/>
    <cellStyle name="_VC 6.15.06 update on 06GRC power costs.xls Chart 3_Rebuttal Power Costs_Final Order Electric EXHIBIT A-1 3 2" xfId="30715"/>
    <cellStyle name="_VC 6.15.06 update on 06GRC power costs.xls Chart 3_Rebuttal Power Costs_Final Order Electric EXHIBIT A-1 3 2 2" xfId="30716"/>
    <cellStyle name="_VC 6.15.06 update on 06GRC power costs.xls Chart 3_Rebuttal Power Costs_Final Order Electric EXHIBIT A-1 3 3" xfId="30717"/>
    <cellStyle name="_VC 6.15.06 update on 06GRC power costs.xls Chart 3_Rebuttal Power Costs_Final Order Electric EXHIBIT A-1 4" xfId="7772"/>
    <cellStyle name="_VC 6.15.06 update on 06GRC power costs.xls Chart 3_Rebuttal Power Costs_Final Order Electric EXHIBIT A-1 4 2" xfId="30718"/>
    <cellStyle name="_VC 6.15.06 update on 06GRC power costs.xls Chart 3_Rebuttal Power Costs_Final Order Electric EXHIBIT A-1 5" xfId="30719"/>
    <cellStyle name="_VC 6.15.06 update on 06GRC power costs.xls Chart 3_Rebuttal Power Costs_Final Order Electric EXHIBIT A-1 6" xfId="30720"/>
    <cellStyle name="_VC 6.15.06 update on 06GRC power costs.xls Chart 3_RECS vs PTC's w Interest 6-28-10" xfId="30721"/>
    <cellStyle name="_VC 6.15.06 update on 06GRC power costs.xls Chart 3_ROR &amp; CONV FACTOR" xfId="7773"/>
    <cellStyle name="_VC 6.15.06 update on 06GRC power costs.xls Chart 3_ROR &amp; CONV FACTOR 2" xfId="7774"/>
    <cellStyle name="_VC 6.15.06 update on 06GRC power costs.xls Chart 3_ROR &amp; CONV FACTOR 2 2" xfId="7775"/>
    <cellStyle name="_VC 6.15.06 update on 06GRC power costs.xls Chart 3_ROR &amp; CONV FACTOR 2 2 2" xfId="30722"/>
    <cellStyle name="_VC 6.15.06 update on 06GRC power costs.xls Chart 3_ROR &amp; CONV FACTOR 2 3" xfId="30723"/>
    <cellStyle name="_VC 6.15.06 update on 06GRC power costs.xls Chart 3_ROR &amp; CONV FACTOR 3" xfId="7776"/>
    <cellStyle name="_VC 6.15.06 update on 06GRC power costs.xls Chart 3_ROR &amp; CONV FACTOR 3 2" xfId="30724"/>
    <cellStyle name="_VC 6.15.06 update on 06GRC power costs.xls Chart 3_ROR &amp; CONV FACTOR 4" xfId="30725"/>
    <cellStyle name="_VC 6.15.06 update on 06GRC power costs.xls Chart 3_ROR 5.02" xfId="7777"/>
    <cellStyle name="_VC 6.15.06 update on 06GRC power costs.xls Chart 3_ROR 5.02 2" xfId="7778"/>
    <cellStyle name="_VC 6.15.06 update on 06GRC power costs.xls Chart 3_ROR 5.02 2 2" xfId="7779"/>
    <cellStyle name="_VC 6.15.06 update on 06GRC power costs.xls Chart 3_ROR 5.02 2 2 2" xfId="30726"/>
    <cellStyle name="_VC 6.15.06 update on 06GRC power costs.xls Chart 3_ROR 5.02 2 3" xfId="30727"/>
    <cellStyle name="_VC 6.15.06 update on 06GRC power costs.xls Chart 3_ROR 5.02 3" xfId="7780"/>
    <cellStyle name="_VC 6.15.06 update on 06GRC power costs.xls Chart 3_ROR 5.02 3 2" xfId="30728"/>
    <cellStyle name="_VC 6.15.06 update on 06GRC power costs.xls Chart 3_ROR 5.02 4" xfId="30729"/>
    <cellStyle name="_VC 6.15.06 update on 06GRC power costs.xls Chart 3_Wind Integration 10GRC" xfId="7781"/>
    <cellStyle name="_VC 6.15.06 update on 06GRC power costs.xls Chart 3_Wind Integration 10GRC 2" xfId="7782"/>
    <cellStyle name="_VC 6.15.06 update on 06GRC power costs.xls Chart 3_Wind Integration 10GRC 2 2" xfId="30730"/>
    <cellStyle name="_VC 6.15.06 update on 06GRC power costs.xls Chart 3_Wind Integration 10GRC 2 2 2" xfId="30731"/>
    <cellStyle name="_VC 6.15.06 update on 06GRC power costs.xls Chart 3_Wind Integration 10GRC 2 2 2 2" xfId="30732"/>
    <cellStyle name="_VC 6.15.06 update on 06GRC power costs.xls Chart 3_Wind Integration 10GRC 2 3" xfId="30733"/>
    <cellStyle name="_VC 6.15.06 update on 06GRC power costs.xls Chart 3_Wind Integration 10GRC 2 3 2" xfId="30734"/>
    <cellStyle name="_VC 6.15.06 update on 06GRC power costs.xls Chart 3_Wind Integration 10GRC 2 4" xfId="30735"/>
    <cellStyle name="_VC 6.15.06 update on 06GRC power costs.xls Chart 3_Wind Integration 10GRC 2 4 2" xfId="30736"/>
    <cellStyle name="_VC 6.15.06 update on 06GRC power costs.xls Chart 3_Wind Integration 10GRC 3" xfId="30737"/>
    <cellStyle name="_VC 6.15.06 update on 06GRC power costs.xls Chart 3_Wind Integration 10GRC 3 2" xfId="30738"/>
    <cellStyle name="_VC 6.15.06 update on 06GRC power costs.xls Chart 3_Wind Integration 10GRC 3 2 2" xfId="30739"/>
    <cellStyle name="_VC 6.15.06 update on 06GRC power costs.xls Chart 3_Wind Integration 10GRC 3 3" xfId="30740"/>
    <cellStyle name="_VC 6.15.06 update on 06GRC power costs.xls Chart 3_Wind Integration 10GRC 4" xfId="30741"/>
    <cellStyle name="_VC 6.15.06 update on 06GRC power costs.xls Chart 3_Wind Integration 10GRC 4 2" xfId="30742"/>
    <cellStyle name="_VC 6.15.06 update on 06GRC power costs.xls Chart 3_Wind Integration 10GRC 4 2 2" xfId="30743"/>
    <cellStyle name="_VC 6.15.06 update on 06GRC power costs.xls Chart 3_Wind Integration 10GRC 4 3" xfId="30744"/>
    <cellStyle name="_VC 6.15.06 update on 06GRC power costs.xls Chart 3_Wind Integration 10GRC 5" xfId="30745"/>
    <cellStyle name="_VC 6.15.06 update on 06GRC power costs.xls Chart 3_Wind Integration 10GRC 5 2" xfId="30746"/>
    <cellStyle name="_VC 6.15.06 update on 06GRC power costs.xls Chart 3_Wind Integration 10GRC 6" xfId="30747"/>
    <cellStyle name="_VC 6.15.06 update on 06GRC power costs.xls Chart 3_Wind Integration 10GRC 6 2" xfId="30748"/>
    <cellStyle name="_VC 6.15.06 update on 06GRC power costs.xls Chart 3_Wind Integration 10GRC_DEM-WP(C) ENERG10C--ctn Mid-C_042010 2010GRC" xfId="7783"/>
    <cellStyle name="_VC 6.15.06 update on 06GRC power costs.xls Chart 3_Wind Integration 10GRC_DEM-WP(C) ENERG10C--ctn Mid-C_042010 2010GRC 2" xfId="30749"/>
    <cellStyle name="_VC Mid C Generation-ctn Mid-C_011209" xfId="7784"/>
    <cellStyle name="_VC Mid C Generation-ctn Mid-C_011209 2" xfId="7785"/>
    <cellStyle name="_VC Mid C Generation-ctn Mid-C_011209 2 2" xfId="7786"/>
    <cellStyle name="_VC Mid C Generation-ctn Mid-C_011209 2 2 2" xfId="30750"/>
    <cellStyle name="_VC Mid C Generation-ctn Mid-C_011209 2 3" xfId="30751"/>
    <cellStyle name="_VC Mid C Generation-ctn Mid-C_011209 3" xfId="30752"/>
    <cellStyle name="_VC Mid C Generation-ctn Mid-C_011209 3 2" xfId="30753"/>
    <cellStyle name="_Worksheet" xfId="7787"/>
    <cellStyle name="_Worksheet 2" xfId="7788"/>
    <cellStyle name="_Worksheet 2 2" xfId="7789"/>
    <cellStyle name="_Worksheet 2 2 2" xfId="30754"/>
    <cellStyle name="_Worksheet 2 2 2 2" xfId="30755"/>
    <cellStyle name="_Worksheet 2 2 2 2 2" xfId="30756"/>
    <cellStyle name="_Worksheet 2 2 3" xfId="30757"/>
    <cellStyle name="_Worksheet 2 2 3 2" xfId="30758"/>
    <cellStyle name="_Worksheet 2 2 4" xfId="30759"/>
    <cellStyle name="_Worksheet 2 2 4 2" xfId="30760"/>
    <cellStyle name="_Worksheet 2 3" xfId="30761"/>
    <cellStyle name="_Worksheet 2 3 2" xfId="30762"/>
    <cellStyle name="_Worksheet 2 3 2 2" xfId="30763"/>
    <cellStyle name="_Worksheet 2 4" xfId="30764"/>
    <cellStyle name="_Worksheet 2 4 2" xfId="30765"/>
    <cellStyle name="_Worksheet 2 4 2 2" xfId="30766"/>
    <cellStyle name="_Worksheet 2 4 3" xfId="30767"/>
    <cellStyle name="_Worksheet 2 5" xfId="30768"/>
    <cellStyle name="_Worksheet 2 5 2" xfId="30769"/>
    <cellStyle name="_Worksheet 2 6" xfId="30770"/>
    <cellStyle name="_Worksheet 2 6 2" xfId="30771"/>
    <cellStyle name="_Worksheet 3" xfId="7790"/>
    <cellStyle name="_Worksheet 3 2" xfId="30772"/>
    <cellStyle name="_Worksheet 3 2 2" xfId="30773"/>
    <cellStyle name="_Worksheet 3 2 2 2" xfId="30774"/>
    <cellStyle name="_Worksheet 3 2 2 2 2" xfId="30775"/>
    <cellStyle name="_Worksheet 3 2 3" xfId="30776"/>
    <cellStyle name="_Worksheet 3 2 3 2" xfId="30777"/>
    <cellStyle name="_Worksheet 3 2 4" xfId="30778"/>
    <cellStyle name="_Worksheet 3 2 4 2" xfId="30779"/>
    <cellStyle name="_Worksheet 3 2 5" xfId="30780"/>
    <cellStyle name="_Worksheet 3 3" xfId="30781"/>
    <cellStyle name="_Worksheet 3 3 2" xfId="30782"/>
    <cellStyle name="_Worksheet 3 3 2 2" xfId="30783"/>
    <cellStyle name="_Worksheet 3 4" xfId="30784"/>
    <cellStyle name="_Worksheet 3 4 2" xfId="30785"/>
    <cellStyle name="_Worksheet 3 5" xfId="30786"/>
    <cellStyle name="_Worksheet 3 5 2" xfId="30787"/>
    <cellStyle name="_Worksheet 4" xfId="7791"/>
    <cellStyle name="_Worksheet 4 2" xfId="7792"/>
    <cellStyle name="_Worksheet 4 2 2" xfId="30788"/>
    <cellStyle name="_Worksheet 4 2 2 2" xfId="30789"/>
    <cellStyle name="_Worksheet 4 3" xfId="30790"/>
    <cellStyle name="_Worksheet 4 3 2" xfId="30791"/>
    <cellStyle name="_Worksheet 4 4" xfId="30792"/>
    <cellStyle name="_Worksheet 4 4 2" xfId="30793"/>
    <cellStyle name="_Worksheet 5" xfId="30794"/>
    <cellStyle name="_Worksheet 5 2" xfId="30795"/>
    <cellStyle name="_Worksheet 5 2 2" xfId="30796"/>
    <cellStyle name="_Worksheet 5 2 3" xfId="30797"/>
    <cellStyle name="_Worksheet 5 3" xfId="30798"/>
    <cellStyle name="_Worksheet 6" xfId="30799"/>
    <cellStyle name="_Worksheet 6 2" xfId="30800"/>
    <cellStyle name="_Worksheet 6 2 2" xfId="30801"/>
    <cellStyle name="_Worksheet 6 2 3" xfId="30802"/>
    <cellStyle name="_Worksheet 6 3" xfId="30803"/>
    <cellStyle name="_Worksheet 6 4" xfId="30804"/>
    <cellStyle name="_Worksheet 7" xfId="30805"/>
    <cellStyle name="_Worksheet 7 2" xfId="30806"/>
    <cellStyle name="_Worksheet 7 2 2" xfId="30807"/>
    <cellStyle name="_Worksheet 7 2 2 2" xfId="30808"/>
    <cellStyle name="_Worksheet 7 2 3" xfId="30809"/>
    <cellStyle name="_Worksheet 7 3" xfId="30810"/>
    <cellStyle name="_Worksheet 7 3 2" xfId="30811"/>
    <cellStyle name="_Worksheet 7 4" xfId="30812"/>
    <cellStyle name="_Worksheet 8" xfId="30813"/>
    <cellStyle name="_Worksheet 8 2" xfId="30814"/>
    <cellStyle name="_Worksheet 9" xfId="30815"/>
    <cellStyle name="_Worksheet 9 2" xfId="30816"/>
    <cellStyle name="_Worksheet_Chelan PUD Power Costs (8-10)" xfId="7793"/>
    <cellStyle name="_Worksheet_Chelan PUD Power Costs (8-10) 2" xfId="30817"/>
    <cellStyle name="_Worksheet_DEM-WP(C) Chelan Power Costs" xfId="7794"/>
    <cellStyle name="_Worksheet_DEM-WP(C) Chelan Power Costs 2" xfId="30818"/>
    <cellStyle name="_Worksheet_DEM-WP(C) Chelan Power Costs 2 2" xfId="30819"/>
    <cellStyle name="_Worksheet_DEM-WP(C) Chelan Power Costs 2 2 2" xfId="30820"/>
    <cellStyle name="_Worksheet_DEM-WP(C) Chelan Power Costs 2 3" xfId="30821"/>
    <cellStyle name="_Worksheet_DEM-WP(C) Chelan Power Costs 3" xfId="30822"/>
    <cellStyle name="_Worksheet_DEM-WP(C) Chelan Power Costs 3 2" xfId="30823"/>
    <cellStyle name="_Worksheet_DEM-WP(C) Chelan Power Costs 3 2 2" xfId="30824"/>
    <cellStyle name="_Worksheet_DEM-WP(C) Chelan Power Costs 3 3" xfId="30825"/>
    <cellStyle name="_Worksheet_DEM-WP(C) Chelan Power Costs 4" xfId="30826"/>
    <cellStyle name="_Worksheet_DEM-WP(C) Chelan Power Costs 4 2" xfId="30827"/>
    <cellStyle name="_Worksheet_DEM-WP(C) Chelan Power Costs 5" xfId="30828"/>
    <cellStyle name="_Worksheet_DEM-WP(C) Chelan Power Costs 5 2" xfId="30829"/>
    <cellStyle name="_Worksheet_DEM-WP(C) ENERG10C--ctn Mid-C_042010 2010GRC" xfId="7795"/>
    <cellStyle name="_Worksheet_DEM-WP(C) ENERG10C--ctn Mid-C_042010 2010GRC 2" xfId="30830"/>
    <cellStyle name="_Worksheet_DEM-WP(C) Gas Transport 2010GRC" xfId="7796"/>
    <cellStyle name="_Worksheet_DEM-WP(C) Gas Transport 2010GRC 2" xfId="30831"/>
    <cellStyle name="_Worksheet_DEM-WP(C) Gas Transport 2010GRC 2 2" xfId="30832"/>
    <cellStyle name="_Worksheet_DEM-WP(C) Gas Transport 2010GRC 2 2 2" xfId="30833"/>
    <cellStyle name="_Worksheet_DEM-WP(C) Gas Transport 2010GRC 2 3" xfId="30834"/>
    <cellStyle name="_Worksheet_DEM-WP(C) Gas Transport 2010GRC 3" xfId="30835"/>
    <cellStyle name="_Worksheet_DEM-WP(C) Gas Transport 2010GRC 3 2" xfId="30836"/>
    <cellStyle name="_Worksheet_DEM-WP(C) Gas Transport 2010GRC 3 2 2" xfId="30837"/>
    <cellStyle name="_Worksheet_DEM-WP(C) Gas Transport 2010GRC 3 3" xfId="30838"/>
    <cellStyle name="_Worksheet_DEM-WP(C) Gas Transport 2010GRC 4" xfId="30839"/>
    <cellStyle name="_Worksheet_DEM-WP(C) Gas Transport 2010GRC 4 2" xfId="30840"/>
    <cellStyle name="_Worksheet_DEM-WP(C) Gas Transport 2010GRC 5" xfId="30841"/>
    <cellStyle name="_Worksheet_DEM-WP(C) Gas Transport 2010GRC 5 2" xfId="30842"/>
    <cellStyle name="_Worksheet_NIM Summary" xfId="7797"/>
    <cellStyle name="_Worksheet_NIM Summary 2" xfId="7798"/>
    <cellStyle name="_Worksheet_NIM Summary 2 2" xfId="30843"/>
    <cellStyle name="_Worksheet_NIM Summary 2 2 2" xfId="30844"/>
    <cellStyle name="_Worksheet_NIM Summary 2 2 2 2" xfId="30845"/>
    <cellStyle name="_Worksheet_NIM Summary 2 3" xfId="30846"/>
    <cellStyle name="_Worksheet_NIM Summary 2 3 2" xfId="30847"/>
    <cellStyle name="_Worksheet_NIM Summary 2 4" xfId="30848"/>
    <cellStyle name="_Worksheet_NIM Summary 2 4 2" xfId="30849"/>
    <cellStyle name="_Worksheet_NIM Summary 3" xfId="30850"/>
    <cellStyle name="_Worksheet_NIM Summary 3 2" xfId="30851"/>
    <cellStyle name="_Worksheet_NIM Summary 3 2 2" xfId="30852"/>
    <cellStyle name="_Worksheet_NIM Summary 3 3" xfId="30853"/>
    <cellStyle name="_Worksheet_NIM Summary 4" xfId="30854"/>
    <cellStyle name="_Worksheet_NIM Summary 4 2" xfId="30855"/>
    <cellStyle name="_Worksheet_NIM Summary 4 2 2" xfId="30856"/>
    <cellStyle name="_Worksheet_NIM Summary 4 3" xfId="30857"/>
    <cellStyle name="_Worksheet_NIM Summary 5" xfId="30858"/>
    <cellStyle name="_Worksheet_NIM Summary 5 2" xfId="30859"/>
    <cellStyle name="_Worksheet_NIM Summary 6" xfId="30860"/>
    <cellStyle name="_Worksheet_NIM Summary 6 2" xfId="30861"/>
    <cellStyle name="_Worksheet_NIM Summary_DEM-WP(C) ENERG10C--ctn Mid-C_042010 2010GRC" xfId="7799"/>
    <cellStyle name="_Worksheet_NIM Summary_DEM-WP(C) ENERG10C--ctn Mid-C_042010 2010GRC 2" xfId="30862"/>
    <cellStyle name="_Worksheet_Transmission Workbook for May BOD" xfId="7800"/>
    <cellStyle name="_Worksheet_Transmission Workbook for May BOD 2" xfId="7801"/>
    <cellStyle name="_Worksheet_Transmission Workbook for May BOD 2 2" xfId="30863"/>
    <cellStyle name="_Worksheet_Transmission Workbook for May BOD 2 2 2" xfId="30864"/>
    <cellStyle name="_Worksheet_Transmission Workbook for May BOD 2 2 2 2" xfId="30865"/>
    <cellStyle name="_Worksheet_Transmission Workbook for May BOD 2 3" xfId="30866"/>
    <cellStyle name="_Worksheet_Transmission Workbook for May BOD 2 3 2" xfId="30867"/>
    <cellStyle name="_Worksheet_Transmission Workbook for May BOD 2 4" xfId="30868"/>
    <cellStyle name="_Worksheet_Transmission Workbook for May BOD 2 4 2" xfId="30869"/>
    <cellStyle name="_Worksheet_Transmission Workbook for May BOD 3" xfId="30870"/>
    <cellStyle name="_Worksheet_Transmission Workbook for May BOD 3 2" xfId="30871"/>
    <cellStyle name="_Worksheet_Transmission Workbook for May BOD 3 2 2" xfId="30872"/>
    <cellStyle name="_Worksheet_Transmission Workbook for May BOD 3 3" xfId="30873"/>
    <cellStyle name="_Worksheet_Transmission Workbook for May BOD 4" xfId="30874"/>
    <cellStyle name="_Worksheet_Transmission Workbook for May BOD 4 2" xfId="30875"/>
    <cellStyle name="_Worksheet_Transmission Workbook for May BOD 4 2 2" xfId="30876"/>
    <cellStyle name="_Worksheet_Transmission Workbook for May BOD 4 3" xfId="30877"/>
    <cellStyle name="_Worksheet_Transmission Workbook for May BOD 5" xfId="30878"/>
    <cellStyle name="_Worksheet_Transmission Workbook for May BOD 5 2" xfId="30879"/>
    <cellStyle name="_Worksheet_Transmission Workbook for May BOD 6" xfId="30880"/>
    <cellStyle name="_Worksheet_Transmission Workbook for May BOD 6 2" xfId="30881"/>
    <cellStyle name="_Worksheet_Transmission Workbook for May BOD_DEM-WP(C) ENERG10C--ctn Mid-C_042010 2010GRC" xfId="7802"/>
    <cellStyle name="_Worksheet_Transmission Workbook for May BOD_DEM-WP(C) ENERG10C--ctn Mid-C_042010 2010GRC 2" xfId="30882"/>
    <cellStyle name="_Worksheet_Wind Integration 10GRC" xfId="7803"/>
    <cellStyle name="_Worksheet_Wind Integration 10GRC 2" xfId="7804"/>
    <cellStyle name="_Worksheet_Wind Integration 10GRC 2 2" xfId="30883"/>
    <cellStyle name="_Worksheet_Wind Integration 10GRC 2 2 2" xfId="30884"/>
    <cellStyle name="_Worksheet_Wind Integration 10GRC 2 2 2 2" xfId="30885"/>
    <cellStyle name="_Worksheet_Wind Integration 10GRC 2 3" xfId="30886"/>
    <cellStyle name="_Worksheet_Wind Integration 10GRC 2 3 2" xfId="30887"/>
    <cellStyle name="_Worksheet_Wind Integration 10GRC 2 4" xfId="30888"/>
    <cellStyle name="_Worksheet_Wind Integration 10GRC 2 4 2" xfId="30889"/>
    <cellStyle name="_Worksheet_Wind Integration 10GRC 3" xfId="30890"/>
    <cellStyle name="_Worksheet_Wind Integration 10GRC 3 2" xfId="30891"/>
    <cellStyle name="_Worksheet_Wind Integration 10GRC 3 2 2" xfId="30892"/>
    <cellStyle name="_Worksheet_Wind Integration 10GRC 3 3" xfId="30893"/>
    <cellStyle name="_Worksheet_Wind Integration 10GRC 4" xfId="30894"/>
    <cellStyle name="_Worksheet_Wind Integration 10GRC 4 2" xfId="30895"/>
    <cellStyle name="_Worksheet_Wind Integration 10GRC 4 2 2" xfId="30896"/>
    <cellStyle name="_Worksheet_Wind Integration 10GRC 4 3" xfId="30897"/>
    <cellStyle name="_Worksheet_Wind Integration 10GRC 5" xfId="30898"/>
    <cellStyle name="_Worksheet_Wind Integration 10GRC 5 2" xfId="30899"/>
    <cellStyle name="_Worksheet_Wind Integration 10GRC 6" xfId="30900"/>
    <cellStyle name="_Worksheet_Wind Integration 10GRC 6 2" xfId="30901"/>
    <cellStyle name="_Worksheet_Wind Integration 10GRC_DEM-WP(C) ENERG10C--ctn Mid-C_042010 2010GRC" xfId="7805"/>
    <cellStyle name="_Worksheet_Wind Integration 10GRC_DEM-WP(C) ENERG10C--ctn Mid-C_042010 2010GRC 2" xfId="30902"/>
    <cellStyle name="0,0_x000d__x000a_NA_x000d__x000a_" xfId="7806"/>
    <cellStyle name="0,0_x000d__x000a_NA_x000d__x000a_ 2" xfId="7807"/>
    <cellStyle name="0,0_x000d__x000a_NA_x000d__x000a_ 2 2" xfId="30903"/>
    <cellStyle name="0,0_x000d__x000a_NA_x000d__x000a_ 2 2 2" xfId="30904"/>
    <cellStyle name="0,0_x000d__x000a_NA_x000d__x000a_ 2 3" xfId="30905"/>
    <cellStyle name="0,0_x000d__x000a_NA_x000d__x000a_ 3" xfId="30906"/>
    <cellStyle name="0,0_x000d__x000a_NA_x000d__x000a_ 3 2" xfId="30907"/>
    <cellStyle name="0,0_x000d__x000a_NA_x000d__x000a_ 4" xfId="30908"/>
    <cellStyle name="0,0_x000d__x000a_NA_x000d__x000a_ 4 2" xfId="30909"/>
    <cellStyle name="0000" xfId="7808"/>
    <cellStyle name="000000" xfId="7809"/>
    <cellStyle name="14BLIN - Style8" xfId="7810"/>
    <cellStyle name="14-BT - Style1" xfId="7811"/>
    <cellStyle name="20% - Accent1" xfId="2" builtinId="30" customBuiltin="1"/>
    <cellStyle name="20% - Accent1 10" xfId="7812"/>
    <cellStyle name="20% - Accent1 10 2" xfId="30910"/>
    <cellStyle name="20% - Accent1 10 2 2" xfId="30911"/>
    <cellStyle name="20% - Accent1 10 3" xfId="30912"/>
    <cellStyle name="20% - Accent1 10 4" xfId="30913"/>
    <cellStyle name="20% - Accent1 11" xfId="7813"/>
    <cellStyle name="20% - Accent1 11 2" xfId="30914"/>
    <cellStyle name="20% - Accent1 11 3" xfId="30915"/>
    <cellStyle name="20% - Accent1 12" xfId="7814"/>
    <cellStyle name="20% - Accent1 13" xfId="7815"/>
    <cellStyle name="20% - Accent1 14" xfId="7816"/>
    <cellStyle name="20% - Accent1 15" xfId="7817"/>
    <cellStyle name="20% - Accent1 16" xfId="7818"/>
    <cellStyle name="20% - Accent1 17" xfId="7819"/>
    <cellStyle name="20% - Accent1 18" xfId="7820"/>
    <cellStyle name="20% - Accent1 19" xfId="7821"/>
    <cellStyle name="20% - Accent1 2" xfId="7822"/>
    <cellStyle name="20% - Accent1 2 2" xfId="7823"/>
    <cellStyle name="20% - Accent1 2 2 2" xfId="7824"/>
    <cellStyle name="20% - Accent1 2 2 2 2" xfId="7825"/>
    <cellStyle name="20% - Accent1 2 2 2 2 2" xfId="30916"/>
    <cellStyle name="20% - Accent1 2 2 2 3" xfId="30917"/>
    <cellStyle name="20% - Accent1 2 2 2 3 2" xfId="30918"/>
    <cellStyle name="20% - Accent1 2 2 3" xfId="7826"/>
    <cellStyle name="20% - Accent1 2 2 3 2" xfId="30919"/>
    <cellStyle name="20% - Accent1 2 2 3 2 2" xfId="30920"/>
    <cellStyle name="20% - Accent1 2 2 3 3" xfId="30921"/>
    <cellStyle name="20% - Accent1 2 2 4" xfId="30922"/>
    <cellStyle name="20% - Accent1 2 2 4 2" xfId="30923"/>
    <cellStyle name="20% - Accent1 2 2 5" xfId="30924"/>
    <cellStyle name="20% - Accent1 2 2 5 2" xfId="30925"/>
    <cellStyle name="20% - Accent1 2 3" xfId="7827"/>
    <cellStyle name="20% - Accent1 2 3 2" xfId="7828"/>
    <cellStyle name="20% - Accent1 2 3 2 2" xfId="7829"/>
    <cellStyle name="20% - Accent1 2 3 2 2 2" xfId="30926"/>
    <cellStyle name="20% - Accent1 2 3 2 3" xfId="30927"/>
    <cellStyle name="20% - Accent1 2 3 3" xfId="7830"/>
    <cellStyle name="20% - Accent1 2 3 3 2" xfId="30928"/>
    <cellStyle name="20% - Accent1 2 3 4" xfId="30929"/>
    <cellStyle name="20% - Accent1 2 3 4 2" xfId="30930"/>
    <cellStyle name="20% - Accent1 2 4" xfId="7831"/>
    <cellStyle name="20% - Accent1 2 4 2" xfId="7832"/>
    <cellStyle name="20% - Accent1 2 4 2 2" xfId="30931"/>
    <cellStyle name="20% - Accent1 2 4 2 2 2" xfId="30932"/>
    <cellStyle name="20% - Accent1 2 4 2 3" xfId="30933"/>
    <cellStyle name="20% - Accent1 2 4 2 3 2" xfId="30934"/>
    <cellStyle name="20% - Accent1 2 4 3" xfId="7833"/>
    <cellStyle name="20% - Accent1 2 4 3 2" xfId="30935"/>
    <cellStyle name="20% - Accent1 2 4 3 2 2" xfId="30936"/>
    <cellStyle name="20% - Accent1 2 4 3 3" xfId="30937"/>
    <cellStyle name="20% - Accent1 2 4 4" xfId="30938"/>
    <cellStyle name="20% - Accent1 2 4 4 2" xfId="30939"/>
    <cellStyle name="20% - Accent1 2 4 5" xfId="30940"/>
    <cellStyle name="20% - Accent1 2 4 5 2" xfId="30941"/>
    <cellStyle name="20% - Accent1 2 5" xfId="7834"/>
    <cellStyle name="20% - Accent1 2 5 2" xfId="30942"/>
    <cellStyle name="20% - Accent1 2 5 2 2" xfId="30943"/>
    <cellStyle name="20% - Accent1 2 5 3" xfId="30944"/>
    <cellStyle name="20% - Accent1 2 6" xfId="30945"/>
    <cellStyle name="20% - Accent1 2 6 2" xfId="30946"/>
    <cellStyle name="20% - Accent1 2 6 2 2" xfId="30947"/>
    <cellStyle name="20% - Accent1 2 6 3" xfId="30948"/>
    <cellStyle name="20% - Accent1 2 7" xfId="30949"/>
    <cellStyle name="20% - Accent1 2 7 2" xfId="30950"/>
    <cellStyle name="20% - Accent1 2 8" xfId="30951"/>
    <cellStyle name="20% - Accent1 2_12PCORC Wind Vestas and Royalties" xfId="30952"/>
    <cellStyle name="20% - Accent1 20" xfId="7835"/>
    <cellStyle name="20% - Accent1 21" xfId="7836"/>
    <cellStyle name="20% - Accent1 22" xfId="7837"/>
    <cellStyle name="20% - Accent1 23" xfId="7838"/>
    <cellStyle name="20% - Accent1 24" xfId="7839"/>
    <cellStyle name="20% - Accent1 25" xfId="7840"/>
    <cellStyle name="20% - Accent1 26" xfId="7841"/>
    <cellStyle name="20% - Accent1 27" xfId="7842"/>
    <cellStyle name="20% - Accent1 28" xfId="7843"/>
    <cellStyle name="20% - Accent1 29" xfId="7844"/>
    <cellStyle name="20% - Accent1 3" xfId="7845"/>
    <cellStyle name="20% - Accent1 3 2" xfId="7846"/>
    <cellStyle name="20% - Accent1 3 2 2" xfId="7847"/>
    <cellStyle name="20% - Accent1 3 2 2 2" xfId="30953"/>
    <cellStyle name="20% - Accent1 3 2 3" xfId="7848"/>
    <cellStyle name="20% - Accent1 3 2 3 2" xfId="30954"/>
    <cellStyle name="20% - Accent1 3 2 4" xfId="30955"/>
    <cellStyle name="20% - Accent1 3 2 4 2" xfId="30956"/>
    <cellStyle name="20% - Accent1 3 2 5" xfId="30957"/>
    <cellStyle name="20% - Accent1 3 3" xfId="7849"/>
    <cellStyle name="20% - Accent1 3 3 2" xfId="30958"/>
    <cellStyle name="20% - Accent1 3 3 2 2" xfId="30959"/>
    <cellStyle name="20% - Accent1 3 3 2 2 2" xfId="30960"/>
    <cellStyle name="20% - Accent1 3 3 2 3" xfId="30961"/>
    <cellStyle name="20% - Accent1 3 3 2 4" xfId="30962"/>
    <cellStyle name="20% - Accent1 3 3 3" xfId="30963"/>
    <cellStyle name="20% - Accent1 3 3 3 2" xfId="30964"/>
    <cellStyle name="20% - Accent1 3 3 4" xfId="30965"/>
    <cellStyle name="20% - Accent1 3 4" xfId="7850"/>
    <cellStyle name="20% - Accent1 3 4 2" xfId="30966"/>
    <cellStyle name="20% - Accent1 3 4 2 2" xfId="30967"/>
    <cellStyle name="20% - Accent1 3 4 3" xfId="30968"/>
    <cellStyle name="20% - Accent1 3 4 4" xfId="30969"/>
    <cellStyle name="20% - Accent1 3 5" xfId="30970"/>
    <cellStyle name="20% - Accent1 3 5 2" xfId="30971"/>
    <cellStyle name="20% - Accent1 3 6" xfId="30972"/>
    <cellStyle name="20% - Accent1 30" xfId="7851"/>
    <cellStyle name="20% - Accent1 31" xfId="7852"/>
    <cellStyle name="20% - Accent1 32" xfId="7853"/>
    <cellStyle name="20% - Accent1 33" xfId="7854"/>
    <cellStyle name="20% - Accent1 34" xfId="7855"/>
    <cellStyle name="20% - Accent1 35" xfId="7856"/>
    <cellStyle name="20% - Accent1 36" xfId="7857"/>
    <cellStyle name="20% - Accent1 37" xfId="7858"/>
    <cellStyle name="20% - Accent1 38" xfId="7859"/>
    <cellStyle name="20% - Accent1 39" xfId="7860"/>
    <cellStyle name="20% - Accent1 4" xfId="7861"/>
    <cellStyle name="20% - Accent1 4 2" xfId="7862"/>
    <cellStyle name="20% - Accent1 4 2 2" xfId="7863"/>
    <cellStyle name="20% - Accent1 4 2 2 2" xfId="30973"/>
    <cellStyle name="20% - Accent1 4 2 3" xfId="7864"/>
    <cellStyle name="20% - Accent1 4 2 3 2" xfId="30974"/>
    <cellStyle name="20% - Accent1 4 2 4" xfId="7865"/>
    <cellStyle name="20% - Accent1 4 2 4 2" xfId="30975"/>
    <cellStyle name="20% - Accent1 4 2 5" xfId="30976"/>
    <cellStyle name="20% - Accent1 4 3" xfId="7866"/>
    <cellStyle name="20% - Accent1 4 3 2" xfId="7867"/>
    <cellStyle name="20% - Accent1 4 3 2 2" xfId="30977"/>
    <cellStyle name="20% - Accent1 4 3 3" xfId="30978"/>
    <cellStyle name="20% - Accent1 4 4" xfId="7868"/>
    <cellStyle name="20% - Accent1 4 4 2" xfId="30979"/>
    <cellStyle name="20% - Accent1 4 5" xfId="7869"/>
    <cellStyle name="20% - Accent1 4 5 2" xfId="30980"/>
    <cellStyle name="20% - Accent1 4 6" xfId="7870"/>
    <cellStyle name="20% - Accent1 4 6 2" xfId="30981"/>
    <cellStyle name="20% - Accent1 4 7" xfId="7871"/>
    <cellStyle name="20% - Accent1 4 7 2" xfId="30982"/>
    <cellStyle name="20% - Accent1 4 8" xfId="7872"/>
    <cellStyle name="20% - Accent1 40" xfId="7873"/>
    <cellStyle name="20% - Accent1 41" xfId="7874"/>
    <cellStyle name="20% - Accent1 42" xfId="7875"/>
    <cellStyle name="20% - Accent1 43" xfId="7876"/>
    <cellStyle name="20% - Accent1 44" xfId="7877"/>
    <cellStyle name="20% - Accent1 45" xfId="7878"/>
    <cellStyle name="20% - Accent1 46" xfId="7879"/>
    <cellStyle name="20% - Accent1 47" xfId="7880"/>
    <cellStyle name="20% - Accent1 48" xfId="7881"/>
    <cellStyle name="20% - Accent1 49" xfId="7882"/>
    <cellStyle name="20% - Accent1 5" xfId="7883"/>
    <cellStyle name="20% - Accent1 5 2" xfId="7884"/>
    <cellStyle name="20% - Accent1 5 2 2" xfId="30983"/>
    <cellStyle name="20% - Accent1 5 2 2 2" xfId="30984"/>
    <cellStyle name="20% - Accent1 5 2 3" xfId="30985"/>
    <cellStyle name="20% - Accent1 5 3" xfId="30986"/>
    <cellStyle name="20% - Accent1 5 3 2" xfId="30987"/>
    <cellStyle name="20% - Accent1 5 3 3" xfId="30988"/>
    <cellStyle name="20% - Accent1 5 4" xfId="30989"/>
    <cellStyle name="20% - Accent1 5 4 2" xfId="30990"/>
    <cellStyle name="20% - Accent1 5 4 3" xfId="30991"/>
    <cellStyle name="20% - Accent1 5 5" xfId="30992"/>
    <cellStyle name="20% - Accent1 50" xfId="7885"/>
    <cellStyle name="20% - Accent1 51" xfId="7886"/>
    <cellStyle name="20% - Accent1 52" xfId="7887"/>
    <cellStyle name="20% - Accent1 53" xfId="7888"/>
    <cellStyle name="20% - Accent1 54" xfId="7889"/>
    <cellStyle name="20% - Accent1 55" xfId="7890"/>
    <cellStyle name="20% - Accent1 56" xfId="7891"/>
    <cellStyle name="20% - Accent1 57" xfId="7892"/>
    <cellStyle name="20% - Accent1 58" xfId="7893"/>
    <cellStyle name="20% - Accent1 59" xfId="7894"/>
    <cellStyle name="20% - Accent1 6" xfId="7895"/>
    <cellStyle name="20% - Accent1 6 2" xfId="7896"/>
    <cellStyle name="20% - Accent1 6 2 2" xfId="30993"/>
    <cellStyle name="20% - Accent1 6 2 2 2" xfId="30994"/>
    <cellStyle name="20% - Accent1 6 2 3" xfId="30995"/>
    <cellStyle name="20% - Accent1 6 2 4" xfId="30996"/>
    <cellStyle name="20% - Accent1 6 3" xfId="30997"/>
    <cellStyle name="20% - Accent1 6 3 2" xfId="30998"/>
    <cellStyle name="20% - Accent1 6 3 3" xfId="30999"/>
    <cellStyle name="20% - Accent1 6 4" xfId="31000"/>
    <cellStyle name="20% - Accent1 6 4 2" xfId="31001"/>
    <cellStyle name="20% - Accent1 6 5" xfId="31002"/>
    <cellStyle name="20% - Accent1 60" xfId="7897"/>
    <cellStyle name="20% - Accent1 61" xfId="7898"/>
    <cellStyle name="20% - Accent1 62" xfId="7899"/>
    <cellStyle name="20% - Accent1 63" xfId="7900"/>
    <cellStyle name="20% - Accent1 64" xfId="7901"/>
    <cellStyle name="20% - Accent1 7" xfId="7902"/>
    <cellStyle name="20% - Accent1 7 2" xfId="31003"/>
    <cellStyle name="20% - Accent1 7 2 2" xfId="31004"/>
    <cellStyle name="20% - Accent1 7 2 2 2" xfId="31005"/>
    <cellStyle name="20% - Accent1 7 2 3" xfId="31006"/>
    <cellStyle name="20% - Accent1 7 2 4" xfId="31007"/>
    <cellStyle name="20% - Accent1 7 3" xfId="31008"/>
    <cellStyle name="20% - Accent1 7 3 2" xfId="31009"/>
    <cellStyle name="20% - Accent1 7 4" xfId="31010"/>
    <cellStyle name="20% - Accent1 7 4 2" xfId="31011"/>
    <cellStyle name="20% - Accent1 7 5" xfId="31012"/>
    <cellStyle name="20% - Accent1 8" xfId="7903"/>
    <cellStyle name="20% - Accent1 8 2" xfId="31013"/>
    <cellStyle name="20% - Accent1 8 2 2" xfId="31014"/>
    <cellStyle name="20% - Accent1 8 2 3" xfId="31015"/>
    <cellStyle name="20% - Accent1 8 3" xfId="31016"/>
    <cellStyle name="20% - Accent1 9" xfId="7904"/>
    <cellStyle name="20% - Accent1 9 2" xfId="31017"/>
    <cellStyle name="20% - Accent1 9 2 2" xfId="31018"/>
    <cellStyle name="20% - Accent1 9 2 3" xfId="31019"/>
    <cellStyle name="20% - Accent1 9 3" xfId="31020"/>
    <cellStyle name="20% - Accent1 9 4" xfId="31021"/>
    <cellStyle name="20% - Accent1 9 5" xfId="31022"/>
    <cellStyle name="20% - Accent2" xfId="3" builtinId="34" customBuiltin="1"/>
    <cellStyle name="20% - Accent2 10" xfId="7905"/>
    <cellStyle name="20% - Accent2 10 2" xfId="31023"/>
    <cellStyle name="20% - Accent2 10 2 2" xfId="31024"/>
    <cellStyle name="20% - Accent2 10 3" xfId="31025"/>
    <cellStyle name="20% - Accent2 10 4" xfId="31026"/>
    <cellStyle name="20% - Accent2 11" xfId="7906"/>
    <cellStyle name="20% - Accent2 11 2" xfId="31027"/>
    <cellStyle name="20% - Accent2 11 3" xfId="31028"/>
    <cellStyle name="20% - Accent2 12" xfId="7907"/>
    <cellStyle name="20% - Accent2 13" xfId="7908"/>
    <cellStyle name="20% - Accent2 14" xfId="7909"/>
    <cellStyle name="20% - Accent2 15" xfId="7910"/>
    <cellStyle name="20% - Accent2 16" xfId="7911"/>
    <cellStyle name="20% - Accent2 17" xfId="7912"/>
    <cellStyle name="20% - Accent2 18" xfId="7913"/>
    <cellStyle name="20% - Accent2 19" xfId="7914"/>
    <cellStyle name="20% - Accent2 2" xfId="7915"/>
    <cellStyle name="20% - Accent2 2 2" xfId="7916"/>
    <cellStyle name="20% - Accent2 2 2 2" xfId="7917"/>
    <cellStyle name="20% - Accent2 2 2 2 2" xfId="7918"/>
    <cellStyle name="20% - Accent2 2 2 2 2 2" xfId="31029"/>
    <cellStyle name="20% - Accent2 2 2 2 3" xfId="31030"/>
    <cellStyle name="20% - Accent2 2 2 2 3 2" xfId="31031"/>
    <cellStyle name="20% - Accent2 2 2 3" xfId="7919"/>
    <cellStyle name="20% - Accent2 2 2 3 2" xfId="31032"/>
    <cellStyle name="20% - Accent2 2 2 3 2 2" xfId="31033"/>
    <cellStyle name="20% - Accent2 2 2 3 3" xfId="31034"/>
    <cellStyle name="20% - Accent2 2 2 4" xfId="31035"/>
    <cellStyle name="20% - Accent2 2 2 4 2" xfId="31036"/>
    <cellStyle name="20% - Accent2 2 2 5" xfId="31037"/>
    <cellStyle name="20% - Accent2 2 2 5 2" xfId="31038"/>
    <cellStyle name="20% - Accent2 2 3" xfId="7920"/>
    <cellStyle name="20% - Accent2 2 3 2" xfId="7921"/>
    <cellStyle name="20% - Accent2 2 3 2 2" xfId="7922"/>
    <cellStyle name="20% - Accent2 2 3 2 2 2" xfId="31039"/>
    <cellStyle name="20% - Accent2 2 3 2 3" xfId="31040"/>
    <cellStyle name="20% - Accent2 2 3 3" xfId="7923"/>
    <cellStyle name="20% - Accent2 2 3 3 2" xfId="31041"/>
    <cellStyle name="20% - Accent2 2 3 4" xfId="31042"/>
    <cellStyle name="20% - Accent2 2 3 4 2" xfId="31043"/>
    <cellStyle name="20% - Accent2 2 4" xfId="7924"/>
    <cellStyle name="20% - Accent2 2 4 2" xfId="7925"/>
    <cellStyle name="20% - Accent2 2 4 2 2" xfId="31044"/>
    <cellStyle name="20% - Accent2 2 4 2 2 2" xfId="31045"/>
    <cellStyle name="20% - Accent2 2 4 2 3" xfId="31046"/>
    <cellStyle name="20% - Accent2 2 4 2 3 2" xfId="31047"/>
    <cellStyle name="20% - Accent2 2 4 3" xfId="7926"/>
    <cellStyle name="20% - Accent2 2 4 3 2" xfId="31048"/>
    <cellStyle name="20% - Accent2 2 4 3 2 2" xfId="31049"/>
    <cellStyle name="20% - Accent2 2 4 3 3" xfId="31050"/>
    <cellStyle name="20% - Accent2 2 4 4" xfId="31051"/>
    <cellStyle name="20% - Accent2 2 4 4 2" xfId="31052"/>
    <cellStyle name="20% - Accent2 2 4 5" xfId="31053"/>
    <cellStyle name="20% - Accent2 2 4 5 2" xfId="31054"/>
    <cellStyle name="20% - Accent2 2 5" xfId="7927"/>
    <cellStyle name="20% - Accent2 2 5 2" xfId="31055"/>
    <cellStyle name="20% - Accent2 2 5 2 2" xfId="31056"/>
    <cellStyle name="20% - Accent2 2 5 3" xfId="31057"/>
    <cellStyle name="20% - Accent2 2 6" xfId="31058"/>
    <cellStyle name="20% - Accent2 2 6 2" xfId="31059"/>
    <cellStyle name="20% - Accent2 2 6 2 2" xfId="31060"/>
    <cellStyle name="20% - Accent2 2 6 3" xfId="31061"/>
    <cellStyle name="20% - Accent2 2 7" xfId="31062"/>
    <cellStyle name="20% - Accent2 2 7 2" xfId="31063"/>
    <cellStyle name="20% - Accent2 2 8" xfId="31064"/>
    <cellStyle name="20% - Accent2 2_12PCORC Wind Vestas and Royalties" xfId="31065"/>
    <cellStyle name="20% - Accent2 20" xfId="7928"/>
    <cellStyle name="20% - Accent2 21" xfId="7929"/>
    <cellStyle name="20% - Accent2 22" xfId="7930"/>
    <cellStyle name="20% - Accent2 23" xfId="7931"/>
    <cellStyle name="20% - Accent2 24" xfId="7932"/>
    <cellStyle name="20% - Accent2 25" xfId="7933"/>
    <cellStyle name="20% - Accent2 26" xfId="7934"/>
    <cellStyle name="20% - Accent2 27" xfId="7935"/>
    <cellStyle name="20% - Accent2 28" xfId="7936"/>
    <cellStyle name="20% - Accent2 29" xfId="7937"/>
    <cellStyle name="20% - Accent2 3" xfId="7938"/>
    <cellStyle name="20% - Accent2 3 2" xfId="7939"/>
    <cellStyle name="20% - Accent2 3 2 2" xfId="7940"/>
    <cellStyle name="20% - Accent2 3 2 2 2" xfId="31066"/>
    <cellStyle name="20% - Accent2 3 2 3" xfId="7941"/>
    <cellStyle name="20% - Accent2 3 2 3 2" xfId="31067"/>
    <cellStyle name="20% - Accent2 3 2 4" xfId="31068"/>
    <cellStyle name="20% - Accent2 3 2 4 2" xfId="31069"/>
    <cellStyle name="20% - Accent2 3 2 5" xfId="31070"/>
    <cellStyle name="20% - Accent2 3 3" xfId="7942"/>
    <cellStyle name="20% - Accent2 3 3 2" xfId="31071"/>
    <cellStyle name="20% - Accent2 3 3 2 2" xfId="31072"/>
    <cellStyle name="20% - Accent2 3 3 2 2 2" xfId="31073"/>
    <cellStyle name="20% - Accent2 3 3 2 3" xfId="31074"/>
    <cellStyle name="20% - Accent2 3 3 2 4" xfId="31075"/>
    <cellStyle name="20% - Accent2 3 3 3" xfId="31076"/>
    <cellStyle name="20% - Accent2 3 3 3 2" xfId="31077"/>
    <cellStyle name="20% - Accent2 3 3 4" xfId="31078"/>
    <cellStyle name="20% - Accent2 3 4" xfId="7943"/>
    <cellStyle name="20% - Accent2 3 4 2" xfId="31079"/>
    <cellStyle name="20% - Accent2 3 4 2 2" xfId="31080"/>
    <cellStyle name="20% - Accent2 3 4 3" xfId="31081"/>
    <cellStyle name="20% - Accent2 3 4 4" xfId="31082"/>
    <cellStyle name="20% - Accent2 3 5" xfId="31083"/>
    <cellStyle name="20% - Accent2 3 5 2" xfId="31084"/>
    <cellStyle name="20% - Accent2 3 6" xfId="31085"/>
    <cellStyle name="20% - Accent2 30" xfId="7944"/>
    <cellStyle name="20% - Accent2 31" xfId="7945"/>
    <cellStyle name="20% - Accent2 32" xfId="7946"/>
    <cellStyle name="20% - Accent2 33" xfId="7947"/>
    <cellStyle name="20% - Accent2 34" xfId="7948"/>
    <cellStyle name="20% - Accent2 35" xfId="7949"/>
    <cellStyle name="20% - Accent2 36" xfId="7950"/>
    <cellStyle name="20% - Accent2 37" xfId="7951"/>
    <cellStyle name="20% - Accent2 38" xfId="7952"/>
    <cellStyle name="20% - Accent2 39" xfId="7953"/>
    <cellStyle name="20% - Accent2 4" xfId="7954"/>
    <cellStyle name="20% - Accent2 4 2" xfId="7955"/>
    <cellStyle name="20% - Accent2 4 2 2" xfId="7956"/>
    <cellStyle name="20% - Accent2 4 2 2 2" xfId="31086"/>
    <cellStyle name="20% - Accent2 4 2 3" xfId="7957"/>
    <cellStyle name="20% - Accent2 4 2 3 2" xfId="31087"/>
    <cellStyle name="20% - Accent2 4 2 4" xfId="7958"/>
    <cellStyle name="20% - Accent2 4 2 4 2" xfId="31088"/>
    <cellStyle name="20% - Accent2 4 2 5" xfId="31089"/>
    <cellStyle name="20% - Accent2 4 3" xfId="7959"/>
    <cellStyle name="20% - Accent2 4 3 2" xfId="7960"/>
    <cellStyle name="20% - Accent2 4 3 2 2" xfId="31090"/>
    <cellStyle name="20% - Accent2 4 3 3" xfId="31091"/>
    <cellStyle name="20% - Accent2 4 4" xfId="7961"/>
    <cellStyle name="20% - Accent2 4 4 2" xfId="31092"/>
    <cellStyle name="20% - Accent2 4 5" xfId="7962"/>
    <cellStyle name="20% - Accent2 4 5 2" xfId="31093"/>
    <cellStyle name="20% - Accent2 4 6" xfId="7963"/>
    <cellStyle name="20% - Accent2 4 6 2" xfId="31094"/>
    <cellStyle name="20% - Accent2 4 7" xfId="7964"/>
    <cellStyle name="20% - Accent2 4 7 2" xfId="31095"/>
    <cellStyle name="20% - Accent2 4 8" xfId="7965"/>
    <cellStyle name="20% - Accent2 40" xfId="7966"/>
    <cellStyle name="20% - Accent2 41" xfId="7967"/>
    <cellStyle name="20% - Accent2 42" xfId="7968"/>
    <cellStyle name="20% - Accent2 43" xfId="7969"/>
    <cellStyle name="20% - Accent2 44" xfId="7970"/>
    <cellStyle name="20% - Accent2 45" xfId="7971"/>
    <cellStyle name="20% - Accent2 46" xfId="7972"/>
    <cellStyle name="20% - Accent2 47" xfId="7973"/>
    <cellStyle name="20% - Accent2 48" xfId="7974"/>
    <cellStyle name="20% - Accent2 49" xfId="7975"/>
    <cellStyle name="20% - Accent2 5" xfId="7976"/>
    <cellStyle name="20% - Accent2 5 2" xfId="7977"/>
    <cellStyle name="20% - Accent2 5 2 2" xfId="31096"/>
    <cellStyle name="20% - Accent2 5 2 2 2" xfId="31097"/>
    <cellStyle name="20% - Accent2 5 2 3" xfId="31098"/>
    <cellStyle name="20% - Accent2 5 3" xfId="31099"/>
    <cellStyle name="20% - Accent2 5 3 2" xfId="31100"/>
    <cellStyle name="20% - Accent2 5 3 3" xfId="31101"/>
    <cellStyle name="20% - Accent2 5 4" xfId="31102"/>
    <cellStyle name="20% - Accent2 5 4 2" xfId="31103"/>
    <cellStyle name="20% - Accent2 5 4 3" xfId="31104"/>
    <cellStyle name="20% - Accent2 5 5" xfId="31105"/>
    <cellStyle name="20% - Accent2 50" xfId="7978"/>
    <cellStyle name="20% - Accent2 51" xfId="7979"/>
    <cellStyle name="20% - Accent2 52" xfId="7980"/>
    <cellStyle name="20% - Accent2 53" xfId="7981"/>
    <cellStyle name="20% - Accent2 54" xfId="7982"/>
    <cellStyle name="20% - Accent2 55" xfId="7983"/>
    <cellStyle name="20% - Accent2 56" xfId="7984"/>
    <cellStyle name="20% - Accent2 57" xfId="7985"/>
    <cellStyle name="20% - Accent2 58" xfId="7986"/>
    <cellStyle name="20% - Accent2 59" xfId="7987"/>
    <cellStyle name="20% - Accent2 6" xfId="7988"/>
    <cellStyle name="20% - Accent2 6 2" xfId="7989"/>
    <cellStyle name="20% - Accent2 6 2 2" xfId="31106"/>
    <cellStyle name="20% - Accent2 6 2 2 2" xfId="31107"/>
    <cellStyle name="20% - Accent2 6 2 3" xfId="31108"/>
    <cellStyle name="20% - Accent2 6 2 4" xfId="31109"/>
    <cellStyle name="20% - Accent2 6 3" xfId="31110"/>
    <cellStyle name="20% - Accent2 6 3 2" xfId="31111"/>
    <cellStyle name="20% - Accent2 6 3 3" xfId="31112"/>
    <cellStyle name="20% - Accent2 6 4" xfId="31113"/>
    <cellStyle name="20% - Accent2 6 4 2" xfId="31114"/>
    <cellStyle name="20% - Accent2 6 5" xfId="31115"/>
    <cellStyle name="20% - Accent2 60" xfId="7990"/>
    <cellStyle name="20% - Accent2 61" xfId="7991"/>
    <cellStyle name="20% - Accent2 62" xfId="7992"/>
    <cellStyle name="20% - Accent2 63" xfId="7993"/>
    <cellStyle name="20% - Accent2 64" xfId="7994"/>
    <cellStyle name="20% - Accent2 7" xfId="7995"/>
    <cellStyle name="20% - Accent2 7 2" xfId="31116"/>
    <cellStyle name="20% - Accent2 7 2 2" xfId="31117"/>
    <cellStyle name="20% - Accent2 7 2 2 2" xfId="31118"/>
    <cellStyle name="20% - Accent2 7 2 3" xfId="31119"/>
    <cellStyle name="20% - Accent2 7 2 4" xfId="31120"/>
    <cellStyle name="20% - Accent2 7 3" xfId="31121"/>
    <cellStyle name="20% - Accent2 7 3 2" xfId="31122"/>
    <cellStyle name="20% - Accent2 7 4" xfId="31123"/>
    <cellStyle name="20% - Accent2 7 4 2" xfId="31124"/>
    <cellStyle name="20% - Accent2 7 5" xfId="31125"/>
    <cellStyle name="20% - Accent2 8" xfId="7996"/>
    <cellStyle name="20% - Accent2 8 2" xfId="31126"/>
    <cellStyle name="20% - Accent2 8 2 2" xfId="31127"/>
    <cellStyle name="20% - Accent2 8 2 3" xfId="31128"/>
    <cellStyle name="20% - Accent2 8 3" xfId="31129"/>
    <cellStyle name="20% - Accent2 9" xfId="7997"/>
    <cellStyle name="20% - Accent2 9 2" xfId="31130"/>
    <cellStyle name="20% - Accent2 9 2 2" xfId="31131"/>
    <cellStyle name="20% - Accent2 9 2 3" xfId="31132"/>
    <cellStyle name="20% - Accent2 9 3" xfId="31133"/>
    <cellStyle name="20% - Accent2 9 4" xfId="31134"/>
    <cellStyle name="20% - Accent2 9 5" xfId="31135"/>
    <cellStyle name="20% - Accent3" xfId="4" builtinId="38" customBuiltin="1"/>
    <cellStyle name="20% - Accent3 10" xfId="7998"/>
    <cellStyle name="20% - Accent3 10 2" xfId="31136"/>
    <cellStyle name="20% - Accent3 10 2 2" xfId="31137"/>
    <cellStyle name="20% - Accent3 10 3" xfId="31138"/>
    <cellStyle name="20% - Accent3 10 4" xfId="31139"/>
    <cellStyle name="20% - Accent3 11" xfId="7999"/>
    <cellStyle name="20% - Accent3 11 2" xfId="31140"/>
    <cellStyle name="20% - Accent3 11 3" xfId="31141"/>
    <cellStyle name="20% - Accent3 12" xfId="8000"/>
    <cellStyle name="20% - Accent3 13" xfId="8001"/>
    <cellStyle name="20% - Accent3 14" xfId="8002"/>
    <cellStyle name="20% - Accent3 15" xfId="8003"/>
    <cellStyle name="20% - Accent3 16" xfId="8004"/>
    <cellStyle name="20% - Accent3 17" xfId="8005"/>
    <cellStyle name="20% - Accent3 18" xfId="8006"/>
    <cellStyle name="20% - Accent3 19" xfId="8007"/>
    <cellStyle name="20% - Accent3 2" xfId="8008"/>
    <cellStyle name="20% - Accent3 2 2" xfId="8009"/>
    <cellStyle name="20% - Accent3 2 2 2" xfId="8010"/>
    <cellStyle name="20% - Accent3 2 2 2 2" xfId="8011"/>
    <cellStyle name="20% - Accent3 2 2 2 2 2" xfId="31142"/>
    <cellStyle name="20% - Accent3 2 2 2 3" xfId="31143"/>
    <cellStyle name="20% - Accent3 2 2 2 3 2" xfId="31144"/>
    <cellStyle name="20% - Accent3 2 2 3" xfId="8012"/>
    <cellStyle name="20% - Accent3 2 2 3 2" xfId="31145"/>
    <cellStyle name="20% - Accent3 2 2 3 2 2" xfId="31146"/>
    <cellStyle name="20% - Accent3 2 2 3 3" xfId="31147"/>
    <cellStyle name="20% - Accent3 2 2 4" xfId="31148"/>
    <cellStyle name="20% - Accent3 2 2 4 2" xfId="31149"/>
    <cellStyle name="20% - Accent3 2 2 5" xfId="31150"/>
    <cellStyle name="20% - Accent3 2 2 5 2" xfId="31151"/>
    <cellStyle name="20% - Accent3 2 3" xfId="8013"/>
    <cellStyle name="20% - Accent3 2 3 2" xfId="8014"/>
    <cellStyle name="20% - Accent3 2 3 2 2" xfId="8015"/>
    <cellStyle name="20% - Accent3 2 3 2 2 2" xfId="31152"/>
    <cellStyle name="20% - Accent3 2 3 2 3" xfId="31153"/>
    <cellStyle name="20% - Accent3 2 3 3" xfId="8016"/>
    <cellStyle name="20% - Accent3 2 3 3 2" xfId="31154"/>
    <cellStyle name="20% - Accent3 2 3 4" xfId="31155"/>
    <cellStyle name="20% - Accent3 2 3 4 2" xfId="31156"/>
    <cellStyle name="20% - Accent3 2 4" xfId="8017"/>
    <cellStyle name="20% - Accent3 2 4 2" xfId="8018"/>
    <cellStyle name="20% - Accent3 2 4 2 2" xfId="31157"/>
    <cellStyle name="20% - Accent3 2 4 2 2 2" xfId="31158"/>
    <cellStyle name="20% - Accent3 2 4 2 3" xfId="31159"/>
    <cellStyle name="20% - Accent3 2 4 2 3 2" xfId="31160"/>
    <cellStyle name="20% - Accent3 2 4 3" xfId="8019"/>
    <cellStyle name="20% - Accent3 2 4 3 2" xfId="31161"/>
    <cellStyle name="20% - Accent3 2 4 3 2 2" xfId="31162"/>
    <cellStyle name="20% - Accent3 2 4 3 3" xfId="31163"/>
    <cellStyle name="20% - Accent3 2 4 4" xfId="31164"/>
    <cellStyle name="20% - Accent3 2 4 4 2" xfId="31165"/>
    <cellStyle name="20% - Accent3 2 4 5" xfId="31166"/>
    <cellStyle name="20% - Accent3 2 4 5 2" xfId="31167"/>
    <cellStyle name="20% - Accent3 2 5" xfId="8020"/>
    <cellStyle name="20% - Accent3 2 5 2" xfId="31168"/>
    <cellStyle name="20% - Accent3 2 5 2 2" xfId="31169"/>
    <cellStyle name="20% - Accent3 2 5 3" xfId="31170"/>
    <cellStyle name="20% - Accent3 2 6" xfId="31171"/>
    <cellStyle name="20% - Accent3 2 6 2" xfId="31172"/>
    <cellStyle name="20% - Accent3 2 6 2 2" xfId="31173"/>
    <cellStyle name="20% - Accent3 2 6 3" xfId="31174"/>
    <cellStyle name="20% - Accent3 2 7" xfId="31175"/>
    <cellStyle name="20% - Accent3 2 7 2" xfId="31176"/>
    <cellStyle name="20% - Accent3 2 8" xfId="31177"/>
    <cellStyle name="20% - Accent3 2_12PCORC Wind Vestas and Royalties" xfId="31178"/>
    <cellStyle name="20% - Accent3 20" xfId="8021"/>
    <cellStyle name="20% - Accent3 21" xfId="8022"/>
    <cellStyle name="20% - Accent3 22" xfId="8023"/>
    <cellStyle name="20% - Accent3 23" xfId="8024"/>
    <cellStyle name="20% - Accent3 24" xfId="8025"/>
    <cellStyle name="20% - Accent3 25" xfId="8026"/>
    <cellStyle name="20% - Accent3 26" xfId="8027"/>
    <cellStyle name="20% - Accent3 27" xfId="8028"/>
    <cellStyle name="20% - Accent3 28" xfId="8029"/>
    <cellStyle name="20% - Accent3 29" xfId="8030"/>
    <cellStyle name="20% - Accent3 3" xfId="8031"/>
    <cellStyle name="20% - Accent3 3 2" xfId="8032"/>
    <cellStyle name="20% - Accent3 3 2 2" xfId="8033"/>
    <cellStyle name="20% - Accent3 3 2 2 2" xfId="31179"/>
    <cellStyle name="20% - Accent3 3 2 3" xfId="8034"/>
    <cellStyle name="20% - Accent3 3 2 3 2" xfId="31180"/>
    <cellStyle name="20% - Accent3 3 2 4" xfId="31181"/>
    <cellStyle name="20% - Accent3 3 2 4 2" xfId="31182"/>
    <cellStyle name="20% - Accent3 3 2 5" xfId="31183"/>
    <cellStyle name="20% - Accent3 3 3" xfId="8035"/>
    <cellStyle name="20% - Accent3 3 3 2" xfId="31184"/>
    <cellStyle name="20% - Accent3 3 3 2 2" xfId="31185"/>
    <cellStyle name="20% - Accent3 3 3 2 2 2" xfId="31186"/>
    <cellStyle name="20% - Accent3 3 3 2 3" xfId="31187"/>
    <cellStyle name="20% - Accent3 3 3 2 4" xfId="31188"/>
    <cellStyle name="20% - Accent3 3 3 3" xfId="31189"/>
    <cellStyle name="20% - Accent3 3 3 3 2" xfId="31190"/>
    <cellStyle name="20% - Accent3 3 3 4" xfId="31191"/>
    <cellStyle name="20% - Accent3 3 4" xfId="8036"/>
    <cellStyle name="20% - Accent3 3 4 2" xfId="31192"/>
    <cellStyle name="20% - Accent3 3 4 2 2" xfId="31193"/>
    <cellStyle name="20% - Accent3 3 4 3" xfId="31194"/>
    <cellStyle name="20% - Accent3 3 4 4" xfId="31195"/>
    <cellStyle name="20% - Accent3 3 5" xfId="31196"/>
    <cellStyle name="20% - Accent3 3 5 2" xfId="31197"/>
    <cellStyle name="20% - Accent3 3 6" xfId="31198"/>
    <cellStyle name="20% - Accent3 30" xfId="8037"/>
    <cellStyle name="20% - Accent3 31" xfId="8038"/>
    <cellStyle name="20% - Accent3 32" xfId="8039"/>
    <cellStyle name="20% - Accent3 33" xfId="8040"/>
    <cellStyle name="20% - Accent3 34" xfId="8041"/>
    <cellStyle name="20% - Accent3 35" xfId="8042"/>
    <cellStyle name="20% - Accent3 36" xfId="8043"/>
    <cellStyle name="20% - Accent3 37" xfId="8044"/>
    <cellStyle name="20% - Accent3 38" xfId="8045"/>
    <cellStyle name="20% - Accent3 39" xfId="8046"/>
    <cellStyle name="20% - Accent3 4" xfId="8047"/>
    <cellStyle name="20% - Accent3 4 2" xfId="8048"/>
    <cellStyle name="20% - Accent3 4 2 2" xfId="8049"/>
    <cellStyle name="20% - Accent3 4 2 2 2" xfId="31199"/>
    <cellStyle name="20% - Accent3 4 2 3" xfId="8050"/>
    <cellStyle name="20% - Accent3 4 2 3 2" xfId="31200"/>
    <cellStyle name="20% - Accent3 4 2 4" xfId="8051"/>
    <cellStyle name="20% - Accent3 4 2 4 2" xfId="31201"/>
    <cellStyle name="20% - Accent3 4 2 5" xfId="31202"/>
    <cellStyle name="20% - Accent3 4 3" xfId="8052"/>
    <cellStyle name="20% - Accent3 4 3 2" xfId="8053"/>
    <cellStyle name="20% - Accent3 4 3 2 2" xfId="31203"/>
    <cellStyle name="20% - Accent3 4 3 3" xfId="31204"/>
    <cellStyle name="20% - Accent3 4 4" xfId="8054"/>
    <cellStyle name="20% - Accent3 4 4 2" xfId="31205"/>
    <cellStyle name="20% - Accent3 4 5" xfId="8055"/>
    <cellStyle name="20% - Accent3 4 5 2" xfId="31206"/>
    <cellStyle name="20% - Accent3 4 6" xfId="8056"/>
    <cellStyle name="20% - Accent3 4 6 2" xfId="31207"/>
    <cellStyle name="20% - Accent3 4 7" xfId="8057"/>
    <cellStyle name="20% - Accent3 4 7 2" xfId="31208"/>
    <cellStyle name="20% - Accent3 4 8" xfId="8058"/>
    <cellStyle name="20% - Accent3 40" xfId="8059"/>
    <cellStyle name="20% - Accent3 41" xfId="8060"/>
    <cellStyle name="20% - Accent3 42" xfId="8061"/>
    <cellStyle name="20% - Accent3 43" xfId="8062"/>
    <cellStyle name="20% - Accent3 44" xfId="8063"/>
    <cellStyle name="20% - Accent3 45" xfId="8064"/>
    <cellStyle name="20% - Accent3 46" xfId="8065"/>
    <cellStyle name="20% - Accent3 47" xfId="8066"/>
    <cellStyle name="20% - Accent3 48" xfId="8067"/>
    <cellStyle name="20% - Accent3 49" xfId="8068"/>
    <cellStyle name="20% - Accent3 5" xfId="8069"/>
    <cellStyle name="20% - Accent3 5 2" xfId="8070"/>
    <cellStyle name="20% - Accent3 5 2 2" xfId="31209"/>
    <cellStyle name="20% - Accent3 5 2 2 2" xfId="31210"/>
    <cellStyle name="20% - Accent3 5 2 3" xfId="31211"/>
    <cellStyle name="20% - Accent3 5 3" xfId="31212"/>
    <cellStyle name="20% - Accent3 5 3 2" xfId="31213"/>
    <cellStyle name="20% - Accent3 5 3 3" xfId="31214"/>
    <cellStyle name="20% - Accent3 5 4" xfId="31215"/>
    <cellStyle name="20% - Accent3 5 4 2" xfId="31216"/>
    <cellStyle name="20% - Accent3 5 4 3" xfId="31217"/>
    <cellStyle name="20% - Accent3 5 5" xfId="31218"/>
    <cellStyle name="20% - Accent3 50" xfId="8071"/>
    <cellStyle name="20% - Accent3 51" xfId="8072"/>
    <cellStyle name="20% - Accent3 52" xfId="8073"/>
    <cellStyle name="20% - Accent3 53" xfId="8074"/>
    <cellStyle name="20% - Accent3 54" xfId="8075"/>
    <cellStyle name="20% - Accent3 55" xfId="8076"/>
    <cellStyle name="20% - Accent3 56" xfId="8077"/>
    <cellStyle name="20% - Accent3 57" xfId="8078"/>
    <cellStyle name="20% - Accent3 58" xfId="8079"/>
    <cellStyle name="20% - Accent3 59" xfId="8080"/>
    <cellStyle name="20% - Accent3 6" xfId="8081"/>
    <cellStyle name="20% - Accent3 6 2" xfId="8082"/>
    <cellStyle name="20% - Accent3 6 2 2" xfId="31219"/>
    <cellStyle name="20% - Accent3 6 2 2 2" xfId="31220"/>
    <cellStyle name="20% - Accent3 6 2 3" xfId="31221"/>
    <cellStyle name="20% - Accent3 6 2 4" xfId="31222"/>
    <cellStyle name="20% - Accent3 6 3" xfId="31223"/>
    <cellStyle name="20% - Accent3 6 3 2" xfId="31224"/>
    <cellStyle name="20% - Accent3 6 3 3" xfId="31225"/>
    <cellStyle name="20% - Accent3 6 4" xfId="31226"/>
    <cellStyle name="20% - Accent3 6 4 2" xfId="31227"/>
    <cellStyle name="20% - Accent3 6 5" xfId="31228"/>
    <cellStyle name="20% - Accent3 60" xfId="8083"/>
    <cellStyle name="20% - Accent3 61" xfId="8084"/>
    <cellStyle name="20% - Accent3 62" xfId="8085"/>
    <cellStyle name="20% - Accent3 63" xfId="8086"/>
    <cellStyle name="20% - Accent3 64" xfId="8087"/>
    <cellStyle name="20% - Accent3 7" xfId="8088"/>
    <cellStyle name="20% - Accent3 7 2" xfId="31229"/>
    <cellStyle name="20% - Accent3 7 2 2" xfId="31230"/>
    <cellStyle name="20% - Accent3 7 2 2 2" xfId="31231"/>
    <cellStyle name="20% - Accent3 7 2 3" xfId="31232"/>
    <cellStyle name="20% - Accent3 7 2 4" xfId="31233"/>
    <cellStyle name="20% - Accent3 7 3" xfId="31234"/>
    <cellStyle name="20% - Accent3 7 3 2" xfId="31235"/>
    <cellStyle name="20% - Accent3 7 4" xfId="31236"/>
    <cellStyle name="20% - Accent3 7 4 2" xfId="31237"/>
    <cellStyle name="20% - Accent3 7 5" xfId="31238"/>
    <cellStyle name="20% - Accent3 8" xfId="8089"/>
    <cellStyle name="20% - Accent3 8 2" xfId="31239"/>
    <cellStyle name="20% - Accent3 8 2 2" xfId="31240"/>
    <cellStyle name="20% - Accent3 8 2 3" xfId="31241"/>
    <cellStyle name="20% - Accent3 8 3" xfId="31242"/>
    <cellStyle name="20% - Accent3 9" xfId="8090"/>
    <cellStyle name="20% - Accent3 9 2" xfId="31243"/>
    <cellStyle name="20% - Accent3 9 2 2" xfId="31244"/>
    <cellStyle name="20% - Accent3 9 2 3" xfId="31245"/>
    <cellStyle name="20% - Accent3 9 3" xfId="31246"/>
    <cellStyle name="20% - Accent3 9 4" xfId="31247"/>
    <cellStyle name="20% - Accent3 9 5" xfId="31248"/>
    <cellStyle name="20% - Accent4" xfId="5" builtinId="42" customBuiltin="1"/>
    <cellStyle name="20% - Accent4 10" xfId="8091"/>
    <cellStyle name="20% - Accent4 10 2" xfId="31249"/>
    <cellStyle name="20% - Accent4 10 2 2" xfId="31250"/>
    <cellStyle name="20% - Accent4 10 3" xfId="31251"/>
    <cellStyle name="20% - Accent4 10 4" xfId="31252"/>
    <cellStyle name="20% - Accent4 11" xfId="8092"/>
    <cellStyle name="20% - Accent4 11 2" xfId="31253"/>
    <cellStyle name="20% - Accent4 11 3" xfId="31254"/>
    <cellStyle name="20% - Accent4 12" xfId="8093"/>
    <cellStyle name="20% - Accent4 13" xfId="8094"/>
    <cellStyle name="20% - Accent4 14" xfId="8095"/>
    <cellStyle name="20% - Accent4 15" xfId="8096"/>
    <cellStyle name="20% - Accent4 16" xfId="8097"/>
    <cellStyle name="20% - Accent4 17" xfId="8098"/>
    <cellStyle name="20% - Accent4 18" xfId="8099"/>
    <cellStyle name="20% - Accent4 19" xfId="8100"/>
    <cellStyle name="20% - Accent4 2" xfId="8101"/>
    <cellStyle name="20% - Accent4 2 2" xfId="8102"/>
    <cellStyle name="20% - Accent4 2 2 2" xfId="8103"/>
    <cellStyle name="20% - Accent4 2 2 2 2" xfId="8104"/>
    <cellStyle name="20% - Accent4 2 2 2 2 2" xfId="31255"/>
    <cellStyle name="20% - Accent4 2 2 2 3" xfId="31256"/>
    <cellStyle name="20% - Accent4 2 2 2 3 2" xfId="31257"/>
    <cellStyle name="20% - Accent4 2 2 3" xfId="8105"/>
    <cellStyle name="20% - Accent4 2 2 3 2" xfId="31258"/>
    <cellStyle name="20% - Accent4 2 2 3 2 2" xfId="31259"/>
    <cellStyle name="20% - Accent4 2 2 3 3" xfId="31260"/>
    <cellStyle name="20% - Accent4 2 2 4" xfId="31261"/>
    <cellStyle name="20% - Accent4 2 2 4 2" xfId="31262"/>
    <cellStyle name="20% - Accent4 2 2 5" xfId="31263"/>
    <cellStyle name="20% - Accent4 2 2 5 2" xfId="31264"/>
    <cellStyle name="20% - Accent4 2 3" xfId="8106"/>
    <cellStyle name="20% - Accent4 2 3 2" xfId="8107"/>
    <cellStyle name="20% - Accent4 2 3 2 2" xfId="8108"/>
    <cellStyle name="20% - Accent4 2 3 2 2 2" xfId="31265"/>
    <cellStyle name="20% - Accent4 2 3 2 3" xfId="31266"/>
    <cellStyle name="20% - Accent4 2 3 3" xfId="8109"/>
    <cellStyle name="20% - Accent4 2 3 3 2" xfId="31267"/>
    <cellStyle name="20% - Accent4 2 3 4" xfId="31268"/>
    <cellStyle name="20% - Accent4 2 3 4 2" xfId="31269"/>
    <cellStyle name="20% - Accent4 2 4" xfId="8110"/>
    <cellStyle name="20% - Accent4 2 4 2" xfId="8111"/>
    <cellStyle name="20% - Accent4 2 4 2 2" xfId="31270"/>
    <cellStyle name="20% - Accent4 2 4 2 2 2" xfId="31271"/>
    <cellStyle name="20% - Accent4 2 4 2 3" xfId="31272"/>
    <cellStyle name="20% - Accent4 2 4 2 3 2" xfId="31273"/>
    <cellStyle name="20% - Accent4 2 4 3" xfId="8112"/>
    <cellStyle name="20% - Accent4 2 4 3 2" xfId="31274"/>
    <cellStyle name="20% - Accent4 2 4 3 2 2" xfId="31275"/>
    <cellStyle name="20% - Accent4 2 4 3 3" xfId="31276"/>
    <cellStyle name="20% - Accent4 2 4 4" xfId="31277"/>
    <cellStyle name="20% - Accent4 2 4 4 2" xfId="31278"/>
    <cellStyle name="20% - Accent4 2 4 5" xfId="31279"/>
    <cellStyle name="20% - Accent4 2 4 5 2" xfId="31280"/>
    <cellStyle name="20% - Accent4 2 5" xfId="8113"/>
    <cellStyle name="20% - Accent4 2 5 2" xfId="31281"/>
    <cellStyle name="20% - Accent4 2 5 2 2" xfId="31282"/>
    <cellStyle name="20% - Accent4 2 5 3" xfId="31283"/>
    <cellStyle name="20% - Accent4 2 6" xfId="31284"/>
    <cellStyle name="20% - Accent4 2 6 2" xfId="31285"/>
    <cellStyle name="20% - Accent4 2 6 2 2" xfId="31286"/>
    <cellStyle name="20% - Accent4 2 6 3" xfId="31287"/>
    <cellStyle name="20% - Accent4 2 7" xfId="31288"/>
    <cellStyle name="20% - Accent4 2 7 2" xfId="31289"/>
    <cellStyle name="20% - Accent4 2 8" xfId="31290"/>
    <cellStyle name="20% - Accent4 2_12PCORC Wind Vestas and Royalties" xfId="31291"/>
    <cellStyle name="20% - Accent4 20" xfId="8114"/>
    <cellStyle name="20% - Accent4 21" xfId="8115"/>
    <cellStyle name="20% - Accent4 22" xfId="8116"/>
    <cellStyle name="20% - Accent4 23" xfId="8117"/>
    <cellStyle name="20% - Accent4 24" xfId="8118"/>
    <cellStyle name="20% - Accent4 25" xfId="8119"/>
    <cellStyle name="20% - Accent4 26" xfId="8120"/>
    <cellStyle name="20% - Accent4 27" xfId="8121"/>
    <cellStyle name="20% - Accent4 28" xfId="8122"/>
    <cellStyle name="20% - Accent4 29" xfId="8123"/>
    <cellStyle name="20% - Accent4 3" xfId="8124"/>
    <cellStyle name="20% - Accent4 3 2" xfId="8125"/>
    <cellStyle name="20% - Accent4 3 2 2" xfId="8126"/>
    <cellStyle name="20% - Accent4 3 2 2 2" xfId="31292"/>
    <cellStyle name="20% - Accent4 3 2 3" xfId="8127"/>
    <cellStyle name="20% - Accent4 3 2 3 2" xfId="31293"/>
    <cellStyle name="20% - Accent4 3 2 4" xfId="31294"/>
    <cellStyle name="20% - Accent4 3 2 4 2" xfId="31295"/>
    <cellStyle name="20% - Accent4 3 2 5" xfId="31296"/>
    <cellStyle name="20% - Accent4 3 3" xfId="8128"/>
    <cellStyle name="20% - Accent4 3 3 2" xfId="31297"/>
    <cellStyle name="20% - Accent4 3 3 2 2" xfId="31298"/>
    <cellStyle name="20% - Accent4 3 3 2 2 2" xfId="31299"/>
    <cellStyle name="20% - Accent4 3 3 2 3" xfId="31300"/>
    <cellStyle name="20% - Accent4 3 3 2 4" xfId="31301"/>
    <cellStyle name="20% - Accent4 3 3 3" xfId="31302"/>
    <cellStyle name="20% - Accent4 3 3 3 2" xfId="31303"/>
    <cellStyle name="20% - Accent4 3 3 4" xfId="31304"/>
    <cellStyle name="20% - Accent4 3 4" xfId="8129"/>
    <cellStyle name="20% - Accent4 3 4 2" xfId="31305"/>
    <cellStyle name="20% - Accent4 3 4 2 2" xfId="31306"/>
    <cellStyle name="20% - Accent4 3 4 3" xfId="31307"/>
    <cellStyle name="20% - Accent4 3 4 4" xfId="31308"/>
    <cellStyle name="20% - Accent4 3 5" xfId="31309"/>
    <cellStyle name="20% - Accent4 3 5 2" xfId="31310"/>
    <cellStyle name="20% - Accent4 3 6" xfId="31311"/>
    <cellStyle name="20% - Accent4 30" xfId="8130"/>
    <cellStyle name="20% - Accent4 31" xfId="8131"/>
    <cellStyle name="20% - Accent4 32" xfId="8132"/>
    <cellStyle name="20% - Accent4 33" xfId="8133"/>
    <cellStyle name="20% - Accent4 34" xfId="8134"/>
    <cellStyle name="20% - Accent4 35" xfId="8135"/>
    <cellStyle name="20% - Accent4 36" xfId="8136"/>
    <cellStyle name="20% - Accent4 37" xfId="8137"/>
    <cellStyle name="20% - Accent4 38" xfId="8138"/>
    <cellStyle name="20% - Accent4 39" xfId="8139"/>
    <cellStyle name="20% - Accent4 4" xfId="8140"/>
    <cellStyle name="20% - Accent4 4 2" xfId="8141"/>
    <cellStyle name="20% - Accent4 4 2 2" xfId="8142"/>
    <cellStyle name="20% - Accent4 4 2 2 2" xfId="31312"/>
    <cellStyle name="20% - Accent4 4 2 3" xfId="8143"/>
    <cellStyle name="20% - Accent4 4 2 3 2" xfId="31313"/>
    <cellStyle name="20% - Accent4 4 2 4" xfId="8144"/>
    <cellStyle name="20% - Accent4 4 2 4 2" xfId="31314"/>
    <cellStyle name="20% - Accent4 4 2 5" xfId="31315"/>
    <cellStyle name="20% - Accent4 4 3" xfId="8145"/>
    <cellStyle name="20% - Accent4 4 3 2" xfId="8146"/>
    <cellStyle name="20% - Accent4 4 3 2 2" xfId="31316"/>
    <cellStyle name="20% - Accent4 4 3 3" xfId="31317"/>
    <cellStyle name="20% - Accent4 4 4" xfId="8147"/>
    <cellStyle name="20% - Accent4 4 4 2" xfId="31318"/>
    <cellStyle name="20% - Accent4 4 5" xfId="8148"/>
    <cellStyle name="20% - Accent4 4 5 2" xfId="31319"/>
    <cellStyle name="20% - Accent4 4 6" xfId="8149"/>
    <cellStyle name="20% - Accent4 4 6 2" xfId="31320"/>
    <cellStyle name="20% - Accent4 4 7" xfId="8150"/>
    <cellStyle name="20% - Accent4 4 7 2" xfId="31321"/>
    <cellStyle name="20% - Accent4 4 8" xfId="8151"/>
    <cellStyle name="20% - Accent4 40" xfId="8152"/>
    <cellStyle name="20% - Accent4 41" xfId="8153"/>
    <cellStyle name="20% - Accent4 42" xfId="8154"/>
    <cellStyle name="20% - Accent4 43" xfId="8155"/>
    <cellStyle name="20% - Accent4 44" xfId="8156"/>
    <cellStyle name="20% - Accent4 45" xfId="8157"/>
    <cellStyle name="20% - Accent4 46" xfId="8158"/>
    <cellStyle name="20% - Accent4 47" xfId="8159"/>
    <cellStyle name="20% - Accent4 48" xfId="8160"/>
    <cellStyle name="20% - Accent4 49" xfId="8161"/>
    <cellStyle name="20% - Accent4 5" xfId="8162"/>
    <cellStyle name="20% - Accent4 5 2" xfId="8163"/>
    <cellStyle name="20% - Accent4 5 2 2" xfId="31322"/>
    <cellStyle name="20% - Accent4 5 2 2 2" xfId="31323"/>
    <cellStyle name="20% - Accent4 5 2 3" xfId="31324"/>
    <cellStyle name="20% - Accent4 5 3" xfId="31325"/>
    <cellStyle name="20% - Accent4 5 3 2" xfId="31326"/>
    <cellStyle name="20% - Accent4 5 3 3" xfId="31327"/>
    <cellStyle name="20% - Accent4 5 4" xfId="31328"/>
    <cellStyle name="20% - Accent4 5 4 2" xfId="31329"/>
    <cellStyle name="20% - Accent4 5 4 3" xfId="31330"/>
    <cellStyle name="20% - Accent4 5 5" xfId="31331"/>
    <cellStyle name="20% - Accent4 50" xfId="8164"/>
    <cellStyle name="20% - Accent4 51" xfId="8165"/>
    <cellStyle name="20% - Accent4 52" xfId="8166"/>
    <cellStyle name="20% - Accent4 53" xfId="8167"/>
    <cellStyle name="20% - Accent4 54" xfId="8168"/>
    <cellStyle name="20% - Accent4 55" xfId="8169"/>
    <cellStyle name="20% - Accent4 56" xfId="8170"/>
    <cellStyle name="20% - Accent4 57" xfId="8171"/>
    <cellStyle name="20% - Accent4 58" xfId="8172"/>
    <cellStyle name="20% - Accent4 59" xfId="8173"/>
    <cellStyle name="20% - Accent4 6" xfId="8174"/>
    <cellStyle name="20% - Accent4 6 2" xfId="8175"/>
    <cellStyle name="20% - Accent4 6 2 2" xfId="31332"/>
    <cellStyle name="20% - Accent4 6 2 2 2" xfId="31333"/>
    <cellStyle name="20% - Accent4 6 2 3" xfId="31334"/>
    <cellStyle name="20% - Accent4 6 2 4" xfId="31335"/>
    <cellStyle name="20% - Accent4 6 3" xfId="31336"/>
    <cellStyle name="20% - Accent4 6 3 2" xfId="31337"/>
    <cellStyle name="20% - Accent4 6 3 3" xfId="31338"/>
    <cellStyle name="20% - Accent4 6 4" xfId="31339"/>
    <cellStyle name="20% - Accent4 6 4 2" xfId="31340"/>
    <cellStyle name="20% - Accent4 6 5" xfId="31341"/>
    <cellStyle name="20% - Accent4 60" xfId="8176"/>
    <cellStyle name="20% - Accent4 61" xfId="8177"/>
    <cellStyle name="20% - Accent4 62" xfId="8178"/>
    <cellStyle name="20% - Accent4 63" xfId="8179"/>
    <cellStyle name="20% - Accent4 64" xfId="8180"/>
    <cellStyle name="20% - Accent4 7" xfId="8181"/>
    <cellStyle name="20% - Accent4 7 2" xfId="31342"/>
    <cellStyle name="20% - Accent4 7 2 2" xfId="31343"/>
    <cellStyle name="20% - Accent4 7 2 2 2" xfId="31344"/>
    <cellStyle name="20% - Accent4 7 2 3" xfId="31345"/>
    <cellStyle name="20% - Accent4 7 2 4" xfId="31346"/>
    <cellStyle name="20% - Accent4 7 3" xfId="31347"/>
    <cellStyle name="20% - Accent4 7 3 2" xfId="31348"/>
    <cellStyle name="20% - Accent4 7 4" xfId="31349"/>
    <cellStyle name="20% - Accent4 7 4 2" xfId="31350"/>
    <cellStyle name="20% - Accent4 7 5" xfId="31351"/>
    <cellStyle name="20% - Accent4 8" xfId="8182"/>
    <cellStyle name="20% - Accent4 8 2" xfId="31352"/>
    <cellStyle name="20% - Accent4 8 2 2" xfId="31353"/>
    <cellStyle name="20% - Accent4 8 2 3" xfId="31354"/>
    <cellStyle name="20% - Accent4 8 3" xfId="31355"/>
    <cellStyle name="20% - Accent4 9" xfId="8183"/>
    <cellStyle name="20% - Accent4 9 2" xfId="31356"/>
    <cellStyle name="20% - Accent4 9 2 2" xfId="31357"/>
    <cellStyle name="20% - Accent4 9 2 3" xfId="31358"/>
    <cellStyle name="20% - Accent4 9 3" xfId="31359"/>
    <cellStyle name="20% - Accent4 9 4" xfId="31360"/>
    <cellStyle name="20% - Accent4 9 5" xfId="31361"/>
    <cellStyle name="20% - Accent5" xfId="6" builtinId="46" customBuiltin="1"/>
    <cellStyle name="20% - Accent5 10" xfId="8184"/>
    <cellStyle name="20% - Accent5 10 2" xfId="31362"/>
    <cellStyle name="20% - Accent5 10 2 2" xfId="31363"/>
    <cellStyle name="20% - Accent5 10 3" xfId="31364"/>
    <cellStyle name="20% - Accent5 11" xfId="8185"/>
    <cellStyle name="20% - Accent5 11 2" xfId="31365"/>
    <cellStyle name="20% - Accent5 11 3" xfId="31366"/>
    <cellStyle name="20% - Accent5 12" xfId="8186"/>
    <cellStyle name="20% - Accent5 13" xfId="8187"/>
    <cellStyle name="20% - Accent5 14" xfId="8188"/>
    <cellStyle name="20% - Accent5 15" xfId="8189"/>
    <cellStyle name="20% - Accent5 16" xfId="8190"/>
    <cellStyle name="20% - Accent5 17" xfId="8191"/>
    <cellStyle name="20% - Accent5 18" xfId="8192"/>
    <cellStyle name="20% - Accent5 19" xfId="8193"/>
    <cellStyle name="20% - Accent5 2" xfId="8194"/>
    <cellStyle name="20% - Accent5 2 2" xfId="8195"/>
    <cellStyle name="20% - Accent5 2 2 2" xfId="8196"/>
    <cellStyle name="20% - Accent5 2 2 2 2" xfId="8197"/>
    <cellStyle name="20% - Accent5 2 2 2 2 2" xfId="31367"/>
    <cellStyle name="20% - Accent5 2 2 2 3" xfId="31368"/>
    <cellStyle name="20% - Accent5 2 2 2 3 2" xfId="31369"/>
    <cellStyle name="20% - Accent5 2 2 3" xfId="8198"/>
    <cellStyle name="20% - Accent5 2 2 3 2" xfId="31370"/>
    <cellStyle name="20% - Accent5 2 2 3 2 2" xfId="31371"/>
    <cellStyle name="20% - Accent5 2 2 3 3" xfId="31372"/>
    <cellStyle name="20% - Accent5 2 2 4" xfId="31373"/>
    <cellStyle name="20% - Accent5 2 2 4 2" xfId="31374"/>
    <cellStyle name="20% - Accent5 2 2 5" xfId="31375"/>
    <cellStyle name="20% - Accent5 2 2 5 2" xfId="31376"/>
    <cellStyle name="20% - Accent5 2 3" xfId="8199"/>
    <cellStyle name="20% - Accent5 2 3 2" xfId="8200"/>
    <cellStyle name="20% - Accent5 2 3 2 2" xfId="8201"/>
    <cellStyle name="20% - Accent5 2 3 2 2 2" xfId="31377"/>
    <cellStyle name="20% - Accent5 2 3 2 3" xfId="31378"/>
    <cellStyle name="20% - Accent5 2 3 3" xfId="8202"/>
    <cellStyle name="20% - Accent5 2 3 3 2" xfId="31379"/>
    <cellStyle name="20% - Accent5 2 3 4" xfId="31380"/>
    <cellStyle name="20% - Accent5 2 3 4 2" xfId="31381"/>
    <cellStyle name="20% - Accent5 2 4" xfId="8203"/>
    <cellStyle name="20% - Accent5 2 4 2" xfId="8204"/>
    <cellStyle name="20% - Accent5 2 4 2 2" xfId="31382"/>
    <cellStyle name="20% - Accent5 2 4 2 2 2" xfId="31383"/>
    <cellStyle name="20% - Accent5 2 4 2 3" xfId="31384"/>
    <cellStyle name="20% - Accent5 2 4 3" xfId="31385"/>
    <cellStyle name="20% - Accent5 2 4 3 2" xfId="31386"/>
    <cellStyle name="20% - Accent5 2 4 3 3" xfId="31387"/>
    <cellStyle name="20% - Accent5 2 4 4" xfId="31388"/>
    <cellStyle name="20% - Accent5 2 4 4 2" xfId="31389"/>
    <cellStyle name="20% - Accent5 2 4 5" xfId="31390"/>
    <cellStyle name="20% - Accent5 2 5" xfId="8205"/>
    <cellStyle name="20% - Accent5 2 5 2" xfId="31391"/>
    <cellStyle name="20% - Accent5 2 5 2 2" xfId="31392"/>
    <cellStyle name="20% - Accent5 2 5 3" xfId="31393"/>
    <cellStyle name="20% - Accent5 2 6" xfId="31394"/>
    <cellStyle name="20% - Accent5 2 6 2" xfId="31395"/>
    <cellStyle name="20% - Accent5 2 6 2 2" xfId="31396"/>
    <cellStyle name="20% - Accent5 2 6 3" xfId="31397"/>
    <cellStyle name="20% - Accent5 2 7" xfId="31398"/>
    <cellStyle name="20% - Accent5 2 7 2" xfId="31399"/>
    <cellStyle name="20% - Accent5 2 8" xfId="31400"/>
    <cellStyle name="20% - Accent5 2_12PCORC Wind Vestas and Royalties" xfId="31401"/>
    <cellStyle name="20% - Accent5 20" xfId="8206"/>
    <cellStyle name="20% - Accent5 21" xfId="8207"/>
    <cellStyle name="20% - Accent5 22" xfId="8208"/>
    <cellStyle name="20% - Accent5 23" xfId="8209"/>
    <cellStyle name="20% - Accent5 24" xfId="8210"/>
    <cellStyle name="20% - Accent5 25" xfId="8211"/>
    <cellStyle name="20% - Accent5 26" xfId="8212"/>
    <cellStyle name="20% - Accent5 27" xfId="8213"/>
    <cellStyle name="20% - Accent5 28" xfId="8214"/>
    <cellStyle name="20% - Accent5 29" xfId="8215"/>
    <cellStyle name="20% - Accent5 3" xfId="8216"/>
    <cellStyle name="20% - Accent5 3 2" xfId="8217"/>
    <cellStyle name="20% - Accent5 3 2 2" xfId="8218"/>
    <cellStyle name="20% - Accent5 3 2 2 2" xfId="31402"/>
    <cellStyle name="20% - Accent5 3 2 3" xfId="8219"/>
    <cellStyle name="20% - Accent5 3 2 3 2" xfId="31403"/>
    <cellStyle name="20% - Accent5 3 2 4" xfId="31404"/>
    <cellStyle name="20% - Accent5 3 2 4 2" xfId="31405"/>
    <cellStyle name="20% - Accent5 3 2 5" xfId="31406"/>
    <cellStyle name="20% - Accent5 3 3" xfId="8220"/>
    <cellStyle name="20% - Accent5 3 3 2" xfId="31407"/>
    <cellStyle name="20% - Accent5 3 3 2 2" xfId="31408"/>
    <cellStyle name="20% - Accent5 3 3 2 2 2" xfId="31409"/>
    <cellStyle name="20% - Accent5 3 3 2 3" xfId="31410"/>
    <cellStyle name="20% - Accent5 3 3 2 4" xfId="31411"/>
    <cellStyle name="20% - Accent5 3 3 3" xfId="31412"/>
    <cellStyle name="20% - Accent5 3 3 3 2" xfId="31413"/>
    <cellStyle name="20% - Accent5 3 3 4" xfId="31414"/>
    <cellStyle name="20% - Accent5 3 4" xfId="8221"/>
    <cellStyle name="20% - Accent5 3 4 2" xfId="31415"/>
    <cellStyle name="20% - Accent5 3 4 2 2" xfId="31416"/>
    <cellStyle name="20% - Accent5 3 4 3" xfId="31417"/>
    <cellStyle name="20% - Accent5 3 4 4" xfId="31418"/>
    <cellStyle name="20% - Accent5 3 5" xfId="31419"/>
    <cellStyle name="20% - Accent5 3 5 2" xfId="31420"/>
    <cellStyle name="20% - Accent5 30" xfId="8222"/>
    <cellStyle name="20% - Accent5 31" xfId="8223"/>
    <cellStyle name="20% - Accent5 32" xfId="8224"/>
    <cellStyle name="20% - Accent5 33" xfId="8225"/>
    <cellStyle name="20% - Accent5 34" xfId="8226"/>
    <cellStyle name="20% - Accent5 35" xfId="8227"/>
    <cellStyle name="20% - Accent5 36" xfId="8228"/>
    <cellStyle name="20% - Accent5 37" xfId="8229"/>
    <cellStyle name="20% - Accent5 38" xfId="8230"/>
    <cellStyle name="20% - Accent5 39" xfId="8231"/>
    <cellStyle name="20% - Accent5 4" xfId="8232"/>
    <cellStyle name="20% - Accent5 4 2" xfId="8233"/>
    <cellStyle name="20% - Accent5 4 2 2" xfId="8234"/>
    <cellStyle name="20% - Accent5 4 2 2 2" xfId="31421"/>
    <cellStyle name="20% - Accent5 4 2 3" xfId="31422"/>
    <cellStyle name="20% - Accent5 4 3" xfId="8235"/>
    <cellStyle name="20% - Accent5 4 3 2" xfId="31423"/>
    <cellStyle name="20% - Accent5 4 4" xfId="8236"/>
    <cellStyle name="20% - Accent5 4 4 2" xfId="31424"/>
    <cellStyle name="20% - Accent5 40" xfId="8237"/>
    <cellStyle name="20% - Accent5 41" xfId="8238"/>
    <cellStyle name="20% - Accent5 42" xfId="8239"/>
    <cellStyle name="20% - Accent5 43" xfId="8240"/>
    <cellStyle name="20% - Accent5 44" xfId="8241"/>
    <cellStyle name="20% - Accent5 45" xfId="8242"/>
    <cellStyle name="20% - Accent5 46" xfId="8243"/>
    <cellStyle name="20% - Accent5 47" xfId="8244"/>
    <cellStyle name="20% - Accent5 48" xfId="8245"/>
    <cellStyle name="20% - Accent5 49" xfId="8246"/>
    <cellStyle name="20% - Accent5 5" xfId="8247"/>
    <cellStyle name="20% - Accent5 5 2" xfId="8248"/>
    <cellStyle name="20% - Accent5 5 2 2" xfId="31425"/>
    <cellStyle name="20% - Accent5 5 2 2 2" xfId="31426"/>
    <cellStyle name="20% - Accent5 5 2 3" xfId="31427"/>
    <cellStyle name="20% - Accent5 5 3" xfId="31428"/>
    <cellStyle name="20% - Accent5 5 3 2" xfId="31429"/>
    <cellStyle name="20% - Accent5 5 3 3" xfId="31430"/>
    <cellStyle name="20% - Accent5 5 4" xfId="31431"/>
    <cellStyle name="20% - Accent5 5 4 2" xfId="31432"/>
    <cellStyle name="20% - Accent5 50" xfId="8249"/>
    <cellStyle name="20% - Accent5 51" xfId="8250"/>
    <cellStyle name="20% - Accent5 52" xfId="8251"/>
    <cellStyle name="20% - Accent5 53" xfId="8252"/>
    <cellStyle name="20% - Accent5 54" xfId="8253"/>
    <cellStyle name="20% - Accent5 55" xfId="8254"/>
    <cellStyle name="20% - Accent5 56" xfId="8255"/>
    <cellStyle name="20% - Accent5 57" xfId="8256"/>
    <cellStyle name="20% - Accent5 58" xfId="8257"/>
    <cellStyle name="20% - Accent5 59" xfId="8258"/>
    <cellStyle name="20% - Accent5 6" xfId="8259"/>
    <cellStyle name="20% - Accent5 6 2" xfId="8260"/>
    <cellStyle name="20% - Accent5 6 2 2" xfId="31433"/>
    <cellStyle name="20% - Accent5 6 2 2 2" xfId="31434"/>
    <cellStyle name="20% - Accent5 6 2 3" xfId="31435"/>
    <cellStyle name="20% - Accent5 6 2 4" xfId="31436"/>
    <cellStyle name="20% - Accent5 6 3" xfId="31437"/>
    <cellStyle name="20% - Accent5 6 3 2" xfId="31438"/>
    <cellStyle name="20% - Accent5 6 3 3" xfId="31439"/>
    <cellStyle name="20% - Accent5 6 4" xfId="31440"/>
    <cellStyle name="20% - Accent5 6 4 2" xfId="31441"/>
    <cellStyle name="20% - Accent5 6 5" xfId="31442"/>
    <cellStyle name="20% - Accent5 60" xfId="8261"/>
    <cellStyle name="20% - Accent5 61" xfId="8262"/>
    <cellStyle name="20% - Accent5 62" xfId="8263"/>
    <cellStyle name="20% - Accent5 63" xfId="8264"/>
    <cellStyle name="20% - Accent5 64" xfId="8265"/>
    <cellStyle name="20% - Accent5 7" xfId="8266"/>
    <cellStyle name="20% - Accent5 7 2" xfId="31443"/>
    <cellStyle name="20% - Accent5 7 2 2" xfId="31444"/>
    <cellStyle name="20% - Accent5 7 2 2 2" xfId="31445"/>
    <cellStyle name="20% - Accent5 7 2 3" xfId="31446"/>
    <cellStyle name="20% - Accent5 7 2 4" xfId="31447"/>
    <cellStyle name="20% - Accent5 7 3" xfId="31448"/>
    <cellStyle name="20% - Accent5 7 3 2" xfId="31449"/>
    <cellStyle name="20% - Accent5 7 4" xfId="31450"/>
    <cellStyle name="20% - Accent5 7 4 2" xfId="31451"/>
    <cellStyle name="20% - Accent5 7 5" xfId="31452"/>
    <cellStyle name="20% - Accent5 8" xfId="8267"/>
    <cellStyle name="20% - Accent5 8 2" xfId="31453"/>
    <cellStyle name="20% - Accent5 8 2 2" xfId="31454"/>
    <cellStyle name="20% - Accent5 8 2 3" xfId="31455"/>
    <cellStyle name="20% - Accent5 8 3" xfId="31456"/>
    <cellStyle name="20% - Accent5 9" xfId="8268"/>
    <cellStyle name="20% - Accent5 9 2" xfId="31457"/>
    <cellStyle name="20% - Accent5 9 2 2" xfId="31458"/>
    <cellStyle name="20% - Accent5 9 2 3" xfId="31459"/>
    <cellStyle name="20% - Accent5 9 3" xfId="31460"/>
    <cellStyle name="20% - Accent5 9 4" xfId="31461"/>
    <cellStyle name="20% - Accent5 9 5" xfId="31462"/>
    <cellStyle name="20% - Accent6" xfId="7" builtinId="50" customBuiltin="1"/>
    <cellStyle name="20% - Accent6 10" xfId="8269"/>
    <cellStyle name="20% - Accent6 10 2" xfId="31463"/>
    <cellStyle name="20% - Accent6 10 2 2" xfId="31464"/>
    <cellStyle name="20% - Accent6 10 3" xfId="31465"/>
    <cellStyle name="20% - Accent6 10 4" xfId="31466"/>
    <cellStyle name="20% - Accent6 11" xfId="8270"/>
    <cellStyle name="20% - Accent6 11 2" xfId="31467"/>
    <cellStyle name="20% - Accent6 11 3" xfId="31468"/>
    <cellStyle name="20% - Accent6 12" xfId="8271"/>
    <cellStyle name="20% - Accent6 13" xfId="8272"/>
    <cellStyle name="20% - Accent6 14" xfId="8273"/>
    <cellStyle name="20% - Accent6 15" xfId="8274"/>
    <cellStyle name="20% - Accent6 16" xfId="8275"/>
    <cellStyle name="20% - Accent6 17" xfId="8276"/>
    <cellStyle name="20% - Accent6 18" xfId="8277"/>
    <cellStyle name="20% - Accent6 19" xfId="8278"/>
    <cellStyle name="20% - Accent6 2" xfId="8279"/>
    <cellStyle name="20% - Accent6 2 2" xfId="8280"/>
    <cellStyle name="20% - Accent6 2 2 2" xfId="8281"/>
    <cellStyle name="20% - Accent6 2 2 2 2" xfId="8282"/>
    <cellStyle name="20% - Accent6 2 2 2 2 2" xfId="31469"/>
    <cellStyle name="20% - Accent6 2 2 2 3" xfId="31470"/>
    <cellStyle name="20% - Accent6 2 2 2 3 2" xfId="31471"/>
    <cellStyle name="20% - Accent6 2 2 3" xfId="8283"/>
    <cellStyle name="20% - Accent6 2 2 3 2" xfId="31472"/>
    <cellStyle name="20% - Accent6 2 2 3 2 2" xfId="31473"/>
    <cellStyle name="20% - Accent6 2 2 3 3" xfId="31474"/>
    <cellStyle name="20% - Accent6 2 2 4" xfId="31475"/>
    <cellStyle name="20% - Accent6 2 2 4 2" xfId="31476"/>
    <cellStyle name="20% - Accent6 2 2 5" xfId="31477"/>
    <cellStyle name="20% - Accent6 2 2 5 2" xfId="31478"/>
    <cellStyle name="20% - Accent6 2 3" xfId="8284"/>
    <cellStyle name="20% - Accent6 2 3 2" xfId="8285"/>
    <cellStyle name="20% - Accent6 2 3 2 2" xfId="8286"/>
    <cellStyle name="20% - Accent6 2 3 2 2 2" xfId="31479"/>
    <cellStyle name="20% - Accent6 2 3 2 3" xfId="31480"/>
    <cellStyle name="20% - Accent6 2 3 3" xfId="8287"/>
    <cellStyle name="20% - Accent6 2 3 3 2" xfId="31481"/>
    <cellStyle name="20% - Accent6 2 3 4" xfId="31482"/>
    <cellStyle name="20% - Accent6 2 3 4 2" xfId="31483"/>
    <cellStyle name="20% - Accent6 2 4" xfId="8288"/>
    <cellStyle name="20% - Accent6 2 4 2" xfId="8289"/>
    <cellStyle name="20% - Accent6 2 4 2 2" xfId="31484"/>
    <cellStyle name="20% - Accent6 2 4 2 2 2" xfId="31485"/>
    <cellStyle name="20% - Accent6 2 4 2 3" xfId="31486"/>
    <cellStyle name="20% - Accent6 2 4 3" xfId="31487"/>
    <cellStyle name="20% - Accent6 2 4 3 2" xfId="31488"/>
    <cellStyle name="20% - Accent6 2 4 3 3" xfId="31489"/>
    <cellStyle name="20% - Accent6 2 4 4" xfId="31490"/>
    <cellStyle name="20% - Accent6 2 4 4 2" xfId="31491"/>
    <cellStyle name="20% - Accent6 2 4 5" xfId="31492"/>
    <cellStyle name="20% - Accent6 2 5" xfId="8290"/>
    <cellStyle name="20% - Accent6 2 5 2" xfId="31493"/>
    <cellStyle name="20% - Accent6 2 5 2 2" xfId="31494"/>
    <cellStyle name="20% - Accent6 2 5 3" xfId="31495"/>
    <cellStyle name="20% - Accent6 2 6" xfId="31496"/>
    <cellStyle name="20% - Accent6 2 6 2" xfId="31497"/>
    <cellStyle name="20% - Accent6 2 6 2 2" xfId="31498"/>
    <cellStyle name="20% - Accent6 2 6 3" xfId="31499"/>
    <cellStyle name="20% - Accent6 2 7" xfId="31500"/>
    <cellStyle name="20% - Accent6 2 7 2" xfId="31501"/>
    <cellStyle name="20% - Accent6 2 8" xfId="31502"/>
    <cellStyle name="20% - Accent6 2_12PCORC Wind Vestas and Royalties" xfId="31503"/>
    <cellStyle name="20% - Accent6 20" xfId="8291"/>
    <cellStyle name="20% - Accent6 21" xfId="8292"/>
    <cellStyle name="20% - Accent6 22" xfId="8293"/>
    <cellStyle name="20% - Accent6 23" xfId="8294"/>
    <cellStyle name="20% - Accent6 24" xfId="8295"/>
    <cellStyle name="20% - Accent6 25" xfId="8296"/>
    <cellStyle name="20% - Accent6 26" xfId="8297"/>
    <cellStyle name="20% - Accent6 27" xfId="8298"/>
    <cellStyle name="20% - Accent6 28" xfId="8299"/>
    <cellStyle name="20% - Accent6 29" xfId="8300"/>
    <cellStyle name="20% - Accent6 3" xfId="8301"/>
    <cellStyle name="20% - Accent6 3 2" xfId="8302"/>
    <cellStyle name="20% - Accent6 3 2 2" xfId="8303"/>
    <cellStyle name="20% - Accent6 3 2 2 2" xfId="31504"/>
    <cellStyle name="20% - Accent6 3 2 3" xfId="8304"/>
    <cellStyle name="20% - Accent6 3 2 3 2" xfId="31505"/>
    <cellStyle name="20% - Accent6 3 2 4" xfId="31506"/>
    <cellStyle name="20% - Accent6 3 2 4 2" xfId="31507"/>
    <cellStyle name="20% - Accent6 3 2 5" xfId="31508"/>
    <cellStyle name="20% - Accent6 3 3" xfId="8305"/>
    <cellStyle name="20% - Accent6 3 3 2" xfId="31509"/>
    <cellStyle name="20% - Accent6 3 3 2 2" xfId="31510"/>
    <cellStyle name="20% - Accent6 3 3 2 2 2" xfId="31511"/>
    <cellStyle name="20% - Accent6 3 3 2 3" xfId="31512"/>
    <cellStyle name="20% - Accent6 3 3 2 4" xfId="31513"/>
    <cellStyle name="20% - Accent6 3 3 3" xfId="31514"/>
    <cellStyle name="20% - Accent6 3 3 3 2" xfId="31515"/>
    <cellStyle name="20% - Accent6 3 3 4" xfId="31516"/>
    <cellStyle name="20% - Accent6 3 4" xfId="8306"/>
    <cellStyle name="20% - Accent6 3 4 2" xfId="31517"/>
    <cellStyle name="20% - Accent6 3 4 2 2" xfId="31518"/>
    <cellStyle name="20% - Accent6 3 4 3" xfId="31519"/>
    <cellStyle name="20% - Accent6 3 4 4" xfId="31520"/>
    <cellStyle name="20% - Accent6 3 5" xfId="31521"/>
    <cellStyle name="20% - Accent6 3 5 2" xfId="31522"/>
    <cellStyle name="20% - Accent6 3 6" xfId="31523"/>
    <cellStyle name="20% - Accent6 30" xfId="8307"/>
    <cellStyle name="20% - Accent6 31" xfId="8308"/>
    <cellStyle name="20% - Accent6 32" xfId="8309"/>
    <cellStyle name="20% - Accent6 33" xfId="8310"/>
    <cellStyle name="20% - Accent6 34" xfId="8311"/>
    <cellStyle name="20% - Accent6 35" xfId="8312"/>
    <cellStyle name="20% - Accent6 36" xfId="8313"/>
    <cellStyle name="20% - Accent6 37" xfId="8314"/>
    <cellStyle name="20% - Accent6 38" xfId="8315"/>
    <cellStyle name="20% - Accent6 39" xfId="8316"/>
    <cellStyle name="20% - Accent6 4" xfId="8317"/>
    <cellStyle name="20% - Accent6 4 2" xfId="8318"/>
    <cellStyle name="20% - Accent6 4 2 2" xfId="8319"/>
    <cellStyle name="20% - Accent6 4 2 2 2" xfId="31524"/>
    <cellStyle name="20% - Accent6 4 2 3" xfId="8320"/>
    <cellStyle name="20% - Accent6 4 2 3 2" xfId="31525"/>
    <cellStyle name="20% - Accent6 4 2 4" xfId="8321"/>
    <cellStyle name="20% - Accent6 4 2 4 2" xfId="31526"/>
    <cellStyle name="20% - Accent6 4 2 5" xfId="31527"/>
    <cellStyle name="20% - Accent6 4 3" xfId="8322"/>
    <cellStyle name="20% - Accent6 4 3 2" xfId="8323"/>
    <cellStyle name="20% - Accent6 4 3 2 2" xfId="31528"/>
    <cellStyle name="20% - Accent6 4 3 3" xfId="31529"/>
    <cellStyle name="20% - Accent6 4 4" xfId="8324"/>
    <cellStyle name="20% - Accent6 4 4 2" xfId="31530"/>
    <cellStyle name="20% - Accent6 4 5" xfId="8325"/>
    <cellStyle name="20% - Accent6 4 5 2" xfId="31531"/>
    <cellStyle name="20% - Accent6 4 6" xfId="8326"/>
    <cellStyle name="20% - Accent6 4 6 2" xfId="31532"/>
    <cellStyle name="20% - Accent6 4 7" xfId="8327"/>
    <cellStyle name="20% - Accent6 4 7 2" xfId="31533"/>
    <cellStyle name="20% - Accent6 4 8" xfId="8328"/>
    <cellStyle name="20% - Accent6 40" xfId="8329"/>
    <cellStyle name="20% - Accent6 41" xfId="8330"/>
    <cellStyle name="20% - Accent6 42" xfId="8331"/>
    <cellStyle name="20% - Accent6 43" xfId="8332"/>
    <cellStyle name="20% - Accent6 44" xfId="8333"/>
    <cellStyle name="20% - Accent6 45" xfId="8334"/>
    <cellStyle name="20% - Accent6 46" xfId="8335"/>
    <cellStyle name="20% - Accent6 47" xfId="8336"/>
    <cellStyle name="20% - Accent6 48" xfId="8337"/>
    <cellStyle name="20% - Accent6 49" xfId="8338"/>
    <cellStyle name="20% - Accent6 5" xfId="8339"/>
    <cellStyle name="20% - Accent6 5 2" xfId="8340"/>
    <cellStyle name="20% - Accent6 5 2 2" xfId="31534"/>
    <cellStyle name="20% - Accent6 5 2 2 2" xfId="31535"/>
    <cellStyle name="20% - Accent6 5 2 3" xfId="31536"/>
    <cellStyle name="20% - Accent6 5 3" xfId="31537"/>
    <cellStyle name="20% - Accent6 5 3 2" xfId="31538"/>
    <cellStyle name="20% - Accent6 5 3 3" xfId="31539"/>
    <cellStyle name="20% - Accent6 5 4" xfId="31540"/>
    <cellStyle name="20% - Accent6 5 4 2" xfId="31541"/>
    <cellStyle name="20% - Accent6 5 4 3" xfId="31542"/>
    <cellStyle name="20% - Accent6 5 5" xfId="31543"/>
    <cellStyle name="20% - Accent6 50" xfId="8341"/>
    <cellStyle name="20% - Accent6 51" xfId="8342"/>
    <cellStyle name="20% - Accent6 52" xfId="8343"/>
    <cellStyle name="20% - Accent6 53" xfId="8344"/>
    <cellStyle name="20% - Accent6 54" xfId="8345"/>
    <cellStyle name="20% - Accent6 55" xfId="8346"/>
    <cellStyle name="20% - Accent6 56" xfId="8347"/>
    <cellStyle name="20% - Accent6 57" xfId="8348"/>
    <cellStyle name="20% - Accent6 58" xfId="8349"/>
    <cellStyle name="20% - Accent6 59" xfId="8350"/>
    <cellStyle name="20% - Accent6 6" xfId="8351"/>
    <cellStyle name="20% - Accent6 6 2" xfId="8352"/>
    <cellStyle name="20% - Accent6 6 2 2" xfId="31544"/>
    <cellStyle name="20% - Accent6 6 2 2 2" xfId="31545"/>
    <cellStyle name="20% - Accent6 6 2 3" xfId="31546"/>
    <cellStyle name="20% - Accent6 6 2 4" xfId="31547"/>
    <cellStyle name="20% - Accent6 6 3" xfId="31548"/>
    <cellStyle name="20% - Accent6 6 3 2" xfId="31549"/>
    <cellStyle name="20% - Accent6 6 3 3" xfId="31550"/>
    <cellStyle name="20% - Accent6 6 4" xfId="31551"/>
    <cellStyle name="20% - Accent6 6 4 2" xfId="31552"/>
    <cellStyle name="20% - Accent6 6 5" xfId="31553"/>
    <cellStyle name="20% - Accent6 60" xfId="8353"/>
    <cellStyle name="20% - Accent6 61" xfId="8354"/>
    <cellStyle name="20% - Accent6 62" xfId="8355"/>
    <cellStyle name="20% - Accent6 63" xfId="8356"/>
    <cellStyle name="20% - Accent6 64" xfId="8357"/>
    <cellStyle name="20% - Accent6 7" xfId="8358"/>
    <cellStyle name="20% - Accent6 7 2" xfId="31554"/>
    <cellStyle name="20% - Accent6 7 2 2" xfId="31555"/>
    <cellStyle name="20% - Accent6 7 2 2 2" xfId="31556"/>
    <cellStyle name="20% - Accent6 7 2 3" xfId="31557"/>
    <cellStyle name="20% - Accent6 7 2 4" xfId="31558"/>
    <cellStyle name="20% - Accent6 7 3" xfId="31559"/>
    <cellStyle name="20% - Accent6 7 3 2" xfId="31560"/>
    <cellStyle name="20% - Accent6 7 4" xfId="31561"/>
    <cellStyle name="20% - Accent6 7 4 2" xfId="31562"/>
    <cellStyle name="20% - Accent6 7 5" xfId="31563"/>
    <cellStyle name="20% - Accent6 8" xfId="8359"/>
    <cellStyle name="20% - Accent6 8 2" xfId="31564"/>
    <cellStyle name="20% - Accent6 8 2 2" xfId="31565"/>
    <cellStyle name="20% - Accent6 8 2 3" xfId="31566"/>
    <cellStyle name="20% - Accent6 8 3" xfId="31567"/>
    <cellStyle name="20% - Accent6 9" xfId="8360"/>
    <cellStyle name="20% - Accent6 9 2" xfId="31568"/>
    <cellStyle name="20% - Accent6 9 2 2" xfId="31569"/>
    <cellStyle name="20% - Accent6 9 2 3" xfId="31570"/>
    <cellStyle name="20% - Accent6 9 3" xfId="31571"/>
    <cellStyle name="20% - Accent6 9 4" xfId="31572"/>
    <cellStyle name="20% - Accent6 9 5" xfId="31573"/>
    <cellStyle name="40% - Accent1" xfId="8" builtinId="31" customBuiltin="1"/>
    <cellStyle name="40% - Accent1 10" xfId="8361"/>
    <cellStyle name="40% - Accent1 10 2" xfId="31574"/>
    <cellStyle name="40% - Accent1 10 2 2" xfId="31575"/>
    <cellStyle name="40% - Accent1 10 3" xfId="31576"/>
    <cellStyle name="40% - Accent1 10 4" xfId="31577"/>
    <cellStyle name="40% - Accent1 11" xfId="8362"/>
    <cellStyle name="40% - Accent1 11 2" xfId="31578"/>
    <cellStyle name="40% - Accent1 11 3" xfId="31579"/>
    <cellStyle name="40% - Accent1 12" xfId="8363"/>
    <cellStyle name="40% - Accent1 13" xfId="8364"/>
    <cellStyle name="40% - Accent1 14" xfId="8365"/>
    <cellStyle name="40% - Accent1 15" xfId="8366"/>
    <cellStyle name="40% - Accent1 16" xfId="8367"/>
    <cellStyle name="40% - Accent1 17" xfId="8368"/>
    <cellStyle name="40% - Accent1 18" xfId="8369"/>
    <cellStyle name="40% - Accent1 19" xfId="8370"/>
    <cellStyle name="40% - Accent1 2" xfId="8371"/>
    <cellStyle name="40% - Accent1 2 2" xfId="8372"/>
    <cellStyle name="40% - Accent1 2 2 2" xfId="8373"/>
    <cellStyle name="40% - Accent1 2 2 2 2" xfId="8374"/>
    <cellStyle name="40% - Accent1 2 2 2 2 2" xfId="31580"/>
    <cellStyle name="40% - Accent1 2 2 2 3" xfId="31581"/>
    <cellStyle name="40% - Accent1 2 2 2 3 2" xfId="31582"/>
    <cellStyle name="40% - Accent1 2 2 3" xfId="8375"/>
    <cellStyle name="40% - Accent1 2 2 3 2" xfId="31583"/>
    <cellStyle name="40% - Accent1 2 2 3 2 2" xfId="31584"/>
    <cellStyle name="40% - Accent1 2 2 3 3" xfId="31585"/>
    <cellStyle name="40% - Accent1 2 2 4" xfId="31586"/>
    <cellStyle name="40% - Accent1 2 2 4 2" xfId="31587"/>
    <cellStyle name="40% - Accent1 2 2 5" xfId="31588"/>
    <cellStyle name="40% - Accent1 2 2 5 2" xfId="31589"/>
    <cellStyle name="40% - Accent1 2 3" xfId="8376"/>
    <cellStyle name="40% - Accent1 2 3 2" xfId="8377"/>
    <cellStyle name="40% - Accent1 2 3 2 2" xfId="8378"/>
    <cellStyle name="40% - Accent1 2 3 2 2 2" xfId="31590"/>
    <cellStyle name="40% - Accent1 2 3 2 3" xfId="31591"/>
    <cellStyle name="40% - Accent1 2 3 3" xfId="8379"/>
    <cellStyle name="40% - Accent1 2 3 3 2" xfId="31592"/>
    <cellStyle name="40% - Accent1 2 3 4" xfId="31593"/>
    <cellStyle name="40% - Accent1 2 3 4 2" xfId="31594"/>
    <cellStyle name="40% - Accent1 2 4" xfId="8380"/>
    <cellStyle name="40% - Accent1 2 4 2" xfId="8381"/>
    <cellStyle name="40% - Accent1 2 4 2 2" xfId="31595"/>
    <cellStyle name="40% - Accent1 2 4 2 2 2" xfId="31596"/>
    <cellStyle name="40% - Accent1 2 4 2 3" xfId="31597"/>
    <cellStyle name="40% - Accent1 2 4 2 3 2" xfId="31598"/>
    <cellStyle name="40% - Accent1 2 4 3" xfId="8382"/>
    <cellStyle name="40% - Accent1 2 4 3 2" xfId="31599"/>
    <cellStyle name="40% - Accent1 2 4 3 2 2" xfId="31600"/>
    <cellStyle name="40% - Accent1 2 4 3 3" xfId="31601"/>
    <cellStyle name="40% - Accent1 2 4 4" xfId="31602"/>
    <cellStyle name="40% - Accent1 2 4 4 2" xfId="31603"/>
    <cellStyle name="40% - Accent1 2 4 5" xfId="31604"/>
    <cellStyle name="40% - Accent1 2 4 5 2" xfId="31605"/>
    <cellStyle name="40% - Accent1 2 5" xfId="8383"/>
    <cellStyle name="40% - Accent1 2 5 2" xfId="31606"/>
    <cellStyle name="40% - Accent1 2 5 2 2" xfId="31607"/>
    <cellStyle name="40% - Accent1 2 5 3" xfId="31608"/>
    <cellStyle name="40% - Accent1 2 6" xfId="31609"/>
    <cellStyle name="40% - Accent1 2 6 2" xfId="31610"/>
    <cellStyle name="40% - Accent1 2 6 2 2" xfId="31611"/>
    <cellStyle name="40% - Accent1 2 6 3" xfId="31612"/>
    <cellStyle name="40% - Accent1 2 7" xfId="31613"/>
    <cellStyle name="40% - Accent1 2 7 2" xfId="31614"/>
    <cellStyle name="40% - Accent1 2 8" xfId="31615"/>
    <cellStyle name="40% - Accent1 2_12PCORC Wind Vestas and Royalties" xfId="31616"/>
    <cellStyle name="40% - Accent1 20" xfId="8384"/>
    <cellStyle name="40% - Accent1 21" xfId="8385"/>
    <cellStyle name="40% - Accent1 22" xfId="8386"/>
    <cellStyle name="40% - Accent1 23" xfId="8387"/>
    <cellStyle name="40% - Accent1 24" xfId="8388"/>
    <cellStyle name="40% - Accent1 25" xfId="8389"/>
    <cellStyle name="40% - Accent1 26" xfId="8390"/>
    <cellStyle name="40% - Accent1 27" xfId="8391"/>
    <cellStyle name="40% - Accent1 28" xfId="8392"/>
    <cellStyle name="40% - Accent1 29" xfId="8393"/>
    <cellStyle name="40% - Accent1 3" xfId="8394"/>
    <cellStyle name="40% - Accent1 3 2" xfId="8395"/>
    <cellStyle name="40% - Accent1 3 2 2" xfId="8396"/>
    <cellStyle name="40% - Accent1 3 2 2 2" xfId="31617"/>
    <cellStyle name="40% - Accent1 3 2 3" xfId="8397"/>
    <cellStyle name="40% - Accent1 3 2 3 2" xfId="31618"/>
    <cellStyle name="40% - Accent1 3 2 4" xfId="31619"/>
    <cellStyle name="40% - Accent1 3 2 4 2" xfId="31620"/>
    <cellStyle name="40% - Accent1 3 2 5" xfId="31621"/>
    <cellStyle name="40% - Accent1 3 3" xfId="8398"/>
    <cellStyle name="40% - Accent1 3 3 2" xfId="31622"/>
    <cellStyle name="40% - Accent1 3 3 2 2" xfId="31623"/>
    <cellStyle name="40% - Accent1 3 3 2 2 2" xfId="31624"/>
    <cellStyle name="40% - Accent1 3 3 2 3" xfId="31625"/>
    <cellStyle name="40% - Accent1 3 3 2 4" xfId="31626"/>
    <cellStyle name="40% - Accent1 3 3 3" xfId="31627"/>
    <cellStyle name="40% - Accent1 3 3 3 2" xfId="31628"/>
    <cellStyle name="40% - Accent1 3 3 4" xfId="31629"/>
    <cellStyle name="40% - Accent1 3 4" xfId="8399"/>
    <cellStyle name="40% - Accent1 3 4 2" xfId="31630"/>
    <cellStyle name="40% - Accent1 3 4 2 2" xfId="31631"/>
    <cellStyle name="40% - Accent1 3 4 3" xfId="31632"/>
    <cellStyle name="40% - Accent1 3 4 4" xfId="31633"/>
    <cellStyle name="40% - Accent1 3 5" xfId="31634"/>
    <cellStyle name="40% - Accent1 3 5 2" xfId="31635"/>
    <cellStyle name="40% - Accent1 3 6" xfId="31636"/>
    <cellStyle name="40% - Accent1 30" xfId="8400"/>
    <cellStyle name="40% - Accent1 31" xfId="8401"/>
    <cellStyle name="40% - Accent1 32" xfId="8402"/>
    <cellStyle name="40% - Accent1 33" xfId="8403"/>
    <cellStyle name="40% - Accent1 34" xfId="8404"/>
    <cellStyle name="40% - Accent1 35" xfId="8405"/>
    <cellStyle name="40% - Accent1 36" xfId="8406"/>
    <cellStyle name="40% - Accent1 37" xfId="8407"/>
    <cellStyle name="40% - Accent1 38" xfId="8408"/>
    <cellStyle name="40% - Accent1 39" xfId="8409"/>
    <cellStyle name="40% - Accent1 4" xfId="8410"/>
    <cellStyle name="40% - Accent1 4 2" xfId="8411"/>
    <cellStyle name="40% - Accent1 4 2 2" xfId="8412"/>
    <cellStyle name="40% - Accent1 4 2 2 2" xfId="31637"/>
    <cellStyle name="40% - Accent1 4 2 3" xfId="8413"/>
    <cellStyle name="40% - Accent1 4 2 3 2" xfId="31638"/>
    <cellStyle name="40% - Accent1 4 2 4" xfId="8414"/>
    <cellStyle name="40% - Accent1 4 2 4 2" xfId="31639"/>
    <cellStyle name="40% - Accent1 4 2 5" xfId="31640"/>
    <cellStyle name="40% - Accent1 4 3" xfId="8415"/>
    <cellStyle name="40% - Accent1 4 3 2" xfId="8416"/>
    <cellStyle name="40% - Accent1 4 3 2 2" xfId="31641"/>
    <cellStyle name="40% - Accent1 4 3 3" xfId="31642"/>
    <cellStyle name="40% - Accent1 4 4" xfId="8417"/>
    <cellStyle name="40% - Accent1 4 4 2" xfId="31643"/>
    <cellStyle name="40% - Accent1 4 5" xfId="8418"/>
    <cellStyle name="40% - Accent1 4 5 2" xfId="31644"/>
    <cellStyle name="40% - Accent1 4 6" xfId="8419"/>
    <cellStyle name="40% - Accent1 4 6 2" xfId="31645"/>
    <cellStyle name="40% - Accent1 4 7" xfId="8420"/>
    <cellStyle name="40% - Accent1 4 7 2" xfId="31646"/>
    <cellStyle name="40% - Accent1 4 8" xfId="8421"/>
    <cellStyle name="40% - Accent1 40" xfId="8422"/>
    <cellStyle name="40% - Accent1 41" xfId="8423"/>
    <cellStyle name="40% - Accent1 42" xfId="8424"/>
    <cellStyle name="40% - Accent1 43" xfId="8425"/>
    <cellStyle name="40% - Accent1 44" xfId="8426"/>
    <cellStyle name="40% - Accent1 45" xfId="8427"/>
    <cellStyle name="40% - Accent1 46" xfId="8428"/>
    <cellStyle name="40% - Accent1 47" xfId="8429"/>
    <cellStyle name="40% - Accent1 48" xfId="8430"/>
    <cellStyle name="40% - Accent1 49" xfId="8431"/>
    <cellStyle name="40% - Accent1 5" xfId="8432"/>
    <cellStyle name="40% - Accent1 5 2" xfId="8433"/>
    <cellStyle name="40% - Accent1 5 2 2" xfId="31647"/>
    <cellStyle name="40% - Accent1 5 2 2 2" xfId="31648"/>
    <cellStyle name="40% - Accent1 5 2 3" xfId="31649"/>
    <cellStyle name="40% - Accent1 5 3" xfId="31650"/>
    <cellStyle name="40% - Accent1 5 3 2" xfId="31651"/>
    <cellStyle name="40% - Accent1 5 3 3" xfId="31652"/>
    <cellStyle name="40% - Accent1 5 4" xfId="31653"/>
    <cellStyle name="40% - Accent1 5 4 2" xfId="31654"/>
    <cellStyle name="40% - Accent1 5 4 3" xfId="31655"/>
    <cellStyle name="40% - Accent1 5 5" xfId="31656"/>
    <cellStyle name="40% - Accent1 50" xfId="8434"/>
    <cellStyle name="40% - Accent1 51" xfId="8435"/>
    <cellStyle name="40% - Accent1 52" xfId="8436"/>
    <cellStyle name="40% - Accent1 53" xfId="8437"/>
    <cellStyle name="40% - Accent1 54" xfId="8438"/>
    <cellStyle name="40% - Accent1 55" xfId="8439"/>
    <cellStyle name="40% - Accent1 56" xfId="8440"/>
    <cellStyle name="40% - Accent1 57" xfId="8441"/>
    <cellStyle name="40% - Accent1 58" xfId="8442"/>
    <cellStyle name="40% - Accent1 59" xfId="8443"/>
    <cellStyle name="40% - Accent1 6" xfId="8444"/>
    <cellStyle name="40% - Accent1 6 2" xfId="8445"/>
    <cellStyle name="40% - Accent1 6 2 2" xfId="31657"/>
    <cellStyle name="40% - Accent1 6 2 2 2" xfId="31658"/>
    <cellStyle name="40% - Accent1 6 2 3" xfId="31659"/>
    <cellStyle name="40% - Accent1 6 2 4" xfId="31660"/>
    <cellStyle name="40% - Accent1 6 3" xfId="31661"/>
    <cellStyle name="40% - Accent1 6 3 2" xfId="31662"/>
    <cellStyle name="40% - Accent1 6 3 3" xfId="31663"/>
    <cellStyle name="40% - Accent1 6 4" xfId="31664"/>
    <cellStyle name="40% - Accent1 6 4 2" xfId="31665"/>
    <cellStyle name="40% - Accent1 6 5" xfId="31666"/>
    <cellStyle name="40% - Accent1 60" xfId="8446"/>
    <cellStyle name="40% - Accent1 61" xfId="8447"/>
    <cellStyle name="40% - Accent1 62" xfId="8448"/>
    <cellStyle name="40% - Accent1 63" xfId="8449"/>
    <cellStyle name="40% - Accent1 64" xfId="8450"/>
    <cellStyle name="40% - Accent1 7" xfId="8451"/>
    <cellStyle name="40% - Accent1 7 2" xfId="31667"/>
    <cellStyle name="40% - Accent1 7 2 2" xfId="31668"/>
    <cellStyle name="40% - Accent1 7 2 2 2" xfId="31669"/>
    <cellStyle name="40% - Accent1 7 2 3" xfId="31670"/>
    <cellStyle name="40% - Accent1 7 2 4" xfId="31671"/>
    <cellStyle name="40% - Accent1 7 3" xfId="31672"/>
    <cellStyle name="40% - Accent1 7 3 2" xfId="31673"/>
    <cellStyle name="40% - Accent1 7 4" xfId="31674"/>
    <cellStyle name="40% - Accent1 7 4 2" xfId="31675"/>
    <cellStyle name="40% - Accent1 7 5" xfId="31676"/>
    <cellStyle name="40% - Accent1 8" xfId="8452"/>
    <cellStyle name="40% - Accent1 8 2" xfId="31677"/>
    <cellStyle name="40% - Accent1 8 2 2" xfId="31678"/>
    <cellStyle name="40% - Accent1 8 2 3" xfId="31679"/>
    <cellStyle name="40% - Accent1 8 3" xfId="31680"/>
    <cellStyle name="40% - Accent1 9" xfId="8453"/>
    <cellStyle name="40% - Accent1 9 2" xfId="31681"/>
    <cellStyle name="40% - Accent1 9 2 2" xfId="31682"/>
    <cellStyle name="40% - Accent1 9 2 3" xfId="31683"/>
    <cellStyle name="40% - Accent1 9 3" xfId="31684"/>
    <cellStyle name="40% - Accent1 9 4" xfId="31685"/>
    <cellStyle name="40% - Accent1 9 5" xfId="31686"/>
    <cellStyle name="40% - Accent2" xfId="9" builtinId="35" customBuiltin="1"/>
    <cellStyle name="40% - Accent2 10" xfId="8454"/>
    <cellStyle name="40% - Accent2 10 2" xfId="31687"/>
    <cellStyle name="40% - Accent2 10 2 2" xfId="31688"/>
    <cellStyle name="40% - Accent2 10 3" xfId="31689"/>
    <cellStyle name="40% - Accent2 11" xfId="8455"/>
    <cellStyle name="40% - Accent2 11 2" xfId="31690"/>
    <cellStyle name="40% - Accent2 11 3" xfId="31691"/>
    <cellStyle name="40% - Accent2 12" xfId="8456"/>
    <cellStyle name="40% - Accent2 13" xfId="8457"/>
    <cellStyle name="40% - Accent2 14" xfId="8458"/>
    <cellStyle name="40% - Accent2 15" xfId="8459"/>
    <cellStyle name="40% - Accent2 16" xfId="8460"/>
    <cellStyle name="40% - Accent2 17" xfId="8461"/>
    <cellStyle name="40% - Accent2 18" xfId="8462"/>
    <cellStyle name="40% - Accent2 19" xfId="8463"/>
    <cellStyle name="40% - Accent2 2" xfId="8464"/>
    <cellStyle name="40% - Accent2 2 2" xfId="8465"/>
    <cellStyle name="40% - Accent2 2 2 2" xfId="8466"/>
    <cellStyle name="40% - Accent2 2 2 2 2" xfId="8467"/>
    <cellStyle name="40% - Accent2 2 2 2 2 2" xfId="31692"/>
    <cellStyle name="40% - Accent2 2 2 2 3" xfId="31693"/>
    <cellStyle name="40% - Accent2 2 2 2 3 2" xfId="31694"/>
    <cellStyle name="40% - Accent2 2 2 3" xfId="8468"/>
    <cellStyle name="40% - Accent2 2 2 3 2" xfId="31695"/>
    <cellStyle name="40% - Accent2 2 2 3 2 2" xfId="31696"/>
    <cellStyle name="40% - Accent2 2 2 3 3" xfId="31697"/>
    <cellStyle name="40% - Accent2 2 2 4" xfId="31698"/>
    <cellStyle name="40% - Accent2 2 2 4 2" xfId="31699"/>
    <cellStyle name="40% - Accent2 2 2 5" xfId="31700"/>
    <cellStyle name="40% - Accent2 2 2 5 2" xfId="31701"/>
    <cellStyle name="40% - Accent2 2 3" xfId="8469"/>
    <cellStyle name="40% - Accent2 2 3 2" xfId="8470"/>
    <cellStyle name="40% - Accent2 2 3 2 2" xfId="8471"/>
    <cellStyle name="40% - Accent2 2 3 2 2 2" xfId="31702"/>
    <cellStyle name="40% - Accent2 2 3 2 3" xfId="31703"/>
    <cellStyle name="40% - Accent2 2 3 3" xfId="8472"/>
    <cellStyle name="40% - Accent2 2 3 3 2" xfId="31704"/>
    <cellStyle name="40% - Accent2 2 3 4" xfId="31705"/>
    <cellStyle name="40% - Accent2 2 3 4 2" xfId="31706"/>
    <cellStyle name="40% - Accent2 2 4" xfId="8473"/>
    <cellStyle name="40% - Accent2 2 4 2" xfId="8474"/>
    <cellStyle name="40% - Accent2 2 4 2 2" xfId="31707"/>
    <cellStyle name="40% - Accent2 2 4 2 2 2" xfId="31708"/>
    <cellStyle name="40% - Accent2 2 4 2 3" xfId="31709"/>
    <cellStyle name="40% - Accent2 2 4 3" xfId="31710"/>
    <cellStyle name="40% - Accent2 2 4 3 2" xfId="31711"/>
    <cellStyle name="40% - Accent2 2 4 3 3" xfId="31712"/>
    <cellStyle name="40% - Accent2 2 4 4" xfId="31713"/>
    <cellStyle name="40% - Accent2 2 4 4 2" xfId="31714"/>
    <cellStyle name="40% - Accent2 2 4 5" xfId="31715"/>
    <cellStyle name="40% - Accent2 2 5" xfId="8475"/>
    <cellStyle name="40% - Accent2 2 5 2" xfId="31716"/>
    <cellStyle name="40% - Accent2 2 5 2 2" xfId="31717"/>
    <cellStyle name="40% - Accent2 2 5 3" xfId="31718"/>
    <cellStyle name="40% - Accent2 2 6" xfId="31719"/>
    <cellStyle name="40% - Accent2 2 6 2" xfId="31720"/>
    <cellStyle name="40% - Accent2 2 6 2 2" xfId="31721"/>
    <cellStyle name="40% - Accent2 2 6 3" xfId="31722"/>
    <cellStyle name="40% - Accent2 2 7" xfId="31723"/>
    <cellStyle name="40% - Accent2 2 7 2" xfId="31724"/>
    <cellStyle name="40% - Accent2 2 8" xfId="31725"/>
    <cellStyle name="40% - Accent2 2_12PCORC Wind Vestas and Royalties" xfId="31726"/>
    <cellStyle name="40% - Accent2 20" xfId="8476"/>
    <cellStyle name="40% - Accent2 21" xfId="8477"/>
    <cellStyle name="40% - Accent2 22" xfId="8478"/>
    <cellStyle name="40% - Accent2 23" xfId="8479"/>
    <cellStyle name="40% - Accent2 24" xfId="8480"/>
    <cellStyle name="40% - Accent2 25" xfId="8481"/>
    <cellStyle name="40% - Accent2 26" xfId="8482"/>
    <cellStyle name="40% - Accent2 27" xfId="8483"/>
    <cellStyle name="40% - Accent2 28" xfId="8484"/>
    <cellStyle name="40% - Accent2 29" xfId="8485"/>
    <cellStyle name="40% - Accent2 3" xfId="8486"/>
    <cellStyle name="40% - Accent2 3 2" xfId="8487"/>
    <cellStyle name="40% - Accent2 3 2 2" xfId="8488"/>
    <cellStyle name="40% - Accent2 3 2 2 2" xfId="31727"/>
    <cellStyle name="40% - Accent2 3 2 3" xfId="8489"/>
    <cellStyle name="40% - Accent2 3 2 3 2" xfId="31728"/>
    <cellStyle name="40% - Accent2 3 2 4" xfId="31729"/>
    <cellStyle name="40% - Accent2 3 2 4 2" xfId="31730"/>
    <cellStyle name="40% - Accent2 3 2 5" xfId="31731"/>
    <cellStyle name="40% - Accent2 3 3" xfId="8490"/>
    <cellStyle name="40% - Accent2 3 3 2" xfId="31732"/>
    <cellStyle name="40% - Accent2 3 3 2 2" xfId="31733"/>
    <cellStyle name="40% - Accent2 3 3 2 2 2" xfId="31734"/>
    <cellStyle name="40% - Accent2 3 3 2 3" xfId="31735"/>
    <cellStyle name="40% - Accent2 3 3 2 4" xfId="31736"/>
    <cellStyle name="40% - Accent2 3 3 3" xfId="31737"/>
    <cellStyle name="40% - Accent2 3 3 3 2" xfId="31738"/>
    <cellStyle name="40% - Accent2 3 3 4" xfId="31739"/>
    <cellStyle name="40% - Accent2 3 4" xfId="8491"/>
    <cellStyle name="40% - Accent2 3 4 2" xfId="31740"/>
    <cellStyle name="40% - Accent2 3 4 2 2" xfId="31741"/>
    <cellStyle name="40% - Accent2 3 4 3" xfId="31742"/>
    <cellStyle name="40% - Accent2 3 4 4" xfId="31743"/>
    <cellStyle name="40% - Accent2 3 5" xfId="31744"/>
    <cellStyle name="40% - Accent2 3 5 2" xfId="31745"/>
    <cellStyle name="40% - Accent2 30" xfId="8492"/>
    <cellStyle name="40% - Accent2 31" xfId="8493"/>
    <cellStyle name="40% - Accent2 32" xfId="8494"/>
    <cellStyle name="40% - Accent2 33" xfId="8495"/>
    <cellStyle name="40% - Accent2 34" xfId="8496"/>
    <cellStyle name="40% - Accent2 35" xfId="8497"/>
    <cellStyle name="40% - Accent2 36" xfId="8498"/>
    <cellStyle name="40% - Accent2 37" xfId="8499"/>
    <cellStyle name="40% - Accent2 38" xfId="8500"/>
    <cellStyle name="40% - Accent2 39" xfId="8501"/>
    <cellStyle name="40% - Accent2 4" xfId="8502"/>
    <cellStyle name="40% - Accent2 4 2" xfId="8503"/>
    <cellStyle name="40% - Accent2 4 2 2" xfId="8504"/>
    <cellStyle name="40% - Accent2 4 2 2 2" xfId="31746"/>
    <cellStyle name="40% - Accent2 4 2 3" xfId="31747"/>
    <cellStyle name="40% - Accent2 4 3" xfId="8505"/>
    <cellStyle name="40% - Accent2 4 3 2" xfId="31748"/>
    <cellStyle name="40% - Accent2 4 4" xfId="8506"/>
    <cellStyle name="40% - Accent2 4 4 2" xfId="31749"/>
    <cellStyle name="40% - Accent2 40" xfId="8507"/>
    <cellStyle name="40% - Accent2 41" xfId="8508"/>
    <cellStyle name="40% - Accent2 42" xfId="8509"/>
    <cellStyle name="40% - Accent2 43" xfId="8510"/>
    <cellStyle name="40% - Accent2 44" xfId="8511"/>
    <cellStyle name="40% - Accent2 45" xfId="8512"/>
    <cellStyle name="40% - Accent2 46" xfId="8513"/>
    <cellStyle name="40% - Accent2 47" xfId="8514"/>
    <cellStyle name="40% - Accent2 48" xfId="8515"/>
    <cellStyle name="40% - Accent2 49" xfId="8516"/>
    <cellStyle name="40% - Accent2 5" xfId="8517"/>
    <cellStyle name="40% - Accent2 5 2" xfId="8518"/>
    <cellStyle name="40% - Accent2 5 2 2" xfId="31750"/>
    <cellStyle name="40% - Accent2 5 2 2 2" xfId="31751"/>
    <cellStyle name="40% - Accent2 5 2 3" xfId="31752"/>
    <cellStyle name="40% - Accent2 5 3" xfId="31753"/>
    <cellStyle name="40% - Accent2 5 3 2" xfId="31754"/>
    <cellStyle name="40% - Accent2 5 3 3" xfId="31755"/>
    <cellStyle name="40% - Accent2 5 4" xfId="31756"/>
    <cellStyle name="40% - Accent2 5 4 2" xfId="31757"/>
    <cellStyle name="40% - Accent2 50" xfId="8519"/>
    <cellStyle name="40% - Accent2 51" xfId="8520"/>
    <cellStyle name="40% - Accent2 52" xfId="8521"/>
    <cellStyle name="40% - Accent2 53" xfId="8522"/>
    <cellStyle name="40% - Accent2 54" xfId="8523"/>
    <cellStyle name="40% - Accent2 55" xfId="8524"/>
    <cellStyle name="40% - Accent2 56" xfId="8525"/>
    <cellStyle name="40% - Accent2 57" xfId="8526"/>
    <cellStyle name="40% - Accent2 58" xfId="8527"/>
    <cellStyle name="40% - Accent2 59" xfId="8528"/>
    <cellStyle name="40% - Accent2 6" xfId="8529"/>
    <cellStyle name="40% - Accent2 6 2" xfId="8530"/>
    <cellStyle name="40% - Accent2 6 2 2" xfId="31758"/>
    <cellStyle name="40% - Accent2 6 2 2 2" xfId="31759"/>
    <cellStyle name="40% - Accent2 6 2 3" xfId="31760"/>
    <cellStyle name="40% - Accent2 6 2 4" xfId="31761"/>
    <cellStyle name="40% - Accent2 6 3" xfId="31762"/>
    <cellStyle name="40% - Accent2 6 3 2" xfId="31763"/>
    <cellStyle name="40% - Accent2 6 3 3" xfId="31764"/>
    <cellStyle name="40% - Accent2 6 4" xfId="31765"/>
    <cellStyle name="40% - Accent2 6 4 2" xfId="31766"/>
    <cellStyle name="40% - Accent2 6 5" xfId="31767"/>
    <cellStyle name="40% - Accent2 60" xfId="8531"/>
    <cellStyle name="40% - Accent2 61" xfId="8532"/>
    <cellStyle name="40% - Accent2 62" xfId="8533"/>
    <cellStyle name="40% - Accent2 63" xfId="8534"/>
    <cellStyle name="40% - Accent2 64" xfId="8535"/>
    <cellStyle name="40% - Accent2 7" xfId="8536"/>
    <cellStyle name="40% - Accent2 7 2" xfId="31768"/>
    <cellStyle name="40% - Accent2 7 2 2" xfId="31769"/>
    <cellStyle name="40% - Accent2 7 2 2 2" xfId="31770"/>
    <cellStyle name="40% - Accent2 7 2 3" xfId="31771"/>
    <cellStyle name="40% - Accent2 7 2 4" xfId="31772"/>
    <cellStyle name="40% - Accent2 7 3" xfId="31773"/>
    <cellStyle name="40% - Accent2 7 3 2" xfId="31774"/>
    <cellStyle name="40% - Accent2 7 4" xfId="31775"/>
    <cellStyle name="40% - Accent2 7 4 2" xfId="31776"/>
    <cellStyle name="40% - Accent2 7 5" xfId="31777"/>
    <cellStyle name="40% - Accent2 8" xfId="8537"/>
    <cellStyle name="40% - Accent2 8 2" xfId="31778"/>
    <cellStyle name="40% - Accent2 8 2 2" xfId="31779"/>
    <cellStyle name="40% - Accent2 8 2 3" xfId="31780"/>
    <cellStyle name="40% - Accent2 8 3" xfId="31781"/>
    <cellStyle name="40% - Accent2 9" xfId="8538"/>
    <cellStyle name="40% - Accent2 9 2" xfId="31782"/>
    <cellStyle name="40% - Accent2 9 2 2" xfId="31783"/>
    <cellStyle name="40% - Accent2 9 2 3" xfId="31784"/>
    <cellStyle name="40% - Accent2 9 3" xfId="31785"/>
    <cellStyle name="40% - Accent2 9 4" xfId="31786"/>
    <cellStyle name="40% - Accent2 9 5" xfId="31787"/>
    <cellStyle name="40% - Accent3" xfId="10" builtinId="39" customBuiltin="1"/>
    <cellStyle name="40% - Accent3 10" xfId="8539"/>
    <cellStyle name="40% - Accent3 10 2" xfId="31788"/>
    <cellStyle name="40% - Accent3 10 2 2" xfId="31789"/>
    <cellStyle name="40% - Accent3 10 3" xfId="31790"/>
    <cellStyle name="40% - Accent3 10 4" xfId="31791"/>
    <cellStyle name="40% - Accent3 11" xfId="8540"/>
    <cellStyle name="40% - Accent3 11 2" xfId="31792"/>
    <cellStyle name="40% - Accent3 11 3" xfId="31793"/>
    <cellStyle name="40% - Accent3 12" xfId="8541"/>
    <cellStyle name="40% - Accent3 13" xfId="8542"/>
    <cellStyle name="40% - Accent3 14" xfId="8543"/>
    <cellStyle name="40% - Accent3 15" xfId="8544"/>
    <cellStyle name="40% - Accent3 16" xfId="8545"/>
    <cellStyle name="40% - Accent3 17" xfId="8546"/>
    <cellStyle name="40% - Accent3 18" xfId="8547"/>
    <cellStyle name="40% - Accent3 19" xfId="8548"/>
    <cellStyle name="40% - Accent3 2" xfId="8549"/>
    <cellStyle name="40% - Accent3 2 2" xfId="8550"/>
    <cellStyle name="40% - Accent3 2 2 2" xfId="8551"/>
    <cellStyle name="40% - Accent3 2 2 2 2" xfId="8552"/>
    <cellStyle name="40% - Accent3 2 2 2 2 2" xfId="31794"/>
    <cellStyle name="40% - Accent3 2 2 2 3" xfId="31795"/>
    <cellStyle name="40% - Accent3 2 2 2 3 2" xfId="31796"/>
    <cellStyle name="40% - Accent3 2 2 3" xfId="8553"/>
    <cellStyle name="40% - Accent3 2 2 3 2" xfId="31797"/>
    <cellStyle name="40% - Accent3 2 2 3 2 2" xfId="31798"/>
    <cellStyle name="40% - Accent3 2 2 3 3" xfId="31799"/>
    <cellStyle name="40% - Accent3 2 2 4" xfId="31800"/>
    <cellStyle name="40% - Accent3 2 2 4 2" xfId="31801"/>
    <cellStyle name="40% - Accent3 2 2 5" xfId="31802"/>
    <cellStyle name="40% - Accent3 2 2 5 2" xfId="31803"/>
    <cellStyle name="40% - Accent3 2 3" xfId="8554"/>
    <cellStyle name="40% - Accent3 2 3 2" xfId="8555"/>
    <cellStyle name="40% - Accent3 2 3 2 2" xfId="8556"/>
    <cellStyle name="40% - Accent3 2 3 2 2 2" xfId="31804"/>
    <cellStyle name="40% - Accent3 2 3 2 3" xfId="31805"/>
    <cellStyle name="40% - Accent3 2 3 3" xfId="8557"/>
    <cellStyle name="40% - Accent3 2 3 3 2" xfId="31806"/>
    <cellStyle name="40% - Accent3 2 3 4" xfId="31807"/>
    <cellStyle name="40% - Accent3 2 3 4 2" xfId="31808"/>
    <cellStyle name="40% - Accent3 2 4" xfId="8558"/>
    <cellStyle name="40% - Accent3 2 4 2" xfId="8559"/>
    <cellStyle name="40% - Accent3 2 4 2 2" xfId="31809"/>
    <cellStyle name="40% - Accent3 2 4 2 2 2" xfId="31810"/>
    <cellStyle name="40% - Accent3 2 4 2 3" xfId="31811"/>
    <cellStyle name="40% - Accent3 2 4 2 3 2" xfId="31812"/>
    <cellStyle name="40% - Accent3 2 4 3" xfId="8560"/>
    <cellStyle name="40% - Accent3 2 4 3 2" xfId="31813"/>
    <cellStyle name="40% - Accent3 2 4 3 2 2" xfId="31814"/>
    <cellStyle name="40% - Accent3 2 4 3 3" xfId="31815"/>
    <cellStyle name="40% - Accent3 2 4 4" xfId="31816"/>
    <cellStyle name="40% - Accent3 2 4 4 2" xfId="31817"/>
    <cellStyle name="40% - Accent3 2 4 5" xfId="31818"/>
    <cellStyle name="40% - Accent3 2 4 5 2" xfId="31819"/>
    <cellStyle name="40% - Accent3 2 5" xfId="8561"/>
    <cellStyle name="40% - Accent3 2 5 2" xfId="31820"/>
    <cellStyle name="40% - Accent3 2 5 2 2" xfId="31821"/>
    <cellStyle name="40% - Accent3 2 5 3" xfId="31822"/>
    <cellStyle name="40% - Accent3 2 6" xfId="31823"/>
    <cellStyle name="40% - Accent3 2 6 2" xfId="31824"/>
    <cellStyle name="40% - Accent3 2 6 2 2" xfId="31825"/>
    <cellStyle name="40% - Accent3 2 6 3" xfId="31826"/>
    <cellStyle name="40% - Accent3 2 7" xfId="31827"/>
    <cellStyle name="40% - Accent3 2 7 2" xfId="31828"/>
    <cellStyle name="40% - Accent3 2 8" xfId="31829"/>
    <cellStyle name="40% - Accent3 2_12PCORC Wind Vestas and Royalties" xfId="31830"/>
    <cellStyle name="40% - Accent3 20" xfId="8562"/>
    <cellStyle name="40% - Accent3 21" xfId="8563"/>
    <cellStyle name="40% - Accent3 22" xfId="8564"/>
    <cellStyle name="40% - Accent3 23" xfId="8565"/>
    <cellStyle name="40% - Accent3 24" xfId="8566"/>
    <cellStyle name="40% - Accent3 25" xfId="8567"/>
    <cellStyle name="40% - Accent3 26" xfId="8568"/>
    <cellStyle name="40% - Accent3 27" xfId="8569"/>
    <cellStyle name="40% - Accent3 28" xfId="8570"/>
    <cellStyle name="40% - Accent3 29" xfId="8571"/>
    <cellStyle name="40% - Accent3 3" xfId="8572"/>
    <cellStyle name="40% - Accent3 3 2" xfId="8573"/>
    <cellStyle name="40% - Accent3 3 2 2" xfId="8574"/>
    <cellStyle name="40% - Accent3 3 2 2 2" xfId="31831"/>
    <cellStyle name="40% - Accent3 3 2 3" xfId="8575"/>
    <cellStyle name="40% - Accent3 3 2 3 2" xfId="31832"/>
    <cellStyle name="40% - Accent3 3 2 4" xfId="31833"/>
    <cellStyle name="40% - Accent3 3 2 4 2" xfId="31834"/>
    <cellStyle name="40% - Accent3 3 2 5" xfId="31835"/>
    <cellStyle name="40% - Accent3 3 3" xfId="8576"/>
    <cellStyle name="40% - Accent3 3 3 2" xfId="31836"/>
    <cellStyle name="40% - Accent3 3 3 2 2" xfId="31837"/>
    <cellStyle name="40% - Accent3 3 3 2 2 2" xfId="31838"/>
    <cellStyle name="40% - Accent3 3 3 2 3" xfId="31839"/>
    <cellStyle name="40% - Accent3 3 3 2 4" xfId="31840"/>
    <cellStyle name="40% - Accent3 3 3 3" xfId="31841"/>
    <cellStyle name="40% - Accent3 3 3 3 2" xfId="31842"/>
    <cellStyle name="40% - Accent3 3 3 4" xfId="31843"/>
    <cellStyle name="40% - Accent3 3 4" xfId="8577"/>
    <cellStyle name="40% - Accent3 3 4 2" xfId="31844"/>
    <cellStyle name="40% - Accent3 3 4 2 2" xfId="31845"/>
    <cellStyle name="40% - Accent3 3 4 3" xfId="31846"/>
    <cellStyle name="40% - Accent3 3 4 4" xfId="31847"/>
    <cellStyle name="40% - Accent3 3 5" xfId="31848"/>
    <cellStyle name="40% - Accent3 3 5 2" xfId="31849"/>
    <cellStyle name="40% - Accent3 3 6" xfId="31850"/>
    <cellStyle name="40% - Accent3 30" xfId="8578"/>
    <cellStyle name="40% - Accent3 31" xfId="8579"/>
    <cellStyle name="40% - Accent3 32" xfId="8580"/>
    <cellStyle name="40% - Accent3 33" xfId="8581"/>
    <cellStyle name="40% - Accent3 34" xfId="8582"/>
    <cellStyle name="40% - Accent3 35" xfId="8583"/>
    <cellStyle name="40% - Accent3 36" xfId="8584"/>
    <cellStyle name="40% - Accent3 37" xfId="8585"/>
    <cellStyle name="40% - Accent3 38" xfId="8586"/>
    <cellStyle name="40% - Accent3 39" xfId="8587"/>
    <cellStyle name="40% - Accent3 4" xfId="8588"/>
    <cellStyle name="40% - Accent3 4 2" xfId="8589"/>
    <cellStyle name="40% - Accent3 4 2 2" xfId="8590"/>
    <cellStyle name="40% - Accent3 4 2 2 2" xfId="31851"/>
    <cellStyle name="40% - Accent3 4 2 3" xfId="8591"/>
    <cellStyle name="40% - Accent3 4 2 3 2" xfId="31852"/>
    <cellStyle name="40% - Accent3 4 2 4" xfId="8592"/>
    <cellStyle name="40% - Accent3 4 2 4 2" xfId="31853"/>
    <cellStyle name="40% - Accent3 4 2 5" xfId="31854"/>
    <cellStyle name="40% - Accent3 4 3" xfId="8593"/>
    <cellStyle name="40% - Accent3 4 3 2" xfId="8594"/>
    <cellStyle name="40% - Accent3 4 3 2 2" xfId="31855"/>
    <cellStyle name="40% - Accent3 4 3 3" xfId="31856"/>
    <cellStyle name="40% - Accent3 4 4" xfId="8595"/>
    <cellStyle name="40% - Accent3 4 4 2" xfId="31857"/>
    <cellStyle name="40% - Accent3 4 5" xfId="8596"/>
    <cellStyle name="40% - Accent3 4 5 2" xfId="31858"/>
    <cellStyle name="40% - Accent3 4 6" xfId="8597"/>
    <cellStyle name="40% - Accent3 4 6 2" xfId="31859"/>
    <cellStyle name="40% - Accent3 4 7" xfId="8598"/>
    <cellStyle name="40% - Accent3 4 7 2" xfId="31860"/>
    <cellStyle name="40% - Accent3 4 8" xfId="8599"/>
    <cellStyle name="40% - Accent3 40" xfId="8600"/>
    <cellStyle name="40% - Accent3 41" xfId="8601"/>
    <cellStyle name="40% - Accent3 42" xfId="8602"/>
    <cellStyle name="40% - Accent3 43" xfId="8603"/>
    <cellStyle name="40% - Accent3 44" xfId="8604"/>
    <cellStyle name="40% - Accent3 45" xfId="8605"/>
    <cellStyle name="40% - Accent3 46" xfId="8606"/>
    <cellStyle name="40% - Accent3 47" xfId="8607"/>
    <cellStyle name="40% - Accent3 48" xfId="8608"/>
    <cellStyle name="40% - Accent3 49" xfId="8609"/>
    <cellStyle name="40% - Accent3 5" xfId="8610"/>
    <cellStyle name="40% - Accent3 5 2" xfId="8611"/>
    <cellStyle name="40% - Accent3 5 2 2" xfId="31861"/>
    <cellStyle name="40% - Accent3 5 2 2 2" xfId="31862"/>
    <cellStyle name="40% - Accent3 5 2 3" xfId="31863"/>
    <cellStyle name="40% - Accent3 5 3" xfId="31864"/>
    <cellStyle name="40% - Accent3 5 3 2" xfId="31865"/>
    <cellStyle name="40% - Accent3 5 3 3" xfId="31866"/>
    <cellStyle name="40% - Accent3 5 4" xfId="31867"/>
    <cellStyle name="40% - Accent3 5 4 2" xfId="31868"/>
    <cellStyle name="40% - Accent3 5 4 3" xfId="31869"/>
    <cellStyle name="40% - Accent3 5 5" xfId="31870"/>
    <cellStyle name="40% - Accent3 50" xfId="8612"/>
    <cellStyle name="40% - Accent3 51" xfId="8613"/>
    <cellStyle name="40% - Accent3 52" xfId="8614"/>
    <cellStyle name="40% - Accent3 53" xfId="8615"/>
    <cellStyle name="40% - Accent3 54" xfId="8616"/>
    <cellStyle name="40% - Accent3 55" xfId="8617"/>
    <cellStyle name="40% - Accent3 56" xfId="8618"/>
    <cellStyle name="40% - Accent3 57" xfId="8619"/>
    <cellStyle name="40% - Accent3 58" xfId="8620"/>
    <cellStyle name="40% - Accent3 59" xfId="8621"/>
    <cellStyle name="40% - Accent3 6" xfId="8622"/>
    <cellStyle name="40% - Accent3 6 2" xfId="8623"/>
    <cellStyle name="40% - Accent3 6 2 2" xfId="31871"/>
    <cellStyle name="40% - Accent3 6 2 2 2" xfId="31872"/>
    <cellStyle name="40% - Accent3 6 2 3" xfId="31873"/>
    <cellStyle name="40% - Accent3 6 2 4" xfId="31874"/>
    <cellStyle name="40% - Accent3 6 3" xfId="31875"/>
    <cellStyle name="40% - Accent3 6 3 2" xfId="31876"/>
    <cellStyle name="40% - Accent3 6 3 3" xfId="31877"/>
    <cellStyle name="40% - Accent3 6 4" xfId="31878"/>
    <cellStyle name="40% - Accent3 6 4 2" xfId="31879"/>
    <cellStyle name="40% - Accent3 6 5" xfId="31880"/>
    <cellStyle name="40% - Accent3 60" xfId="8624"/>
    <cellStyle name="40% - Accent3 61" xfId="8625"/>
    <cellStyle name="40% - Accent3 62" xfId="8626"/>
    <cellStyle name="40% - Accent3 63" xfId="8627"/>
    <cellStyle name="40% - Accent3 64" xfId="8628"/>
    <cellStyle name="40% - Accent3 7" xfId="8629"/>
    <cellStyle name="40% - Accent3 7 2" xfId="31881"/>
    <cellStyle name="40% - Accent3 7 2 2" xfId="31882"/>
    <cellStyle name="40% - Accent3 7 2 2 2" xfId="31883"/>
    <cellStyle name="40% - Accent3 7 2 3" xfId="31884"/>
    <cellStyle name="40% - Accent3 7 2 4" xfId="31885"/>
    <cellStyle name="40% - Accent3 7 3" xfId="31886"/>
    <cellStyle name="40% - Accent3 7 3 2" xfId="31887"/>
    <cellStyle name="40% - Accent3 7 4" xfId="31888"/>
    <cellStyle name="40% - Accent3 7 4 2" xfId="31889"/>
    <cellStyle name="40% - Accent3 7 5" xfId="31890"/>
    <cellStyle name="40% - Accent3 8" xfId="8630"/>
    <cellStyle name="40% - Accent3 8 2" xfId="31891"/>
    <cellStyle name="40% - Accent3 8 2 2" xfId="31892"/>
    <cellStyle name="40% - Accent3 8 2 3" xfId="31893"/>
    <cellStyle name="40% - Accent3 8 3" xfId="31894"/>
    <cellStyle name="40% - Accent3 9" xfId="8631"/>
    <cellStyle name="40% - Accent3 9 2" xfId="31895"/>
    <cellStyle name="40% - Accent3 9 2 2" xfId="31896"/>
    <cellStyle name="40% - Accent3 9 2 3" xfId="31897"/>
    <cellStyle name="40% - Accent3 9 3" xfId="31898"/>
    <cellStyle name="40% - Accent3 9 4" xfId="31899"/>
    <cellStyle name="40% - Accent3 9 5" xfId="31900"/>
    <cellStyle name="40% - Accent4" xfId="11" builtinId="43" customBuiltin="1"/>
    <cellStyle name="40% - Accent4 10" xfId="8632"/>
    <cellStyle name="40% - Accent4 10 2" xfId="31901"/>
    <cellStyle name="40% - Accent4 10 2 2" xfId="31902"/>
    <cellStyle name="40% - Accent4 10 3" xfId="31903"/>
    <cellStyle name="40% - Accent4 10 4" xfId="31904"/>
    <cellStyle name="40% - Accent4 11" xfId="8633"/>
    <cellStyle name="40% - Accent4 11 2" xfId="31905"/>
    <cellStyle name="40% - Accent4 11 3" xfId="31906"/>
    <cellStyle name="40% - Accent4 12" xfId="8634"/>
    <cellStyle name="40% - Accent4 13" xfId="8635"/>
    <cellStyle name="40% - Accent4 14" xfId="8636"/>
    <cellStyle name="40% - Accent4 15" xfId="8637"/>
    <cellStyle name="40% - Accent4 16" xfId="8638"/>
    <cellStyle name="40% - Accent4 17" xfId="8639"/>
    <cellStyle name="40% - Accent4 18" xfId="8640"/>
    <cellStyle name="40% - Accent4 19" xfId="8641"/>
    <cellStyle name="40% - Accent4 2" xfId="8642"/>
    <cellStyle name="40% - Accent4 2 2" xfId="8643"/>
    <cellStyle name="40% - Accent4 2 2 2" xfId="8644"/>
    <cellStyle name="40% - Accent4 2 2 2 2" xfId="8645"/>
    <cellStyle name="40% - Accent4 2 2 2 2 2" xfId="31907"/>
    <cellStyle name="40% - Accent4 2 2 2 3" xfId="31908"/>
    <cellStyle name="40% - Accent4 2 2 2 3 2" xfId="31909"/>
    <cellStyle name="40% - Accent4 2 2 3" xfId="8646"/>
    <cellStyle name="40% - Accent4 2 2 3 2" xfId="31910"/>
    <cellStyle name="40% - Accent4 2 2 3 2 2" xfId="31911"/>
    <cellStyle name="40% - Accent4 2 2 3 3" xfId="31912"/>
    <cellStyle name="40% - Accent4 2 2 4" xfId="31913"/>
    <cellStyle name="40% - Accent4 2 2 4 2" xfId="31914"/>
    <cellStyle name="40% - Accent4 2 2 5" xfId="31915"/>
    <cellStyle name="40% - Accent4 2 2 5 2" xfId="31916"/>
    <cellStyle name="40% - Accent4 2 3" xfId="8647"/>
    <cellStyle name="40% - Accent4 2 3 2" xfId="8648"/>
    <cellStyle name="40% - Accent4 2 3 2 2" xfId="8649"/>
    <cellStyle name="40% - Accent4 2 3 2 2 2" xfId="31917"/>
    <cellStyle name="40% - Accent4 2 3 2 3" xfId="31918"/>
    <cellStyle name="40% - Accent4 2 3 3" xfId="8650"/>
    <cellStyle name="40% - Accent4 2 3 3 2" xfId="31919"/>
    <cellStyle name="40% - Accent4 2 3 4" xfId="31920"/>
    <cellStyle name="40% - Accent4 2 3 4 2" xfId="31921"/>
    <cellStyle name="40% - Accent4 2 4" xfId="8651"/>
    <cellStyle name="40% - Accent4 2 4 2" xfId="8652"/>
    <cellStyle name="40% - Accent4 2 4 2 2" xfId="31922"/>
    <cellStyle name="40% - Accent4 2 4 2 2 2" xfId="31923"/>
    <cellStyle name="40% - Accent4 2 4 2 3" xfId="31924"/>
    <cellStyle name="40% - Accent4 2 4 2 3 2" xfId="31925"/>
    <cellStyle name="40% - Accent4 2 4 3" xfId="8653"/>
    <cellStyle name="40% - Accent4 2 4 3 2" xfId="31926"/>
    <cellStyle name="40% - Accent4 2 4 3 2 2" xfId="31927"/>
    <cellStyle name="40% - Accent4 2 4 3 3" xfId="31928"/>
    <cellStyle name="40% - Accent4 2 4 4" xfId="31929"/>
    <cellStyle name="40% - Accent4 2 4 4 2" xfId="31930"/>
    <cellStyle name="40% - Accent4 2 4 5" xfId="31931"/>
    <cellStyle name="40% - Accent4 2 4 5 2" xfId="31932"/>
    <cellStyle name="40% - Accent4 2 5" xfId="8654"/>
    <cellStyle name="40% - Accent4 2 5 2" xfId="31933"/>
    <cellStyle name="40% - Accent4 2 5 2 2" xfId="31934"/>
    <cellStyle name="40% - Accent4 2 5 3" xfId="31935"/>
    <cellStyle name="40% - Accent4 2 6" xfId="31936"/>
    <cellStyle name="40% - Accent4 2 6 2" xfId="31937"/>
    <cellStyle name="40% - Accent4 2 6 2 2" xfId="31938"/>
    <cellStyle name="40% - Accent4 2 6 3" xfId="31939"/>
    <cellStyle name="40% - Accent4 2 7" xfId="31940"/>
    <cellStyle name="40% - Accent4 2 7 2" xfId="31941"/>
    <cellStyle name="40% - Accent4 2 8" xfId="31942"/>
    <cellStyle name="40% - Accent4 2_12PCORC Wind Vestas and Royalties" xfId="31943"/>
    <cellStyle name="40% - Accent4 20" xfId="8655"/>
    <cellStyle name="40% - Accent4 21" xfId="8656"/>
    <cellStyle name="40% - Accent4 22" xfId="8657"/>
    <cellStyle name="40% - Accent4 23" xfId="8658"/>
    <cellStyle name="40% - Accent4 24" xfId="8659"/>
    <cellStyle name="40% - Accent4 25" xfId="8660"/>
    <cellStyle name="40% - Accent4 26" xfId="8661"/>
    <cellStyle name="40% - Accent4 27" xfId="8662"/>
    <cellStyle name="40% - Accent4 28" xfId="8663"/>
    <cellStyle name="40% - Accent4 29" xfId="8664"/>
    <cellStyle name="40% - Accent4 3" xfId="8665"/>
    <cellStyle name="40% - Accent4 3 2" xfId="8666"/>
    <cellStyle name="40% - Accent4 3 2 2" xfId="8667"/>
    <cellStyle name="40% - Accent4 3 2 2 2" xfId="31944"/>
    <cellStyle name="40% - Accent4 3 2 3" xfId="8668"/>
    <cellStyle name="40% - Accent4 3 2 3 2" xfId="31945"/>
    <cellStyle name="40% - Accent4 3 2 4" xfId="31946"/>
    <cellStyle name="40% - Accent4 3 2 4 2" xfId="31947"/>
    <cellStyle name="40% - Accent4 3 2 5" xfId="31948"/>
    <cellStyle name="40% - Accent4 3 3" xfId="8669"/>
    <cellStyle name="40% - Accent4 3 3 2" xfId="31949"/>
    <cellStyle name="40% - Accent4 3 3 2 2" xfId="31950"/>
    <cellStyle name="40% - Accent4 3 3 2 2 2" xfId="31951"/>
    <cellStyle name="40% - Accent4 3 3 2 3" xfId="31952"/>
    <cellStyle name="40% - Accent4 3 3 2 4" xfId="31953"/>
    <cellStyle name="40% - Accent4 3 3 3" xfId="31954"/>
    <cellStyle name="40% - Accent4 3 3 3 2" xfId="31955"/>
    <cellStyle name="40% - Accent4 3 3 4" xfId="31956"/>
    <cellStyle name="40% - Accent4 3 4" xfId="8670"/>
    <cellStyle name="40% - Accent4 3 4 2" xfId="31957"/>
    <cellStyle name="40% - Accent4 3 4 2 2" xfId="31958"/>
    <cellStyle name="40% - Accent4 3 4 3" xfId="31959"/>
    <cellStyle name="40% - Accent4 3 4 4" xfId="31960"/>
    <cellStyle name="40% - Accent4 3 5" xfId="31961"/>
    <cellStyle name="40% - Accent4 3 5 2" xfId="31962"/>
    <cellStyle name="40% - Accent4 3 6" xfId="31963"/>
    <cellStyle name="40% - Accent4 30" xfId="8671"/>
    <cellStyle name="40% - Accent4 31" xfId="8672"/>
    <cellStyle name="40% - Accent4 32" xfId="8673"/>
    <cellStyle name="40% - Accent4 33" xfId="8674"/>
    <cellStyle name="40% - Accent4 34" xfId="8675"/>
    <cellStyle name="40% - Accent4 35" xfId="8676"/>
    <cellStyle name="40% - Accent4 36" xfId="8677"/>
    <cellStyle name="40% - Accent4 37" xfId="8678"/>
    <cellStyle name="40% - Accent4 38" xfId="8679"/>
    <cellStyle name="40% - Accent4 39" xfId="8680"/>
    <cellStyle name="40% - Accent4 4" xfId="8681"/>
    <cellStyle name="40% - Accent4 4 2" xfId="8682"/>
    <cellStyle name="40% - Accent4 4 2 2" xfId="8683"/>
    <cellStyle name="40% - Accent4 4 2 2 2" xfId="31964"/>
    <cellStyle name="40% - Accent4 4 2 3" xfId="8684"/>
    <cellStyle name="40% - Accent4 4 2 3 2" xfId="31965"/>
    <cellStyle name="40% - Accent4 4 2 4" xfId="8685"/>
    <cellStyle name="40% - Accent4 4 2 4 2" xfId="31966"/>
    <cellStyle name="40% - Accent4 4 2 5" xfId="31967"/>
    <cellStyle name="40% - Accent4 4 3" xfId="8686"/>
    <cellStyle name="40% - Accent4 4 3 2" xfId="8687"/>
    <cellStyle name="40% - Accent4 4 3 2 2" xfId="31968"/>
    <cellStyle name="40% - Accent4 4 3 3" xfId="31969"/>
    <cellStyle name="40% - Accent4 4 4" xfId="8688"/>
    <cellStyle name="40% - Accent4 4 4 2" xfId="31970"/>
    <cellStyle name="40% - Accent4 4 5" xfId="8689"/>
    <cellStyle name="40% - Accent4 4 5 2" xfId="31971"/>
    <cellStyle name="40% - Accent4 4 6" xfId="8690"/>
    <cellStyle name="40% - Accent4 4 6 2" xfId="31972"/>
    <cellStyle name="40% - Accent4 4 7" xfId="8691"/>
    <cellStyle name="40% - Accent4 4 7 2" xfId="31973"/>
    <cellStyle name="40% - Accent4 4 8" xfId="8692"/>
    <cellStyle name="40% - Accent4 40" xfId="8693"/>
    <cellStyle name="40% - Accent4 41" xfId="8694"/>
    <cellStyle name="40% - Accent4 42" xfId="8695"/>
    <cellStyle name="40% - Accent4 43" xfId="8696"/>
    <cellStyle name="40% - Accent4 44" xfId="8697"/>
    <cellStyle name="40% - Accent4 45" xfId="8698"/>
    <cellStyle name="40% - Accent4 46" xfId="8699"/>
    <cellStyle name="40% - Accent4 47" xfId="8700"/>
    <cellStyle name="40% - Accent4 48" xfId="8701"/>
    <cellStyle name="40% - Accent4 49" xfId="8702"/>
    <cellStyle name="40% - Accent4 5" xfId="8703"/>
    <cellStyle name="40% - Accent4 5 2" xfId="8704"/>
    <cellStyle name="40% - Accent4 5 2 2" xfId="31974"/>
    <cellStyle name="40% - Accent4 5 2 2 2" xfId="31975"/>
    <cellStyle name="40% - Accent4 5 2 3" xfId="31976"/>
    <cellStyle name="40% - Accent4 5 3" xfId="31977"/>
    <cellStyle name="40% - Accent4 5 3 2" xfId="31978"/>
    <cellStyle name="40% - Accent4 5 3 3" xfId="31979"/>
    <cellStyle name="40% - Accent4 5 4" xfId="31980"/>
    <cellStyle name="40% - Accent4 5 4 2" xfId="31981"/>
    <cellStyle name="40% - Accent4 5 4 3" xfId="31982"/>
    <cellStyle name="40% - Accent4 5 5" xfId="31983"/>
    <cellStyle name="40% - Accent4 50" xfId="8705"/>
    <cellStyle name="40% - Accent4 51" xfId="8706"/>
    <cellStyle name="40% - Accent4 52" xfId="8707"/>
    <cellStyle name="40% - Accent4 53" xfId="8708"/>
    <cellStyle name="40% - Accent4 54" xfId="8709"/>
    <cellStyle name="40% - Accent4 55" xfId="8710"/>
    <cellStyle name="40% - Accent4 56" xfId="8711"/>
    <cellStyle name="40% - Accent4 57" xfId="8712"/>
    <cellStyle name="40% - Accent4 58" xfId="8713"/>
    <cellStyle name="40% - Accent4 59" xfId="8714"/>
    <cellStyle name="40% - Accent4 6" xfId="8715"/>
    <cellStyle name="40% - Accent4 6 2" xfId="8716"/>
    <cellStyle name="40% - Accent4 6 2 2" xfId="31984"/>
    <cellStyle name="40% - Accent4 6 2 2 2" xfId="31985"/>
    <cellStyle name="40% - Accent4 6 2 3" xfId="31986"/>
    <cellStyle name="40% - Accent4 6 2 4" xfId="31987"/>
    <cellStyle name="40% - Accent4 6 3" xfId="31988"/>
    <cellStyle name="40% - Accent4 6 3 2" xfId="31989"/>
    <cellStyle name="40% - Accent4 6 3 3" xfId="31990"/>
    <cellStyle name="40% - Accent4 6 4" xfId="31991"/>
    <cellStyle name="40% - Accent4 6 4 2" xfId="31992"/>
    <cellStyle name="40% - Accent4 6 5" xfId="31993"/>
    <cellStyle name="40% - Accent4 60" xfId="8717"/>
    <cellStyle name="40% - Accent4 61" xfId="8718"/>
    <cellStyle name="40% - Accent4 62" xfId="8719"/>
    <cellStyle name="40% - Accent4 63" xfId="8720"/>
    <cellStyle name="40% - Accent4 64" xfId="8721"/>
    <cellStyle name="40% - Accent4 7" xfId="8722"/>
    <cellStyle name="40% - Accent4 7 2" xfId="31994"/>
    <cellStyle name="40% - Accent4 7 2 2" xfId="31995"/>
    <cellStyle name="40% - Accent4 7 2 2 2" xfId="31996"/>
    <cellStyle name="40% - Accent4 7 2 3" xfId="31997"/>
    <cellStyle name="40% - Accent4 7 2 4" xfId="31998"/>
    <cellStyle name="40% - Accent4 7 3" xfId="31999"/>
    <cellStyle name="40% - Accent4 7 3 2" xfId="32000"/>
    <cellStyle name="40% - Accent4 7 4" xfId="32001"/>
    <cellStyle name="40% - Accent4 7 4 2" xfId="32002"/>
    <cellStyle name="40% - Accent4 7 5" xfId="32003"/>
    <cellStyle name="40% - Accent4 8" xfId="8723"/>
    <cellStyle name="40% - Accent4 8 2" xfId="32004"/>
    <cellStyle name="40% - Accent4 8 2 2" xfId="32005"/>
    <cellStyle name="40% - Accent4 8 2 3" xfId="32006"/>
    <cellStyle name="40% - Accent4 8 3" xfId="32007"/>
    <cellStyle name="40% - Accent4 9" xfId="8724"/>
    <cellStyle name="40% - Accent4 9 2" xfId="32008"/>
    <cellStyle name="40% - Accent4 9 2 2" xfId="32009"/>
    <cellStyle name="40% - Accent4 9 2 3" xfId="32010"/>
    <cellStyle name="40% - Accent4 9 3" xfId="32011"/>
    <cellStyle name="40% - Accent4 9 4" xfId="32012"/>
    <cellStyle name="40% - Accent4 9 5" xfId="32013"/>
    <cellStyle name="40% - Accent5" xfId="12" builtinId="47" customBuiltin="1"/>
    <cellStyle name="40% - Accent5 10" xfId="8725"/>
    <cellStyle name="40% - Accent5 10 2" xfId="32014"/>
    <cellStyle name="40% - Accent5 10 2 2" xfId="32015"/>
    <cellStyle name="40% - Accent5 10 3" xfId="32016"/>
    <cellStyle name="40% - Accent5 10 4" xfId="32017"/>
    <cellStyle name="40% - Accent5 11" xfId="8726"/>
    <cellStyle name="40% - Accent5 11 2" xfId="32018"/>
    <cellStyle name="40% - Accent5 11 3" xfId="32019"/>
    <cellStyle name="40% - Accent5 12" xfId="8727"/>
    <cellStyle name="40% - Accent5 13" xfId="8728"/>
    <cellStyle name="40% - Accent5 14" xfId="8729"/>
    <cellStyle name="40% - Accent5 15" xfId="8730"/>
    <cellStyle name="40% - Accent5 16" xfId="8731"/>
    <cellStyle name="40% - Accent5 17" xfId="8732"/>
    <cellStyle name="40% - Accent5 18" xfId="8733"/>
    <cellStyle name="40% - Accent5 19" xfId="8734"/>
    <cellStyle name="40% - Accent5 2" xfId="8735"/>
    <cellStyle name="40% - Accent5 2 2" xfId="8736"/>
    <cellStyle name="40% - Accent5 2 2 2" xfId="8737"/>
    <cellStyle name="40% - Accent5 2 2 2 2" xfId="8738"/>
    <cellStyle name="40% - Accent5 2 2 2 2 2" xfId="32020"/>
    <cellStyle name="40% - Accent5 2 2 2 3" xfId="32021"/>
    <cellStyle name="40% - Accent5 2 2 2 3 2" xfId="32022"/>
    <cellStyle name="40% - Accent5 2 2 3" xfId="8739"/>
    <cellStyle name="40% - Accent5 2 2 3 2" xfId="32023"/>
    <cellStyle name="40% - Accent5 2 2 3 2 2" xfId="32024"/>
    <cellStyle name="40% - Accent5 2 2 3 3" xfId="32025"/>
    <cellStyle name="40% - Accent5 2 2 4" xfId="32026"/>
    <cellStyle name="40% - Accent5 2 2 4 2" xfId="32027"/>
    <cellStyle name="40% - Accent5 2 2 5" xfId="32028"/>
    <cellStyle name="40% - Accent5 2 2 5 2" xfId="32029"/>
    <cellStyle name="40% - Accent5 2 3" xfId="8740"/>
    <cellStyle name="40% - Accent5 2 3 2" xfId="8741"/>
    <cellStyle name="40% - Accent5 2 3 2 2" xfId="8742"/>
    <cellStyle name="40% - Accent5 2 3 2 2 2" xfId="32030"/>
    <cellStyle name="40% - Accent5 2 3 2 3" xfId="32031"/>
    <cellStyle name="40% - Accent5 2 3 3" xfId="8743"/>
    <cellStyle name="40% - Accent5 2 3 3 2" xfId="32032"/>
    <cellStyle name="40% - Accent5 2 3 4" xfId="32033"/>
    <cellStyle name="40% - Accent5 2 3 4 2" xfId="32034"/>
    <cellStyle name="40% - Accent5 2 4" xfId="8744"/>
    <cellStyle name="40% - Accent5 2 4 2" xfId="8745"/>
    <cellStyle name="40% - Accent5 2 4 2 2" xfId="32035"/>
    <cellStyle name="40% - Accent5 2 4 2 2 2" xfId="32036"/>
    <cellStyle name="40% - Accent5 2 4 2 3" xfId="32037"/>
    <cellStyle name="40% - Accent5 2 4 3" xfId="32038"/>
    <cellStyle name="40% - Accent5 2 4 3 2" xfId="32039"/>
    <cellStyle name="40% - Accent5 2 4 3 3" xfId="32040"/>
    <cellStyle name="40% - Accent5 2 4 4" xfId="32041"/>
    <cellStyle name="40% - Accent5 2 4 4 2" xfId="32042"/>
    <cellStyle name="40% - Accent5 2 4 5" xfId="32043"/>
    <cellStyle name="40% - Accent5 2 5" xfId="8746"/>
    <cellStyle name="40% - Accent5 2 5 2" xfId="32044"/>
    <cellStyle name="40% - Accent5 2 5 2 2" xfId="32045"/>
    <cellStyle name="40% - Accent5 2 5 3" xfId="32046"/>
    <cellStyle name="40% - Accent5 2 6" xfId="32047"/>
    <cellStyle name="40% - Accent5 2 6 2" xfId="32048"/>
    <cellStyle name="40% - Accent5 2 6 2 2" xfId="32049"/>
    <cellStyle name="40% - Accent5 2 6 3" xfId="32050"/>
    <cellStyle name="40% - Accent5 2 7" xfId="32051"/>
    <cellStyle name="40% - Accent5 2 7 2" xfId="32052"/>
    <cellStyle name="40% - Accent5 2 8" xfId="32053"/>
    <cellStyle name="40% - Accent5 2_12PCORC Wind Vestas and Royalties" xfId="32054"/>
    <cellStyle name="40% - Accent5 20" xfId="8747"/>
    <cellStyle name="40% - Accent5 21" xfId="8748"/>
    <cellStyle name="40% - Accent5 22" xfId="8749"/>
    <cellStyle name="40% - Accent5 23" xfId="8750"/>
    <cellStyle name="40% - Accent5 24" xfId="8751"/>
    <cellStyle name="40% - Accent5 25" xfId="8752"/>
    <cellStyle name="40% - Accent5 26" xfId="8753"/>
    <cellStyle name="40% - Accent5 27" xfId="8754"/>
    <cellStyle name="40% - Accent5 28" xfId="8755"/>
    <cellStyle name="40% - Accent5 29" xfId="8756"/>
    <cellStyle name="40% - Accent5 3" xfId="8757"/>
    <cellStyle name="40% - Accent5 3 2" xfId="8758"/>
    <cellStyle name="40% - Accent5 3 2 2" xfId="8759"/>
    <cellStyle name="40% - Accent5 3 2 2 2" xfId="32055"/>
    <cellStyle name="40% - Accent5 3 2 3" xfId="8760"/>
    <cellStyle name="40% - Accent5 3 2 3 2" xfId="32056"/>
    <cellStyle name="40% - Accent5 3 2 4" xfId="32057"/>
    <cellStyle name="40% - Accent5 3 2 4 2" xfId="32058"/>
    <cellStyle name="40% - Accent5 3 2 5" xfId="32059"/>
    <cellStyle name="40% - Accent5 3 3" xfId="8761"/>
    <cellStyle name="40% - Accent5 3 3 2" xfId="32060"/>
    <cellStyle name="40% - Accent5 3 3 2 2" xfId="32061"/>
    <cellStyle name="40% - Accent5 3 3 2 2 2" xfId="32062"/>
    <cellStyle name="40% - Accent5 3 3 2 3" xfId="32063"/>
    <cellStyle name="40% - Accent5 3 3 2 4" xfId="32064"/>
    <cellStyle name="40% - Accent5 3 3 3" xfId="32065"/>
    <cellStyle name="40% - Accent5 3 3 3 2" xfId="32066"/>
    <cellStyle name="40% - Accent5 3 3 4" xfId="32067"/>
    <cellStyle name="40% - Accent5 3 4" xfId="8762"/>
    <cellStyle name="40% - Accent5 3 4 2" xfId="32068"/>
    <cellStyle name="40% - Accent5 3 4 2 2" xfId="32069"/>
    <cellStyle name="40% - Accent5 3 4 3" xfId="32070"/>
    <cellStyle name="40% - Accent5 3 4 4" xfId="32071"/>
    <cellStyle name="40% - Accent5 3 5" xfId="32072"/>
    <cellStyle name="40% - Accent5 3 5 2" xfId="32073"/>
    <cellStyle name="40% - Accent5 3 6" xfId="32074"/>
    <cellStyle name="40% - Accent5 30" xfId="8763"/>
    <cellStyle name="40% - Accent5 31" xfId="8764"/>
    <cellStyle name="40% - Accent5 32" xfId="8765"/>
    <cellStyle name="40% - Accent5 33" xfId="8766"/>
    <cellStyle name="40% - Accent5 34" xfId="8767"/>
    <cellStyle name="40% - Accent5 35" xfId="8768"/>
    <cellStyle name="40% - Accent5 36" xfId="8769"/>
    <cellStyle name="40% - Accent5 37" xfId="8770"/>
    <cellStyle name="40% - Accent5 38" xfId="8771"/>
    <cellStyle name="40% - Accent5 39" xfId="8772"/>
    <cellStyle name="40% - Accent5 4" xfId="8773"/>
    <cellStyle name="40% - Accent5 4 2" xfId="8774"/>
    <cellStyle name="40% - Accent5 4 2 2" xfId="8775"/>
    <cellStyle name="40% - Accent5 4 2 2 2" xfId="32075"/>
    <cellStyle name="40% - Accent5 4 2 3" xfId="8776"/>
    <cellStyle name="40% - Accent5 4 2 3 2" xfId="32076"/>
    <cellStyle name="40% - Accent5 4 2 4" xfId="8777"/>
    <cellStyle name="40% - Accent5 4 2 4 2" xfId="32077"/>
    <cellStyle name="40% - Accent5 4 2 5" xfId="32078"/>
    <cellStyle name="40% - Accent5 4 3" xfId="8778"/>
    <cellStyle name="40% - Accent5 4 3 2" xfId="8779"/>
    <cellStyle name="40% - Accent5 4 3 2 2" xfId="32079"/>
    <cellStyle name="40% - Accent5 4 3 3" xfId="32080"/>
    <cellStyle name="40% - Accent5 4 4" xfId="8780"/>
    <cellStyle name="40% - Accent5 4 4 2" xfId="32081"/>
    <cellStyle name="40% - Accent5 4 5" xfId="8781"/>
    <cellStyle name="40% - Accent5 4 5 2" xfId="32082"/>
    <cellStyle name="40% - Accent5 4 6" xfId="8782"/>
    <cellStyle name="40% - Accent5 4 6 2" xfId="32083"/>
    <cellStyle name="40% - Accent5 4 7" xfId="8783"/>
    <cellStyle name="40% - Accent5 4 7 2" xfId="32084"/>
    <cellStyle name="40% - Accent5 4 8" xfId="8784"/>
    <cellStyle name="40% - Accent5 40" xfId="8785"/>
    <cellStyle name="40% - Accent5 41" xfId="8786"/>
    <cellStyle name="40% - Accent5 42" xfId="8787"/>
    <cellStyle name="40% - Accent5 43" xfId="8788"/>
    <cellStyle name="40% - Accent5 44" xfId="8789"/>
    <cellStyle name="40% - Accent5 45" xfId="8790"/>
    <cellStyle name="40% - Accent5 46" xfId="8791"/>
    <cellStyle name="40% - Accent5 47" xfId="8792"/>
    <cellStyle name="40% - Accent5 48" xfId="8793"/>
    <cellStyle name="40% - Accent5 49" xfId="8794"/>
    <cellStyle name="40% - Accent5 5" xfId="8795"/>
    <cellStyle name="40% - Accent5 5 2" xfId="8796"/>
    <cellStyle name="40% - Accent5 5 2 2" xfId="32085"/>
    <cellStyle name="40% - Accent5 5 2 2 2" xfId="32086"/>
    <cellStyle name="40% - Accent5 5 2 3" xfId="32087"/>
    <cellStyle name="40% - Accent5 5 3" xfId="32088"/>
    <cellStyle name="40% - Accent5 5 3 2" xfId="32089"/>
    <cellStyle name="40% - Accent5 5 3 3" xfId="32090"/>
    <cellStyle name="40% - Accent5 5 4" xfId="32091"/>
    <cellStyle name="40% - Accent5 5 4 2" xfId="32092"/>
    <cellStyle name="40% - Accent5 5 4 3" xfId="32093"/>
    <cellStyle name="40% - Accent5 5 5" xfId="32094"/>
    <cellStyle name="40% - Accent5 50" xfId="8797"/>
    <cellStyle name="40% - Accent5 51" xfId="8798"/>
    <cellStyle name="40% - Accent5 52" xfId="8799"/>
    <cellStyle name="40% - Accent5 53" xfId="8800"/>
    <cellStyle name="40% - Accent5 54" xfId="8801"/>
    <cellStyle name="40% - Accent5 55" xfId="8802"/>
    <cellStyle name="40% - Accent5 56" xfId="8803"/>
    <cellStyle name="40% - Accent5 57" xfId="8804"/>
    <cellStyle name="40% - Accent5 58" xfId="8805"/>
    <cellStyle name="40% - Accent5 59" xfId="8806"/>
    <cellStyle name="40% - Accent5 6" xfId="8807"/>
    <cellStyle name="40% - Accent5 6 2" xfId="8808"/>
    <cellStyle name="40% - Accent5 6 2 2" xfId="32095"/>
    <cellStyle name="40% - Accent5 6 2 2 2" xfId="32096"/>
    <cellStyle name="40% - Accent5 6 2 3" xfId="32097"/>
    <cellStyle name="40% - Accent5 6 2 4" xfId="32098"/>
    <cellStyle name="40% - Accent5 6 3" xfId="32099"/>
    <cellStyle name="40% - Accent5 6 3 2" xfId="32100"/>
    <cellStyle name="40% - Accent5 6 3 3" xfId="32101"/>
    <cellStyle name="40% - Accent5 6 4" xfId="32102"/>
    <cellStyle name="40% - Accent5 6 4 2" xfId="32103"/>
    <cellStyle name="40% - Accent5 6 5" xfId="32104"/>
    <cellStyle name="40% - Accent5 60" xfId="8809"/>
    <cellStyle name="40% - Accent5 61" xfId="8810"/>
    <cellStyle name="40% - Accent5 62" xfId="8811"/>
    <cellStyle name="40% - Accent5 63" xfId="8812"/>
    <cellStyle name="40% - Accent5 64" xfId="8813"/>
    <cellStyle name="40% - Accent5 7" xfId="8814"/>
    <cellStyle name="40% - Accent5 7 2" xfId="32105"/>
    <cellStyle name="40% - Accent5 7 2 2" xfId="32106"/>
    <cellStyle name="40% - Accent5 7 2 2 2" xfId="32107"/>
    <cellStyle name="40% - Accent5 7 2 3" xfId="32108"/>
    <cellStyle name="40% - Accent5 7 2 4" xfId="32109"/>
    <cellStyle name="40% - Accent5 7 3" xfId="32110"/>
    <cellStyle name="40% - Accent5 7 3 2" xfId="32111"/>
    <cellStyle name="40% - Accent5 7 4" xfId="32112"/>
    <cellStyle name="40% - Accent5 7 4 2" xfId="32113"/>
    <cellStyle name="40% - Accent5 7 5" xfId="32114"/>
    <cellStyle name="40% - Accent5 8" xfId="8815"/>
    <cellStyle name="40% - Accent5 8 2" xfId="32115"/>
    <cellStyle name="40% - Accent5 8 2 2" xfId="32116"/>
    <cellStyle name="40% - Accent5 8 2 3" xfId="32117"/>
    <cellStyle name="40% - Accent5 8 3" xfId="32118"/>
    <cellStyle name="40% - Accent5 9" xfId="8816"/>
    <cellStyle name="40% - Accent5 9 2" xfId="32119"/>
    <cellStyle name="40% - Accent5 9 2 2" xfId="32120"/>
    <cellStyle name="40% - Accent5 9 2 3" xfId="32121"/>
    <cellStyle name="40% - Accent5 9 3" xfId="32122"/>
    <cellStyle name="40% - Accent5 9 4" xfId="32123"/>
    <cellStyle name="40% - Accent5 9 5" xfId="32124"/>
    <cellStyle name="40% - Accent6" xfId="13" builtinId="51" customBuiltin="1"/>
    <cellStyle name="40% - Accent6 10" xfId="8817"/>
    <cellStyle name="40% - Accent6 10 2" xfId="32125"/>
    <cellStyle name="40% - Accent6 10 2 2" xfId="32126"/>
    <cellStyle name="40% - Accent6 10 3" xfId="32127"/>
    <cellStyle name="40% - Accent6 10 4" xfId="32128"/>
    <cellStyle name="40% - Accent6 11" xfId="8818"/>
    <cellStyle name="40% - Accent6 11 2" xfId="32129"/>
    <cellStyle name="40% - Accent6 11 3" xfId="32130"/>
    <cellStyle name="40% - Accent6 12" xfId="8819"/>
    <cellStyle name="40% - Accent6 13" xfId="8820"/>
    <cellStyle name="40% - Accent6 14" xfId="8821"/>
    <cellStyle name="40% - Accent6 15" xfId="8822"/>
    <cellStyle name="40% - Accent6 16" xfId="8823"/>
    <cellStyle name="40% - Accent6 17" xfId="8824"/>
    <cellStyle name="40% - Accent6 18" xfId="8825"/>
    <cellStyle name="40% - Accent6 19" xfId="8826"/>
    <cellStyle name="40% - Accent6 2" xfId="8827"/>
    <cellStyle name="40% - Accent6 2 2" xfId="8828"/>
    <cellStyle name="40% - Accent6 2 2 2" xfId="8829"/>
    <cellStyle name="40% - Accent6 2 2 2 2" xfId="8830"/>
    <cellStyle name="40% - Accent6 2 2 2 2 2" xfId="32131"/>
    <cellStyle name="40% - Accent6 2 2 2 3" xfId="32132"/>
    <cellStyle name="40% - Accent6 2 2 2 3 2" xfId="32133"/>
    <cellStyle name="40% - Accent6 2 2 3" xfId="8831"/>
    <cellStyle name="40% - Accent6 2 2 3 2" xfId="32134"/>
    <cellStyle name="40% - Accent6 2 2 3 2 2" xfId="32135"/>
    <cellStyle name="40% - Accent6 2 2 3 3" xfId="32136"/>
    <cellStyle name="40% - Accent6 2 2 4" xfId="32137"/>
    <cellStyle name="40% - Accent6 2 2 4 2" xfId="32138"/>
    <cellStyle name="40% - Accent6 2 2 5" xfId="32139"/>
    <cellStyle name="40% - Accent6 2 2 5 2" xfId="32140"/>
    <cellStyle name="40% - Accent6 2 3" xfId="8832"/>
    <cellStyle name="40% - Accent6 2 3 2" xfId="8833"/>
    <cellStyle name="40% - Accent6 2 3 2 2" xfId="8834"/>
    <cellStyle name="40% - Accent6 2 3 2 2 2" xfId="32141"/>
    <cellStyle name="40% - Accent6 2 3 2 3" xfId="32142"/>
    <cellStyle name="40% - Accent6 2 3 3" xfId="8835"/>
    <cellStyle name="40% - Accent6 2 3 3 2" xfId="32143"/>
    <cellStyle name="40% - Accent6 2 3 4" xfId="32144"/>
    <cellStyle name="40% - Accent6 2 3 4 2" xfId="32145"/>
    <cellStyle name="40% - Accent6 2 4" xfId="8836"/>
    <cellStyle name="40% - Accent6 2 4 2" xfId="8837"/>
    <cellStyle name="40% - Accent6 2 4 2 2" xfId="32146"/>
    <cellStyle name="40% - Accent6 2 4 2 2 2" xfId="32147"/>
    <cellStyle name="40% - Accent6 2 4 2 3" xfId="32148"/>
    <cellStyle name="40% - Accent6 2 4 2 3 2" xfId="32149"/>
    <cellStyle name="40% - Accent6 2 4 3" xfId="8838"/>
    <cellStyle name="40% - Accent6 2 4 3 2" xfId="32150"/>
    <cellStyle name="40% - Accent6 2 4 3 2 2" xfId="32151"/>
    <cellStyle name="40% - Accent6 2 4 3 3" xfId="32152"/>
    <cellStyle name="40% - Accent6 2 4 4" xfId="32153"/>
    <cellStyle name="40% - Accent6 2 4 4 2" xfId="32154"/>
    <cellStyle name="40% - Accent6 2 4 5" xfId="32155"/>
    <cellStyle name="40% - Accent6 2 4 5 2" xfId="32156"/>
    <cellStyle name="40% - Accent6 2 5" xfId="8839"/>
    <cellStyle name="40% - Accent6 2 5 2" xfId="32157"/>
    <cellStyle name="40% - Accent6 2 5 2 2" xfId="32158"/>
    <cellStyle name="40% - Accent6 2 5 3" xfId="32159"/>
    <cellStyle name="40% - Accent6 2 6" xfId="32160"/>
    <cellStyle name="40% - Accent6 2 6 2" xfId="32161"/>
    <cellStyle name="40% - Accent6 2 6 2 2" xfId="32162"/>
    <cellStyle name="40% - Accent6 2 6 3" xfId="32163"/>
    <cellStyle name="40% - Accent6 2 7" xfId="32164"/>
    <cellStyle name="40% - Accent6 2 7 2" xfId="32165"/>
    <cellStyle name="40% - Accent6 2 8" xfId="32166"/>
    <cellStyle name="40% - Accent6 2_12PCORC Wind Vestas and Royalties" xfId="32167"/>
    <cellStyle name="40% - Accent6 20" xfId="8840"/>
    <cellStyle name="40% - Accent6 21" xfId="8841"/>
    <cellStyle name="40% - Accent6 22" xfId="8842"/>
    <cellStyle name="40% - Accent6 23" xfId="8843"/>
    <cellStyle name="40% - Accent6 24" xfId="8844"/>
    <cellStyle name="40% - Accent6 25" xfId="8845"/>
    <cellStyle name="40% - Accent6 26" xfId="8846"/>
    <cellStyle name="40% - Accent6 27" xfId="8847"/>
    <cellStyle name="40% - Accent6 28" xfId="8848"/>
    <cellStyle name="40% - Accent6 29" xfId="8849"/>
    <cellStyle name="40% - Accent6 3" xfId="8850"/>
    <cellStyle name="40% - Accent6 3 2" xfId="8851"/>
    <cellStyle name="40% - Accent6 3 2 2" xfId="8852"/>
    <cellStyle name="40% - Accent6 3 2 2 2" xfId="32168"/>
    <cellStyle name="40% - Accent6 3 2 3" xfId="8853"/>
    <cellStyle name="40% - Accent6 3 2 3 2" xfId="32169"/>
    <cellStyle name="40% - Accent6 3 2 4" xfId="32170"/>
    <cellStyle name="40% - Accent6 3 2 4 2" xfId="32171"/>
    <cellStyle name="40% - Accent6 3 2 5" xfId="32172"/>
    <cellStyle name="40% - Accent6 3 3" xfId="8854"/>
    <cellStyle name="40% - Accent6 3 3 2" xfId="32173"/>
    <cellStyle name="40% - Accent6 3 3 2 2" xfId="32174"/>
    <cellStyle name="40% - Accent6 3 3 2 2 2" xfId="32175"/>
    <cellStyle name="40% - Accent6 3 3 2 3" xfId="32176"/>
    <cellStyle name="40% - Accent6 3 3 2 4" xfId="32177"/>
    <cellStyle name="40% - Accent6 3 3 3" xfId="32178"/>
    <cellStyle name="40% - Accent6 3 3 3 2" xfId="32179"/>
    <cellStyle name="40% - Accent6 3 3 4" xfId="32180"/>
    <cellStyle name="40% - Accent6 3 4" xfId="8855"/>
    <cellStyle name="40% - Accent6 3 4 2" xfId="32181"/>
    <cellStyle name="40% - Accent6 3 4 2 2" xfId="32182"/>
    <cellStyle name="40% - Accent6 3 4 3" xfId="32183"/>
    <cellStyle name="40% - Accent6 3 4 4" xfId="32184"/>
    <cellStyle name="40% - Accent6 3 5" xfId="32185"/>
    <cellStyle name="40% - Accent6 3 5 2" xfId="32186"/>
    <cellStyle name="40% - Accent6 3 6" xfId="32187"/>
    <cellStyle name="40% - Accent6 30" xfId="8856"/>
    <cellStyle name="40% - Accent6 31" xfId="8857"/>
    <cellStyle name="40% - Accent6 32" xfId="8858"/>
    <cellStyle name="40% - Accent6 33" xfId="8859"/>
    <cellStyle name="40% - Accent6 34" xfId="8860"/>
    <cellStyle name="40% - Accent6 35" xfId="8861"/>
    <cellStyle name="40% - Accent6 36" xfId="8862"/>
    <cellStyle name="40% - Accent6 37" xfId="8863"/>
    <cellStyle name="40% - Accent6 38" xfId="8864"/>
    <cellStyle name="40% - Accent6 39" xfId="8865"/>
    <cellStyle name="40% - Accent6 4" xfId="8866"/>
    <cellStyle name="40% - Accent6 4 2" xfId="8867"/>
    <cellStyle name="40% - Accent6 4 2 2" xfId="8868"/>
    <cellStyle name="40% - Accent6 4 2 2 2" xfId="32188"/>
    <cellStyle name="40% - Accent6 4 2 3" xfId="8869"/>
    <cellStyle name="40% - Accent6 4 2 3 2" xfId="32189"/>
    <cellStyle name="40% - Accent6 4 2 4" xfId="8870"/>
    <cellStyle name="40% - Accent6 4 2 4 2" xfId="32190"/>
    <cellStyle name="40% - Accent6 4 2 5" xfId="32191"/>
    <cellStyle name="40% - Accent6 4 3" xfId="8871"/>
    <cellStyle name="40% - Accent6 4 3 2" xfId="8872"/>
    <cellStyle name="40% - Accent6 4 3 2 2" xfId="32192"/>
    <cellStyle name="40% - Accent6 4 3 3" xfId="32193"/>
    <cellStyle name="40% - Accent6 4 4" xfId="8873"/>
    <cellStyle name="40% - Accent6 4 4 2" xfId="32194"/>
    <cellStyle name="40% - Accent6 4 5" xfId="8874"/>
    <cellStyle name="40% - Accent6 4 5 2" xfId="32195"/>
    <cellStyle name="40% - Accent6 4 6" xfId="8875"/>
    <cellStyle name="40% - Accent6 4 6 2" xfId="32196"/>
    <cellStyle name="40% - Accent6 4 7" xfId="8876"/>
    <cellStyle name="40% - Accent6 4 7 2" xfId="32197"/>
    <cellStyle name="40% - Accent6 4 8" xfId="8877"/>
    <cellStyle name="40% - Accent6 40" xfId="8878"/>
    <cellStyle name="40% - Accent6 41" xfId="8879"/>
    <cellStyle name="40% - Accent6 42" xfId="8880"/>
    <cellStyle name="40% - Accent6 43" xfId="8881"/>
    <cellStyle name="40% - Accent6 44" xfId="8882"/>
    <cellStyle name="40% - Accent6 45" xfId="8883"/>
    <cellStyle name="40% - Accent6 46" xfId="8884"/>
    <cellStyle name="40% - Accent6 47" xfId="8885"/>
    <cellStyle name="40% - Accent6 48" xfId="8886"/>
    <cellStyle name="40% - Accent6 49" xfId="8887"/>
    <cellStyle name="40% - Accent6 5" xfId="8888"/>
    <cellStyle name="40% - Accent6 5 2" xfId="8889"/>
    <cellStyle name="40% - Accent6 5 2 2" xfId="32198"/>
    <cellStyle name="40% - Accent6 5 2 2 2" xfId="32199"/>
    <cellStyle name="40% - Accent6 5 2 3" xfId="32200"/>
    <cellStyle name="40% - Accent6 5 3" xfId="32201"/>
    <cellStyle name="40% - Accent6 5 3 2" xfId="32202"/>
    <cellStyle name="40% - Accent6 5 3 3" xfId="32203"/>
    <cellStyle name="40% - Accent6 5 4" xfId="32204"/>
    <cellStyle name="40% - Accent6 5 4 2" xfId="32205"/>
    <cellStyle name="40% - Accent6 5 4 3" xfId="32206"/>
    <cellStyle name="40% - Accent6 5 5" xfId="32207"/>
    <cellStyle name="40% - Accent6 50" xfId="8890"/>
    <cellStyle name="40% - Accent6 51" xfId="8891"/>
    <cellStyle name="40% - Accent6 52" xfId="8892"/>
    <cellStyle name="40% - Accent6 53" xfId="8893"/>
    <cellStyle name="40% - Accent6 54" xfId="8894"/>
    <cellStyle name="40% - Accent6 55" xfId="8895"/>
    <cellStyle name="40% - Accent6 56" xfId="8896"/>
    <cellStyle name="40% - Accent6 57" xfId="8897"/>
    <cellStyle name="40% - Accent6 58" xfId="8898"/>
    <cellStyle name="40% - Accent6 59" xfId="8899"/>
    <cellStyle name="40% - Accent6 6" xfId="8900"/>
    <cellStyle name="40% - Accent6 6 2" xfId="8901"/>
    <cellStyle name="40% - Accent6 6 2 2" xfId="32208"/>
    <cellStyle name="40% - Accent6 6 2 2 2" xfId="32209"/>
    <cellStyle name="40% - Accent6 6 2 3" xfId="32210"/>
    <cellStyle name="40% - Accent6 6 2 4" xfId="32211"/>
    <cellStyle name="40% - Accent6 6 3" xfId="32212"/>
    <cellStyle name="40% - Accent6 6 3 2" xfId="32213"/>
    <cellStyle name="40% - Accent6 6 3 3" xfId="32214"/>
    <cellStyle name="40% - Accent6 6 4" xfId="32215"/>
    <cellStyle name="40% - Accent6 6 4 2" xfId="32216"/>
    <cellStyle name="40% - Accent6 6 5" xfId="32217"/>
    <cellStyle name="40% - Accent6 60" xfId="8902"/>
    <cellStyle name="40% - Accent6 61" xfId="8903"/>
    <cellStyle name="40% - Accent6 62" xfId="8904"/>
    <cellStyle name="40% - Accent6 63" xfId="8905"/>
    <cellStyle name="40% - Accent6 64" xfId="8906"/>
    <cellStyle name="40% - Accent6 7" xfId="8907"/>
    <cellStyle name="40% - Accent6 7 2" xfId="32218"/>
    <cellStyle name="40% - Accent6 7 2 2" xfId="32219"/>
    <cellStyle name="40% - Accent6 7 2 2 2" xfId="32220"/>
    <cellStyle name="40% - Accent6 7 2 3" xfId="32221"/>
    <cellStyle name="40% - Accent6 7 2 4" xfId="32222"/>
    <cellStyle name="40% - Accent6 7 3" xfId="32223"/>
    <cellStyle name="40% - Accent6 7 3 2" xfId="32224"/>
    <cellStyle name="40% - Accent6 7 4" xfId="32225"/>
    <cellStyle name="40% - Accent6 7 4 2" xfId="32226"/>
    <cellStyle name="40% - Accent6 7 5" xfId="32227"/>
    <cellStyle name="40% - Accent6 8" xfId="8908"/>
    <cellStyle name="40% - Accent6 8 2" xfId="32228"/>
    <cellStyle name="40% - Accent6 8 2 2" xfId="32229"/>
    <cellStyle name="40% - Accent6 8 2 3" xfId="32230"/>
    <cellStyle name="40% - Accent6 8 3" xfId="32231"/>
    <cellStyle name="40% - Accent6 9" xfId="8909"/>
    <cellStyle name="40% - Accent6 9 2" xfId="32232"/>
    <cellStyle name="40% - Accent6 9 2 2" xfId="32233"/>
    <cellStyle name="40% - Accent6 9 2 3" xfId="32234"/>
    <cellStyle name="40% - Accent6 9 3" xfId="32235"/>
    <cellStyle name="40% - Accent6 9 4" xfId="32236"/>
    <cellStyle name="40% - Accent6 9 5" xfId="32237"/>
    <cellStyle name="60% - Accent1" xfId="14" builtinId="32" customBuiltin="1"/>
    <cellStyle name="60% - Accent1 10" xfId="8910"/>
    <cellStyle name="60% - Accent1 11" xfId="8911"/>
    <cellStyle name="60% - Accent1 12" xfId="8912"/>
    <cellStyle name="60% - Accent1 13" xfId="8913"/>
    <cellStyle name="60% - Accent1 14" xfId="8914"/>
    <cellStyle name="60% - Accent1 15" xfId="8915"/>
    <cellStyle name="60% - Accent1 16" xfId="8916"/>
    <cellStyle name="60% - Accent1 17" xfId="8917"/>
    <cellStyle name="60% - Accent1 18" xfId="8918"/>
    <cellStyle name="60% - Accent1 19" xfId="8919"/>
    <cellStyle name="60% - Accent1 2" xfId="8920"/>
    <cellStyle name="60% - Accent1 2 2" xfId="8921"/>
    <cellStyle name="60% - Accent1 2 2 2" xfId="8922"/>
    <cellStyle name="60% - Accent1 2 2 2 2" xfId="32238"/>
    <cellStyle name="60% - Accent1 2 2 2 2 2" xfId="32239"/>
    <cellStyle name="60% - Accent1 2 2 2 3" xfId="32240"/>
    <cellStyle name="60% - Accent1 2 2 3" xfId="32241"/>
    <cellStyle name="60% - Accent1 2 2 3 2" xfId="32242"/>
    <cellStyle name="60% - Accent1 2 2 4" xfId="32243"/>
    <cellStyle name="60% - Accent1 2 2 4 2" xfId="32244"/>
    <cellStyle name="60% - Accent1 2 3" xfId="8923"/>
    <cellStyle name="60% - Accent1 2 3 2" xfId="32245"/>
    <cellStyle name="60% - Accent1 2 3 2 2" xfId="32246"/>
    <cellStyle name="60% - Accent1 2 3 2 2 2" xfId="32247"/>
    <cellStyle name="60% - Accent1 2 3 2 3" xfId="32248"/>
    <cellStyle name="60% - Accent1 2 3 2 4" xfId="32249"/>
    <cellStyle name="60% - Accent1 2 3 3" xfId="32250"/>
    <cellStyle name="60% - Accent1 2 3 3 2" xfId="32251"/>
    <cellStyle name="60% - Accent1 2 3 3 3" xfId="32252"/>
    <cellStyle name="60% - Accent1 2 3 4" xfId="32253"/>
    <cellStyle name="60% - Accent1 2 3 4 2" xfId="32254"/>
    <cellStyle name="60% - Accent1 2 3 5" xfId="32255"/>
    <cellStyle name="60% - Accent1 2 4" xfId="8924"/>
    <cellStyle name="60% - Accent1 2 4 2" xfId="32256"/>
    <cellStyle name="60% - Accent1 2 4 2 2" xfId="32257"/>
    <cellStyle name="60% - Accent1 2 4 3" xfId="32258"/>
    <cellStyle name="60% - Accent1 2 4 4" xfId="32259"/>
    <cellStyle name="60% - Accent1 2 4 5" xfId="32260"/>
    <cellStyle name="60% - Accent1 2 5" xfId="32261"/>
    <cellStyle name="60% - Accent1 2 5 2" xfId="32262"/>
    <cellStyle name="60% - Accent1 2 6" xfId="32263"/>
    <cellStyle name="60% - Accent1 2 6 2" xfId="32264"/>
    <cellStyle name="60% - Accent1 20" xfId="8925"/>
    <cellStyle name="60% - Accent1 21" xfId="8926"/>
    <cellStyle name="60% - Accent1 22" xfId="8927"/>
    <cellStyle name="60% - Accent1 23" xfId="8928"/>
    <cellStyle name="60% - Accent1 24" xfId="8929"/>
    <cellStyle name="60% - Accent1 25" xfId="8930"/>
    <cellStyle name="60% - Accent1 26" xfId="8931"/>
    <cellStyle name="60% - Accent1 27" xfId="8932"/>
    <cellStyle name="60% - Accent1 28" xfId="8933"/>
    <cellStyle name="60% - Accent1 29" xfId="8934"/>
    <cellStyle name="60% - Accent1 3" xfId="8935"/>
    <cellStyle name="60% - Accent1 3 2" xfId="8936"/>
    <cellStyle name="60% - Accent1 3 2 2" xfId="32265"/>
    <cellStyle name="60% - Accent1 3 2 2 2" xfId="32266"/>
    <cellStyle name="60% - Accent1 3 2 3" xfId="32267"/>
    <cellStyle name="60% - Accent1 3 3" xfId="8937"/>
    <cellStyle name="60% - Accent1 3 3 2" xfId="32268"/>
    <cellStyle name="60% - Accent1 3 4" xfId="8938"/>
    <cellStyle name="60% - Accent1 3 4 2" xfId="32269"/>
    <cellStyle name="60% - Accent1 3 5" xfId="32270"/>
    <cellStyle name="60% - Accent1 30" xfId="8939"/>
    <cellStyle name="60% - Accent1 31" xfId="8940"/>
    <cellStyle name="60% - Accent1 32" xfId="8941"/>
    <cellStyle name="60% - Accent1 33" xfId="8942"/>
    <cellStyle name="60% - Accent1 34" xfId="8943"/>
    <cellStyle name="60% - Accent1 35" xfId="8944"/>
    <cellStyle name="60% - Accent1 36" xfId="8945"/>
    <cellStyle name="60% - Accent1 37" xfId="8946"/>
    <cellStyle name="60% - Accent1 38" xfId="8947"/>
    <cellStyle name="60% - Accent1 39" xfId="8948"/>
    <cellStyle name="60% - Accent1 4" xfId="8949"/>
    <cellStyle name="60% - Accent1 4 2" xfId="32271"/>
    <cellStyle name="60% - Accent1 4 2 2" xfId="32272"/>
    <cellStyle name="60% - Accent1 4 2 2 2" xfId="32273"/>
    <cellStyle name="60% - Accent1 4 2 3" xfId="32274"/>
    <cellStyle name="60% - Accent1 4 2 4" xfId="32275"/>
    <cellStyle name="60% - Accent1 4 3" xfId="32276"/>
    <cellStyle name="60% - Accent1 4 3 2" xfId="32277"/>
    <cellStyle name="60% - Accent1 4 4" xfId="32278"/>
    <cellStyle name="60% - Accent1 4 4 2" xfId="32279"/>
    <cellStyle name="60% - Accent1 40" xfId="8950"/>
    <cellStyle name="60% - Accent1 41" xfId="8951"/>
    <cellStyle name="60% - Accent1 42" xfId="8952"/>
    <cellStyle name="60% - Accent1 43" xfId="8953"/>
    <cellStyle name="60% - Accent1 44" xfId="8954"/>
    <cellStyle name="60% - Accent1 45" xfId="8955"/>
    <cellStyle name="60% - Accent1 46" xfId="8956"/>
    <cellStyle name="60% - Accent1 47" xfId="8957"/>
    <cellStyle name="60% - Accent1 48" xfId="8958"/>
    <cellStyle name="60% - Accent1 49" xfId="8959"/>
    <cellStyle name="60% - Accent1 5" xfId="8960"/>
    <cellStyle name="60% - Accent1 5 2" xfId="32280"/>
    <cellStyle name="60% - Accent1 5 2 2" xfId="32281"/>
    <cellStyle name="60% - Accent1 5 2 3" xfId="32282"/>
    <cellStyle name="60% - Accent1 5 3" xfId="32283"/>
    <cellStyle name="60% - Accent1 50" xfId="8961"/>
    <cellStyle name="60% - Accent1 51" xfId="8962"/>
    <cellStyle name="60% - Accent1 52" xfId="8963"/>
    <cellStyle name="60% - Accent1 53" xfId="8964"/>
    <cellStyle name="60% - Accent1 54" xfId="8965"/>
    <cellStyle name="60% - Accent1 55" xfId="8966"/>
    <cellStyle name="60% - Accent1 56" xfId="8967"/>
    <cellStyle name="60% - Accent1 57" xfId="8968"/>
    <cellStyle name="60% - Accent1 58" xfId="8969"/>
    <cellStyle name="60% - Accent1 59" xfId="8970"/>
    <cellStyle name="60% - Accent1 6" xfId="8971"/>
    <cellStyle name="60% - Accent1 6 2" xfId="32284"/>
    <cellStyle name="60% - Accent1 6 2 2" xfId="32285"/>
    <cellStyle name="60% - Accent1 6 3" xfId="32286"/>
    <cellStyle name="60% - Accent1 6 4" xfId="32287"/>
    <cellStyle name="60% - Accent1 6 5" xfId="32288"/>
    <cellStyle name="60% - Accent1 60" xfId="8972"/>
    <cellStyle name="60% - Accent1 61" xfId="8973"/>
    <cellStyle name="60% - Accent1 62" xfId="8974"/>
    <cellStyle name="60% - Accent1 63" xfId="8975"/>
    <cellStyle name="60% - Accent1 64" xfId="8976"/>
    <cellStyle name="60% - Accent1 7" xfId="8977"/>
    <cellStyle name="60% - Accent1 7 2" xfId="32289"/>
    <cellStyle name="60% - Accent1 7 3" xfId="32290"/>
    <cellStyle name="60% - Accent1 8" xfId="8978"/>
    <cellStyle name="60% - Accent1 9" xfId="8979"/>
    <cellStyle name="60% - Accent2" xfId="15" builtinId="36" customBuiltin="1"/>
    <cellStyle name="60% - Accent2 10" xfId="8980"/>
    <cellStyle name="60% - Accent2 11" xfId="8981"/>
    <cellStyle name="60% - Accent2 12" xfId="8982"/>
    <cellStyle name="60% - Accent2 13" xfId="8983"/>
    <cellStyle name="60% - Accent2 14" xfId="8984"/>
    <cellStyle name="60% - Accent2 15" xfId="8985"/>
    <cellStyle name="60% - Accent2 16" xfId="8986"/>
    <cellStyle name="60% - Accent2 17" xfId="8987"/>
    <cellStyle name="60% - Accent2 18" xfId="8988"/>
    <cellStyle name="60% - Accent2 19" xfId="8989"/>
    <cellStyle name="60% - Accent2 2" xfId="8990"/>
    <cellStyle name="60% - Accent2 2 2" xfId="8991"/>
    <cellStyle name="60% - Accent2 2 2 2" xfId="8992"/>
    <cellStyle name="60% - Accent2 2 2 2 2" xfId="32291"/>
    <cellStyle name="60% - Accent2 2 2 2 2 2" xfId="32292"/>
    <cellStyle name="60% - Accent2 2 2 2 3" xfId="32293"/>
    <cellStyle name="60% - Accent2 2 2 3" xfId="32294"/>
    <cellStyle name="60% - Accent2 2 2 3 2" xfId="32295"/>
    <cellStyle name="60% - Accent2 2 2 4" xfId="32296"/>
    <cellStyle name="60% - Accent2 2 2 4 2" xfId="32297"/>
    <cellStyle name="60% - Accent2 2 3" xfId="8993"/>
    <cellStyle name="60% - Accent2 2 3 2" xfId="32298"/>
    <cellStyle name="60% - Accent2 2 3 2 2" xfId="32299"/>
    <cellStyle name="60% - Accent2 2 3 2 2 2" xfId="32300"/>
    <cellStyle name="60% - Accent2 2 3 2 3" xfId="32301"/>
    <cellStyle name="60% - Accent2 2 3 2 4" xfId="32302"/>
    <cellStyle name="60% - Accent2 2 3 3" xfId="32303"/>
    <cellStyle name="60% - Accent2 2 3 3 2" xfId="32304"/>
    <cellStyle name="60% - Accent2 2 3 3 3" xfId="32305"/>
    <cellStyle name="60% - Accent2 2 3 4" xfId="32306"/>
    <cellStyle name="60% - Accent2 2 3 4 2" xfId="32307"/>
    <cellStyle name="60% - Accent2 2 3 5" xfId="32308"/>
    <cellStyle name="60% - Accent2 2 4" xfId="8994"/>
    <cellStyle name="60% - Accent2 2 4 2" xfId="32309"/>
    <cellStyle name="60% - Accent2 2 4 2 2" xfId="32310"/>
    <cellStyle name="60% - Accent2 2 4 3" xfId="32311"/>
    <cellStyle name="60% - Accent2 2 4 4" xfId="32312"/>
    <cellStyle name="60% - Accent2 2 4 5" xfId="32313"/>
    <cellStyle name="60% - Accent2 2 5" xfId="32314"/>
    <cellStyle name="60% - Accent2 2 5 2" xfId="32315"/>
    <cellStyle name="60% - Accent2 2 6" xfId="32316"/>
    <cellStyle name="60% - Accent2 2 6 2" xfId="32317"/>
    <cellStyle name="60% - Accent2 20" xfId="8995"/>
    <cellStyle name="60% - Accent2 21" xfId="8996"/>
    <cellStyle name="60% - Accent2 22" xfId="8997"/>
    <cellStyle name="60% - Accent2 23" xfId="8998"/>
    <cellStyle name="60% - Accent2 24" xfId="8999"/>
    <cellStyle name="60% - Accent2 25" xfId="9000"/>
    <cellStyle name="60% - Accent2 26" xfId="9001"/>
    <cellStyle name="60% - Accent2 27" xfId="9002"/>
    <cellStyle name="60% - Accent2 28" xfId="9003"/>
    <cellStyle name="60% - Accent2 29" xfId="9004"/>
    <cellStyle name="60% - Accent2 3" xfId="9005"/>
    <cellStyle name="60% - Accent2 3 2" xfId="9006"/>
    <cellStyle name="60% - Accent2 3 2 2" xfId="32318"/>
    <cellStyle name="60% - Accent2 3 2 2 2" xfId="32319"/>
    <cellStyle name="60% - Accent2 3 2 3" xfId="32320"/>
    <cellStyle name="60% - Accent2 3 3" xfId="9007"/>
    <cellStyle name="60% - Accent2 3 3 2" xfId="32321"/>
    <cellStyle name="60% - Accent2 3 4" xfId="9008"/>
    <cellStyle name="60% - Accent2 3 4 2" xfId="32322"/>
    <cellStyle name="60% - Accent2 3 5" xfId="32323"/>
    <cellStyle name="60% - Accent2 30" xfId="9009"/>
    <cellStyle name="60% - Accent2 31" xfId="9010"/>
    <cellStyle name="60% - Accent2 32" xfId="9011"/>
    <cellStyle name="60% - Accent2 33" xfId="9012"/>
    <cellStyle name="60% - Accent2 34" xfId="9013"/>
    <cellStyle name="60% - Accent2 35" xfId="9014"/>
    <cellStyle name="60% - Accent2 36" xfId="9015"/>
    <cellStyle name="60% - Accent2 37" xfId="9016"/>
    <cellStyle name="60% - Accent2 38" xfId="9017"/>
    <cellStyle name="60% - Accent2 39" xfId="9018"/>
    <cellStyle name="60% - Accent2 4" xfId="9019"/>
    <cellStyle name="60% - Accent2 4 2" xfId="32324"/>
    <cellStyle name="60% - Accent2 4 2 2" xfId="32325"/>
    <cellStyle name="60% - Accent2 4 2 2 2" xfId="32326"/>
    <cellStyle name="60% - Accent2 4 2 3" xfId="32327"/>
    <cellStyle name="60% - Accent2 4 2 4" xfId="32328"/>
    <cellStyle name="60% - Accent2 4 3" xfId="32329"/>
    <cellStyle name="60% - Accent2 4 3 2" xfId="32330"/>
    <cellStyle name="60% - Accent2 4 4" xfId="32331"/>
    <cellStyle name="60% - Accent2 4 4 2" xfId="32332"/>
    <cellStyle name="60% - Accent2 40" xfId="9020"/>
    <cellStyle name="60% - Accent2 41" xfId="9021"/>
    <cellStyle name="60% - Accent2 42" xfId="9022"/>
    <cellStyle name="60% - Accent2 43" xfId="9023"/>
    <cellStyle name="60% - Accent2 44" xfId="9024"/>
    <cellStyle name="60% - Accent2 45" xfId="9025"/>
    <cellStyle name="60% - Accent2 46" xfId="9026"/>
    <cellStyle name="60% - Accent2 47" xfId="9027"/>
    <cellStyle name="60% - Accent2 48" xfId="9028"/>
    <cellStyle name="60% - Accent2 49" xfId="9029"/>
    <cellStyle name="60% - Accent2 5" xfId="9030"/>
    <cellStyle name="60% - Accent2 5 2" xfId="32333"/>
    <cellStyle name="60% - Accent2 5 2 2" xfId="32334"/>
    <cellStyle name="60% - Accent2 5 2 3" xfId="32335"/>
    <cellStyle name="60% - Accent2 5 3" xfId="32336"/>
    <cellStyle name="60% - Accent2 50" xfId="9031"/>
    <cellStyle name="60% - Accent2 51" xfId="9032"/>
    <cellStyle name="60% - Accent2 52" xfId="9033"/>
    <cellStyle name="60% - Accent2 53" xfId="9034"/>
    <cellStyle name="60% - Accent2 54" xfId="9035"/>
    <cellStyle name="60% - Accent2 55" xfId="9036"/>
    <cellStyle name="60% - Accent2 56" xfId="9037"/>
    <cellStyle name="60% - Accent2 57" xfId="9038"/>
    <cellStyle name="60% - Accent2 58" xfId="9039"/>
    <cellStyle name="60% - Accent2 59" xfId="9040"/>
    <cellStyle name="60% - Accent2 6" xfId="9041"/>
    <cellStyle name="60% - Accent2 6 2" xfId="32337"/>
    <cellStyle name="60% - Accent2 6 2 2" xfId="32338"/>
    <cellStyle name="60% - Accent2 6 3" xfId="32339"/>
    <cellStyle name="60% - Accent2 6 4" xfId="32340"/>
    <cellStyle name="60% - Accent2 6 5" xfId="32341"/>
    <cellStyle name="60% - Accent2 60" xfId="9042"/>
    <cellStyle name="60% - Accent2 61" xfId="9043"/>
    <cellStyle name="60% - Accent2 62" xfId="9044"/>
    <cellStyle name="60% - Accent2 63" xfId="9045"/>
    <cellStyle name="60% - Accent2 64" xfId="9046"/>
    <cellStyle name="60% - Accent2 7" xfId="9047"/>
    <cellStyle name="60% - Accent2 7 2" xfId="32342"/>
    <cellStyle name="60% - Accent2 7 3" xfId="32343"/>
    <cellStyle name="60% - Accent2 8" xfId="9048"/>
    <cellStyle name="60% - Accent2 9" xfId="9049"/>
    <cellStyle name="60% - Accent3" xfId="16" builtinId="40" customBuiltin="1"/>
    <cellStyle name="60% - Accent3 10" xfId="9050"/>
    <cellStyle name="60% - Accent3 11" xfId="9051"/>
    <cellStyle name="60% - Accent3 12" xfId="9052"/>
    <cellStyle name="60% - Accent3 13" xfId="9053"/>
    <cellStyle name="60% - Accent3 14" xfId="9054"/>
    <cellStyle name="60% - Accent3 15" xfId="9055"/>
    <cellStyle name="60% - Accent3 16" xfId="9056"/>
    <cellStyle name="60% - Accent3 17" xfId="9057"/>
    <cellStyle name="60% - Accent3 18" xfId="9058"/>
    <cellStyle name="60% - Accent3 19" xfId="9059"/>
    <cellStyle name="60% - Accent3 2" xfId="9060"/>
    <cellStyle name="60% - Accent3 2 2" xfId="9061"/>
    <cellStyle name="60% - Accent3 2 2 2" xfId="9062"/>
    <cellStyle name="60% - Accent3 2 2 2 2" xfId="32344"/>
    <cellStyle name="60% - Accent3 2 2 2 2 2" xfId="32345"/>
    <cellStyle name="60% - Accent3 2 2 2 3" xfId="32346"/>
    <cellStyle name="60% - Accent3 2 2 3" xfId="32347"/>
    <cellStyle name="60% - Accent3 2 2 3 2" xfId="32348"/>
    <cellStyle name="60% - Accent3 2 2 4" xfId="32349"/>
    <cellStyle name="60% - Accent3 2 2 4 2" xfId="32350"/>
    <cellStyle name="60% - Accent3 2 3" xfId="9063"/>
    <cellStyle name="60% - Accent3 2 3 2" xfId="32351"/>
    <cellStyle name="60% - Accent3 2 3 2 2" xfId="32352"/>
    <cellStyle name="60% - Accent3 2 3 2 2 2" xfId="32353"/>
    <cellStyle name="60% - Accent3 2 3 2 3" xfId="32354"/>
    <cellStyle name="60% - Accent3 2 3 2 4" xfId="32355"/>
    <cellStyle name="60% - Accent3 2 3 3" xfId="32356"/>
    <cellStyle name="60% - Accent3 2 3 3 2" xfId="32357"/>
    <cellStyle name="60% - Accent3 2 3 3 3" xfId="32358"/>
    <cellStyle name="60% - Accent3 2 3 4" xfId="32359"/>
    <cellStyle name="60% - Accent3 2 3 4 2" xfId="32360"/>
    <cellStyle name="60% - Accent3 2 3 5" xfId="32361"/>
    <cellStyle name="60% - Accent3 2 4" xfId="9064"/>
    <cellStyle name="60% - Accent3 2 4 2" xfId="32362"/>
    <cellStyle name="60% - Accent3 2 4 2 2" xfId="32363"/>
    <cellStyle name="60% - Accent3 2 4 3" xfId="32364"/>
    <cellStyle name="60% - Accent3 2 4 4" xfId="32365"/>
    <cellStyle name="60% - Accent3 2 4 5" xfId="32366"/>
    <cellStyle name="60% - Accent3 2 5" xfId="32367"/>
    <cellStyle name="60% - Accent3 2 5 2" xfId="32368"/>
    <cellStyle name="60% - Accent3 2 6" xfId="32369"/>
    <cellStyle name="60% - Accent3 2 6 2" xfId="32370"/>
    <cellStyle name="60% - Accent3 20" xfId="9065"/>
    <cellStyle name="60% - Accent3 21" xfId="9066"/>
    <cellStyle name="60% - Accent3 22" xfId="9067"/>
    <cellStyle name="60% - Accent3 23" xfId="9068"/>
    <cellStyle name="60% - Accent3 24" xfId="9069"/>
    <cellStyle name="60% - Accent3 25" xfId="9070"/>
    <cellStyle name="60% - Accent3 26" xfId="9071"/>
    <cellStyle name="60% - Accent3 27" xfId="9072"/>
    <cellStyle name="60% - Accent3 28" xfId="9073"/>
    <cellStyle name="60% - Accent3 29" xfId="9074"/>
    <cellStyle name="60% - Accent3 3" xfId="9075"/>
    <cellStyle name="60% - Accent3 3 2" xfId="9076"/>
    <cellStyle name="60% - Accent3 3 2 2" xfId="32371"/>
    <cellStyle name="60% - Accent3 3 2 2 2" xfId="32372"/>
    <cellStyle name="60% - Accent3 3 2 3" xfId="32373"/>
    <cellStyle name="60% - Accent3 3 3" xfId="9077"/>
    <cellStyle name="60% - Accent3 3 3 2" xfId="32374"/>
    <cellStyle name="60% - Accent3 3 4" xfId="9078"/>
    <cellStyle name="60% - Accent3 3 4 2" xfId="32375"/>
    <cellStyle name="60% - Accent3 3 5" xfId="32376"/>
    <cellStyle name="60% - Accent3 30" xfId="9079"/>
    <cellStyle name="60% - Accent3 31" xfId="9080"/>
    <cellStyle name="60% - Accent3 32" xfId="9081"/>
    <cellStyle name="60% - Accent3 33" xfId="9082"/>
    <cellStyle name="60% - Accent3 34" xfId="9083"/>
    <cellStyle name="60% - Accent3 35" xfId="9084"/>
    <cellStyle name="60% - Accent3 36" xfId="9085"/>
    <cellStyle name="60% - Accent3 37" xfId="9086"/>
    <cellStyle name="60% - Accent3 38" xfId="9087"/>
    <cellStyle name="60% - Accent3 39" xfId="9088"/>
    <cellStyle name="60% - Accent3 4" xfId="9089"/>
    <cellStyle name="60% - Accent3 4 2" xfId="32377"/>
    <cellStyle name="60% - Accent3 4 2 2" xfId="32378"/>
    <cellStyle name="60% - Accent3 4 2 2 2" xfId="32379"/>
    <cellStyle name="60% - Accent3 4 2 3" xfId="32380"/>
    <cellStyle name="60% - Accent3 4 2 4" xfId="32381"/>
    <cellStyle name="60% - Accent3 4 3" xfId="32382"/>
    <cellStyle name="60% - Accent3 4 3 2" xfId="32383"/>
    <cellStyle name="60% - Accent3 4 4" xfId="32384"/>
    <cellStyle name="60% - Accent3 4 4 2" xfId="32385"/>
    <cellStyle name="60% - Accent3 40" xfId="9090"/>
    <cellStyle name="60% - Accent3 41" xfId="9091"/>
    <cellStyle name="60% - Accent3 42" xfId="9092"/>
    <cellStyle name="60% - Accent3 43" xfId="9093"/>
    <cellStyle name="60% - Accent3 44" xfId="9094"/>
    <cellStyle name="60% - Accent3 45" xfId="9095"/>
    <cellStyle name="60% - Accent3 46" xfId="9096"/>
    <cellStyle name="60% - Accent3 47" xfId="9097"/>
    <cellStyle name="60% - Accent3 48" xfId="9098"/>
    <cellStyle name="60% - Accent3 49" xfId="9099"/>
    <cellStyle name="60% - Accent3 5" xfId="9100"/>
    <cellStyle name="60% - Accent3 5 2" xfId="32386"/>
    <cellStyle name="60% - Accent3 5 2 2" xfId="32387"/>
    <cellStyle name="60% - Accent3 5 2 3" xfId="32388"/>
    <cellStyle name="60% - Accent3 5 3" xfId="32389"/>
    <cellStyle name="60% - Accent3 50" xfId="9101"/>
    <cellStyle name="60% - Accent3 51" xfId="9102"/>
    <cellStyle name="60% - Accent3 52" xfId="9103"/>
    <cellStyle name="60% - Accent3 53" xfId="9104"/>
    <cellStyle name="60% - Accent3 54" xfId="9105"/>
    <cellStyle name="60% - Accent3 55" xfId="9106"/>
    <cellStyle name="60% - Accent3 56" xfId="9107"/>
    <cellStyle name="60% - Accent3 57" xfId="9108"/>
    <cellStyle name="60% - Accent3 58" xfId="9109"/>
    <cellStyle name="60% - Accent3 59" xfId="9110"/>
    <cellStyle name="60% - Accent3 6" xfId="9111"/>
    <cellStyle name="60% - Accent3 6 2" xfId="32390"/>
    <cellStyle name="60% - Accent3 6 2 2" xfId="32391"/>
    <cellStyle name="60% - Accent3 6 3" xfId="32392"/>
    <cellStyle name="60% - Accent3 6 4" xfId="32393"/>
    <cellStyle name="60% - Accent3 6 5" xfId="32394"/>
    <cellStyle name="60% - Accent3 60" xfId="9112"/>
    <cellStyle name="60% - Accent3 61" xfId="9113"/>
    <cellStyle name="60% - Accent3 62" xfId="9114"/>
    <cellStyle name="60% - Accent3 63" xfId="9115"/>
    <cellStyle name="60% - Accent3 64" xfId="9116"/>
    <cellStyle name="60% - Accent3 7" xfId="9117"/>
    <cellStyle name="60% - Accent3 7 2" xfId="32395"/>
    <cellStyle name="60% - Accent3 7 3" xfId="32396"/>
    <cellStyle name="60% - Accent3 8" xfId="9118"/>
    <cellStyle name="60% - Accent3 9" xfId="9119"/>
    <cellStyle name="60% - Accent4" xfId="17" builtinId="44" customBuiltin="1"/>
    <cellStyle name="60% - Accent4 10" xfId="9120"/>
    <cellStyle name="60% - Accent4 11" xfId="9121"/>
    <cellStyle name="60% - Accent4 12" xfId="9122"/>
    <cellStyle name="60% - Accent4 13" xfId="9123"/>
    <cellStyle name="60% - Accent4 14" xfId="9124"/>
    <cellStyle name="60% - Accent4 15" xfId="9125"/>
    <cellStyle name="60% - Accent4 16" xfId="9126"/>
    <cellStyle name="60% - Accent4 17" xfId="9127"/>
    <cellStyle name="60% - Accent4 18" xfId="9128"/>
    <cellStyle name="60% - Accent4 19" xfId="9129"/>
    <cellStyle name="60% - Accent4 2" xfId="9130"/>
    <cellStyle name="60% - Accent4 2 2" xfId="9131"/>
    <cellStyle name="60% - Accent4 2 2 2" xfId="9132"/>
    <cellStyle name="60% - Accent4 2 2 2 2" xfId="32397"/>
    <cellStyle name="60% - Accent4 2 2 2 2 2" xfId="32398"/>
    <cellStyle name="60% - Accent4 2 2 2 3" xfId="32399"/>
    <cellStyle name="60% - Accent4 2 2 3" xfId="32400"/>
    <cellStyle name="60% - Accent4 2 2 3 2" xfId="32401"/>
    <cellStyle name="60% - Accent4 2 2 4" xfId="32402"/>
    <cellStyle name="60% - Accent4 2 2 4 2" xfId="32403"/>
    <cellStyle name="60% - Accent4 2 3" xfId="9133"/>
    <cellStyle name="60% - Accent4 2 3 2" xfId="32404"/>
    <cellStyle name="60% - Accent4 2 3 2 2" xfId="32405"/>
    <cellStyle name="60% - Accent4 2 3 2 2 2" xfId="32406"/>
    <cellStyle name="60% - Accent4 2 3 2 3" xfId="32407"/>
    <cellStyle name="60% - Accent4 2 3 2 4" xfId="32408"/>
    <cellStyle name="60% - Accent4 2 3 3" xfId="32409"/>
    <cellStyle name="60% - Accent4 2 3 3 2" xfId="32410"/>
    <cellStyle name="60% - Accent4 2 3 3 3" xfId="32411"/>
    <cellStyle name="60% - Accent4 2 3 4" xfId="32412"/>
    <cellStyle name="60% - Accent4 2 3 4 2" xfId="32413"/>
    <cellStyle name="60% - Accent4 2 3 5" xfId="32414"/>
    <cellStyle name="60% - Accent4 2 4" xfId="9134"/>
    <cellStyle name="60% - Accent4 2 4 2" xfId="32415"/>
    <cellStyle name="60% - Accent4 2 4 2 2" xfId="32416"/>
    <cellStyle name="60% - Accent4 2 4 3" xfId="32417"/>
    <cellStyle name="60% - Accent4 2 4 4" xfId="32418"/>
    <cellStyle name="60% - Accent4 2 4 5" xfId="32419"/>
    <cellStyle name="60% - Accent4 2 5" xfId="32420"/>
    <cellStyle name="60% - Accent4 2 5 2" xfId="32421"/>
    <cellStyle name="60% - Accent4 2 6" xfId="32422"/>
    <cellStyle name="60% - Accent4 2 6 2" xfId="32423"/>
    <cellStyle name="60% - Accent4 20" xfId="9135"/>
    <cellStyle name="60% - Accent4 21" xfId="9136"/>
    <cellStyle name="60% - Accent4 22" xfId="9137"/>
    <cellStyle name="60% - Accent4 23" xfId="9138"/>
    <cellStyle name="60% - Accent4 24" xfId="9139"/>
    <cellStyle name="60% - Accent4 25" xfId="9140"/>
    <cellStyle name="60% - Accent4 26" xfId="9141"/>
    <cellStyle name="60% - Accent4 27" xfId="9142"/>
    <cellStyle name="60% - Accent4 28" xfId="9143"/>
    <cellStyle name="60% - Accent4 29" xfId="9144"/>
    <cellStyle name="60% - Accent4 3" xfId="9145"/>
    <cellStyle name="60% - Accent4 3 2" xfId="9146"/>
    <cellStyle name="60% - Accent4 3 2 2" xfId="32424"/>
    <cellStyle name="60% - Accent4 3 2 2 2" xfId="32425"/>
    <cellStyle name="60% - Accent4 3 2 3" xfId="32426"/>
    <cellStyle name="60% - Accent4 3 3" xfId="9147"/>
    <cellStyle name="60% - Accent4 3 3 2" xfId="32427"/>
    <cellStyle name="60% - Accent4 3 4" xfId="9148"/>
    <cellStyle name="60% - Accent4 3 4 2" xfId="32428"/>
    <cellStyle name="60% - Accent4 3 5" xfId="32429"/>
    <cellStyle name="60% - Accent4 30" xfId="9149"/>
    <cellStyle name="60% - Accent4 31" xfId="9150"/>
    <cellStyle name="60% - Accent4 32" xfId="9151"/>
    <cellStyle name="60% - Accent4 33" xfId="9152"/>
    <cellStyle name="60% - Accent4 34" xfId="9153"/>
    <cellStyle name="60% - Accent4 35" xfId="9154"/>
    <cellStyle name="60% - Accent4 36" xfId="9155"/>
    <cellStyle name="60% - Accent4 37" xfId="9156"/>
    <cellStyle name="60% - Accent4 38" xfId="9157"/>
    <cellStyle name="60% - Accent4 39" xfId="9158"/>
    <cellStyle name="60% - Accent4 4" xfId="9159"/>
    <cellStyle name="60% - Accent4 4 2" xfId="32430"/>
    <cellStyle name="60% - Accent4 4 2 2" xfId="32431"/>
    <cellStyle name="60% - Accent4 4 2 2 2" xfId="32432"/>
    <cellStyle name="60% - Accent4 4 2 3" xfId="32433"/>
    <cellStyle name="60% - Accent4 4 2 4" xfId="32434"/>
    <cellStyle name="60% - Accent4 4 3" xfId="32435"/>
    <cellStyle name="60% - Accent4 4 3 2" xfId="32436"/>
    <cellStyle name="60% - Accent4 4 4" xfId="32437"/>
    <cellStyle name="60% - Accent4 4 4 2" xfId="32438"/>
    <cellStyle name="60% - Accent4 40" xfId="9160"/>
    <cellStyle name="60% - Accent4 41" xfId="9161"/>
    <cellStyle name="60% - Accent4 42" xfId="9162"/>
    <cellStyle name="60% - Accent4 43" xfId="9163"/>
    <cellStyle name="60% - Accent4 44" xfId="9164"/>
    <cellStyle name="60% - Accent4 45" xfId="9165"/>
    <cellStyle name="60% - Accent4 46" xfId="9166"/>
    <cellStyle name="60% - Accent4 47" xfId="9167"/>
    <cellStyle name="60% - Accent4 48" xfId="9168"/>
    <cellStyle name="60% - Accent4 49" xfId="9169"/>
    <cellStyle name="60% - Accent4 5" xfId="9170"/>
    <cellStyle name="60% - Accent4 5 2" xfId="32439"/>
    <cellStyle name="60% - Accent4 5 2 2" xfId="32440"/>
    <cellStyle name="60% - Accent4 5 2 3" xfId="32441"/>
    <cellStyle name="60% - Accent4 5 3" xfId="32442"/>
    <cellStyle name="60% - Accent4 50" xfId="9171"/>
    <cellStyle name="60% - Accent4 51" xfId="9172"/>
    <cellStyle name="60% - Accent4 52" xfId="9173"/>
    <cellStyle name="60% - Accent4 53" xfId="9174"/>
    <cellStyle name="60% - Accent4 54" xfId="9175"/>
    <cellStyle name="60% - Accent4 55" xfId="9176"/>
    <cellStyle name="60% - Accent4 56" xfId="9177"/>
    <cellStyle name="60% - Accent4 57" xfId="9178"/>
    <cellStyle name="60% - Accent4 58" xfId="9179"/>
    <cellStyle name="60% - Accent4 59" xfId="9180"/>
    <cellStyle name="60% - Accent4 6" xfId="9181"/>
    <cellStyle name="60% - Accent4 6 2" xfId="32443"/>
    <cellStyle name="60% - Accent4 6 2 2" xfId="32444"/>
    <cellStyle name="60% - Accent4 6 3" xfId="32445"/>
    <cellStyle name="60% - Accent4 6 4" xfId="32446"/>
    <cellStyle name="60% - Accent4 6 5" xfId="32447"/>
    <cellStyle name="60% - Accent4 60" xfId="9182"/>
    <cellStyle name="60% - Accent4 61" xfId="9183"/>
    <cellStyle name="60% - Accent4 62" xfId="9184"/>
    <cellStyle name="60% - Accent4 63" xfId="9185"/>
    <cellStyle name="60% - Accent4 64" xfId="9186"/>
    <cellStyle name="60% - Accent4 7" xfId="9187"/>
    <cellStyle name="60% - Accent4 7 2" xfId="32448"/>
    <cellStyle name="60% - Accent4 7 3" xfId="32449"/>
    <cellStyle name="60% - Accent4 8" xfId="9188"/>
    <cellStyle name="60% - Accent4 9" xfId="9189"/>
    <cellStyle name="60% - Accent5" xfId="18" builtinId="48" customBuiltin="1"/>
    <cellStyle name="60% - Accent5 10" xfId="9190"/>
    <cellStyle name="60% - Accent5 11" xfId="9191"/>
    <cellStyle name="60% - Accent5 12" xfId="9192"/>
    <cellStyle name="60% - Accent5 13" xfId="9193"/>
    <cellStyle name="60% - Accent5 14" xfId="9194"/>
    <cellStyle name="60% - Accent5 15" xfId="9195"/>
    <cellStyle name="60% - Accent5 16" xfId="9196"/>
    <cellStyle name="60% - Accent5 17" xfId="9197"/>
    <cellStyle name="60% - Accent5 18" xfId="9198"/>
    <cellStyle name="60% - Accent5 19" xfId="9199"/>
    <cellStyle name="60% - Accent5 2" xfId="9200"/>
    <cellStyle name="60% - Accent5 2 2" xfId="9201"/>
    <cellStyle name="60% - Accent5 2 2 2" xfId="9202"/>
    <cellStyle name="60% - Accent5 2 2 2 2" xfId="32450"/>
    <cellStyle name="60% - Accent5 2 2 2 2 2" xfId="32451"/>
    <cellStyle name="60% - Accent5 2 2 2 3" xfId="32452"/>
    <cellStyle name="60% - Accent5 2 2 3" xfId="32453"/>
    <cellStyle name="60% - Accent5 2 2 3 2" xfId="32454"/>
    <cellStyle name="60% - Accent5 2 2 4" xfId="32455"/>
    <cellStyle name="60% - Accent5 2 2 4 2" xfId="32456"/>
    <cellStyle name="60% - Accent5 2 3" xfId="9203"/>
    <cellStyle name="60% - Accent5 2 3 2" xfId="32457"/>
    <cellStyle name="60% - Accent5 2 3 2 2" xfId="32458"/>
    <cellStyle name="60% - Accent5 2 3 2 2 2" xfId="32459"/>
    <cellStyle name="60% - Accent5 2 3 2 3" xfId="32460"/>
    <cellStyle name="60% - Accent5 2 3 2 4" xfId="32461"/>
    <cellStyle name="60% - Accent5 2 3 3" xfId="32462"/>
    <cellStyle name="60% - Accent5 2 3 3 2" xfId="32463"/>
    <cellStyle name="60% - Accent5 2 3 3 3" xfId="32464"/>
    <cellStyle name="60% - Accent5 2 3 4" xfId="32465"/>
    <cellStyle name="60% - Accent5 2 3 4 2" xfId="32466"/>
    <cellStyle name="60% - Accent5 2 3 5" xfId="32467"/>
    <cellStyle name="60% - Accent5 2 4" xfId="9204"/>
    <cellStyle name="60% - Accent5 2 4 2" xfId="32468"/>
    <cellStyle name="60% - Accent5 2 4 2 2" xfId="32469"/>
    <cellStyle name="60% - Accent5 2 4 3" xfId="32470"/>
    <cellStyle name="60% - Accent5 2 4 4" xfId="32471"/>
    <cellStyle name="60% - Accent5 2 4 5" xfId="32472"/>
    <cellStyle name="60% - Accent5 2 5" xfId="32473"/>
    <cellStyle name="60% - Accent5 2 5 2" xfId="32474"/>
    <cellStyle name="60% - Accent5 2 6" xfId="32475"/>
    <cellStyle name="60% - Accent5 2 6 2" xfId="32476"/>
    <cellStyle name="60% - Accent5 20" xfId="9205"/>
    <cellStyle name="60% - Accent5 21" xfId="9206"/>
    <cellStyle name="60% - Accent5 22" xfId="9207"/>
    <cellStyle name="60% - Accent5 23" xfId="9208"/>
    <cellStyle name="60% - Accent5 24" xfId="9209"/>
    <cellStyle name="60% - Accent5 25" xfId="9210"/>
    <cellStyle name="60% - Accent5 26" xfId="9211"/>
    <cellStyle name="60% - Accent5 27" xfId="9212"/>
    <cellStyle name="60% - Accent5 28" xfId="9213"/>
    <cellStyle name="60% - Accent5 29" xfId="9214"/>
    <cellStyle name="60% - Accent5 3" xfId="9215"/>
    <cellStyle name="60% - Accent5 3 2" xfId="9216"/>
    <cellStyle name="60% - Accent5 3 2 2" xfId="32477"/>
    <cellStyle name="60% - Accent5 3 2 2 2" xfId="32478"/>
    <cellStyle name="60% - Accent5 3 2 3" xfId="32479"/>
    <cellStyle name="60% - Accent5 3 3" xfId="9217"/>
    <cellStyle name="60% - Accent5 3 3 2" xfId="32480"/>
    <cellStyle name="60% - Accent5 3 4" xfId="9218"/>
    <cellStyle name="60% - Accent5 3 4 2" xfId="32481"/>
    <cellStyle name="60% - Accent5 3 5" xfId="32482"/>
    <cellStyle name="60% - Accent5 30" xfId="9219"/>
    <cellStyle name="60% - Accent5 31" xfId="9220"/>
    <cellStyle name="60% - Accent5 32" xfId="9221"/>
    <cellStyle name="60% - Accent5 33" xfId="9222"/>
    <cellStyle name="60% - Accent5 34" xfId="9223"/>
    <cellStyle name="60% - Accent5 35" xfId="9224"/>
    <cellStyle name="60% - Accent5 36" xfId="9225"/>
    <cellStyle name="60% - Accent5 37" xfId="9226"/>
    <cellStyle name="60% - Accent5 38" xfId="9227"/>
    <cellStyle name="60% - Accent5 39" xfId="9228"/>
    <cellStyle name="60% - Accent5 4" xfId="9229"/>
    <cellStyle name="60% - Accent5 4 2" xfId="32483"/>
    <cellStyle name="60% - Accent5 4 2 2" xfId="32484"/>
    <cellStyle name="60% - Accent5 4 2 2 2" xfId="32485"/>
    <cellStyle name="60% - Accent5 4 2 3" xfId="32486"/>
    <cellStyle name="60% - Accent5 4 2 4" xfId="32487"/>
    <cellStyle name="60% - Accent5 4 3" xfId="32488"/>
    <cellStyle name="60% - Accent5 4 3 2" xfId="32489"/>
    <cellStyle name="60% - Accent5 4 4" xfId="32490"/>
    <cellStyle name="60% - Accent5 4 4 2" xfId="32491"/>
    <cellStyle name="60% - Accent5 40" xfId="9230"/>
    <cellStyle name="60% - Accent5 41" xfId="9231"/>
    <cellStyle name="60% - Accent5 42" xfId="9232"/>
    <cellStyle name="60% - Accent5 43" xfId="9233"/>
    <cellStyle name="60% - Accent5 44" xfId="9234"/>
    <cellStyle name="60% - Accent5 45" xfId="9235"/>
    <cellStyle name="60% - Accent5 46" xfId="9236"/>
    <cellStyle name="60% - Accent5 47" xfId="9237"/>
    <cellStyle name="60% - Accent5 48" xfId="9238"/>
    <cellStyle name="60% - Accent5 49" xfId="9239"/>
    <cellStyle name="60% - Accent5 5" xfId="9240"/>
    <cellStyle name="60% - Accent5 5 2" xfId="32492"/>
    <cellStyle name="60% - Accent5 5 2 2" xfId="32493"/>
    <cellStyle name="60% - Accent5 5 2 3" xfId="32494"/>
    <cellStyle name="60% - Accent5 5 3" xfId="32495"/>
    <cellStyle name="60% - Accent5 50" xfId="9241"/>
    <cellStyle name="60% - Accent5 51" xfId="9242"/>
    <cellStyle name="60% - Accent5 52" xfId="9243"/>
    <cellStyle name="60% - Accent5 53" xfId="9244"/>
    <cellStyle name="60% - Accent5 54" xfId="9245"/>
    <cellStyle name="60% - Accent5 55" xfId="9246"/>
    <cellStyle name="60% - Accent5 56" xfId="9247"/>
    <cellStyle name="60% - Accent5 57" xfId="9248"/>
    <cellStyle name="60% - Accent5 58" xfId="9249"/>
    <cellStyle name="60% - Accent5 59" xfId="9250"/>
    <cellStyle name="60% - Accent5 6" xfId="9251"/>
    <cellStyle name="60% - Accent5 6 2" xfId="32496"/>
    <cellStyle name="60% - Accent5 6 2 2" xfId="32497"/>
    <cellStyle name="60% - Accent5 6 3" xfId="32498"/>
    <cellStyle name="60% - Accent5 6 4" xfId="32499"/>
    <cellStyle name="60% - Accent5 6 5" xfId="32500"/>
    <cellStyle name="60% - Accent5 60" xfId="9252"/>
    <cellStyle name="60% - Accent5 61" xfId="9253"/>
    <cellStyle name="60% - Accent5 62" xfId="9254"/>
    <cellStyle name="60% - Accent5 63" xfId="9255"/>
    <cellStyle name="60% - Accent5 64" xfId="9256"/>
    <cellStyle name="60% - Accent5 7" xfId="9257"/>
    <cellStyle name="60% - Accent5 7 2" xfId="32501"/>
    <cellStyle name="60% - Accent5 7 3" xfId="32502"/>
    <cellStyle name="60% - Accent5 8" xfId="9258"/>
    <cellStyle name="60% - Accent5 9" xfId="9259"/>
    <cellStyle name="60% - Accent6" xfId="19" builtinId="52" customBuiltin="1"/>
    <cellStyle name="60% - Accent6 10" xfId="9260"/>
    <cellStyle name="60% - Accent6 11" xfId="9261"/>
    <cellStyle name="60% - Accent6 12" xfId="9262"/>
    <cellStyle name="60% - Accent6 13" xfId="9263"/>
    <cellStyle name="60% - Accent6 14" xfId="9264"/>
    <cellStyle name="60% - Accent6 15" xfId="9265"/>
    <cellStyle name="60% - Accent6 16" xfId="9266"/>
    <cellStyle name="60% - Accent6 17" xfId="9267"/>
    <cellStyle name="60% - Accent6 18" xfId="9268"/>
    <cellStyle name="60% - Accent6 19" xfId="9269"/>
    <cellStyle name="60% - Accent6 2" xfId="9270"/>
    <cellStyle name="60% - Accent6 2 2" xfId="9271"/>
    <cellStyle name="60% - Accent6 2 2 2" xfId="9272"/>
    <cellStyle name="60% - Accent6 2 2 2 2" xfId="32503"/>
    <cellStyle name="60% - Accent6 2 2 2 2 2" xfId="32504"/>
    <cellStyle name="60% - Accent6 2 2 2 3" xfId="32505"/>
    <cellStyle name="60% - Accent6 2 2 3" xfId="32506"/>
    <cellStyle name="60% - Accent6 2 2 3 2" xfId="32507"/>
    <cellStyle name="60% - Accent6 2 2 4" xfId="32508"/>
    <cellStyle name="60% - Accent6 2 2 4 2" xfId="32509"/>
    <cellStyle name="60% - Accent6 2 3" xfId="9273"/>
    <cellStyle name="60% - Accent6 2 3 2" xfId="32510"/>
    <cellStyle name="60% - Accent6 2 3 2 2" xfId="32511"/>
    <cellStyle name="60% - Accent6 2 3 2 2 2" xfId="32512"/>
    <cellStyle name="60% - Accent6 2 3 2 3" xfId="32513"/>
    <cellStyle name="60% - Accent6 2 3 2 4" xfId="32514"/>
    <cellStyle name="60% - Accent6 2 3 3" xfId="32515"/>
    <cellStyle name="60% - Accent6 2 3 3 2" xfId="32516"/>
    <cellStyle name="60% - Accent6 2 3 3 3" xfId="32517"/>
    <cellStyle name="60% - Accent6 2 3 4" xfId="32518"/>
    <cellStyle name="60% - Accent6 2 3 4 2" xfId="32519"/>
    <cellStyle name="60% - Accent6 2 3 5" xfId="32520"/>
    <cellStyle name="60% - Accent6 2 4" xfId="9274"/>
    <cellStyle name="60% - Accent6 2 4 2" xfId="32521"/>
    <cellStyle name="60% - Accent6 2 4 2 2" xfId="32522"/>
    <cellStyle name="60% - Accent6 2 4 3" xfId="32523"/>
    <cellStyle name="60% - Accent6 2 4 4" xfId="32524"/>
    <cellStyle name="60% - Accent6 2 4 5" xfId="32525"/>
    <cellStyle name="60% - Accent6 2 5" xfId="32526"/>
    <cellStyle name="60% - Accent6 2 5 2" xfId="32527"/>
    <cellStyle name="60% - Accent6 2 6" xfId="32528"/>
    <cellStyle name="60% - Accent6 2 6 2" xfId="32529"/>
    <cellStyle name="60% - Accent6 20" xfId="9275"/>
    <cellStyle name="60% - Accent6 21" xfId="9276"/>
    <cellStyle name="60% - Accent6 22" xfId="9277"/>
    <cellStyle name="60% - Accent6 23" xfId="9278"/>
    <cellStyle name="60% - Accent6 24" xfId="9279"/>
    <cellStyle name="60% - Accent6 25" xfId="9280"/>
    <cellStyle name="60% - Accent6 26" xfId="9281"/>
    <cellStyle name="60% - Accent6 27" xfId="9282"/>
    <cellStyle name="60% - Accent6 28" xfId="9283"/>
    <cellStyle name="60% - Accent6 29" xfId="9284"/>
    <cellStyle name="60% - Accent6 3" xfId="9285"/>
    <cellStyle name="60% - Accent6 3 2" xfId="9286"/>
    <cellStyle name="60% - Accent6 3 2 2" xfId="32530"/>
    <cellStyle name="60% - Accent6 3 2 2 2" xfId="32531"/>
    <cellStyle name="60% - Accent6 3 2 3" xfId="32532"/>
    <cellStyle name="60% - Accent6 3 3" xfId="9287"/>
    <cellStyle name="60% - Accent6 3 3 2" xfId="32533"/>
    <cellStyle name="60% - Accent6 3 4" xfId="9288"/>
    <cellStyle name="60% - Accent6 3 4 2" xfId="32534"/>
    <cellStyle name="60% - Accent6 3 5" xfId="32535"/>
    <cellStyle name="60% - Accent6 30" xfId="9289"/>
    <cellStyle name="60% - Accent6 31" xfId="9290"/>
    <cellStyle name="60% - Accent6 32" xfId="9291"/>
    <cellStyle name="60% - Accent6 33" xfId="9292"/>
    <cellStyle name="60% - Accent6 34" xfId="9293"/>
    <cellStyle name="60% - Accent6 35" xfId="9294"/>
    <cellStyle name="60% - Accent6 36" xfId="9295"/>
    <cellStyle name="60% - Accent6 37" xfId="9296"/>
    <cellStyle name="60% - Accent6 38" xfId="9297"/>
    <cellStyle name="60% - Accent6 39" xfId="9298"/>
    <cellStyle name="60% - Accent6 4" xfId="9299"/>
    <cellStyle name="60% - Accent6 4 2" xfId="32536"/>
    <cellStyle name="60% - Accent6 4 2 2" xfId="32537"/>
    <cellStyle name="60% - Accent6 4 2 2 2" xfId="32538"/>
    <cellStyle name="60% - Accent6 4 2 3" xfId="32539"/>
    <cellStyle name="60% - Accent6 4 2 4" xfId="32540"/>
    <cellStyle name="60% - Accent6 4 3" xfId="32541"/>
    <cellStyle name="60% - Accent6 4 3 2" xfId="32542"/>
    <cellStyle name="60% - Accent6 4 4" xfId="32543"/>
    <cellStyle name="60% - Accent6 4 4 2" xfId="32544"/>
    <cellStyle name="60% - Accent6 40" xfId="9300"/>
    <cellStyle name="60% - Accent6 41" xfId="9301"/>
    <cellStyle name="60% - Accent6 42" xfId="9302"/>
    <cellStyle name="60% - Accent6 43" xfId="9303"/>
    <cellStyle name="60% - Accent6 44" xfId="9304"/>
    <cellStyle name="60% - Accent6 45" xfId="9305"/>
    <cellStyle name="60% - Accent6 46" xfId="9306"/>
    <cellStyle name="60% - Accent6 47" xfId="9307"/>
    <cellStyle name="60% - Accent6 48" xfId="9308"/>
    <cellStyle name="60% - Accent6 49" xfId="9309"/>
    <cellStyle name="60% - Accent6 5" xfId="9310"/>
    <cellStyle name="60% - Accent6 5 2" xfId="32545"/>
    <cellStyle name="60% - Accent6 5 2 2" xfId="32546"/>
    <cellStyle name="60% - Accent6 5 2 3" xfId="32547"/>
    <cellStyle name="60% - Accent6 5 3" xfId="32548"/>
    <cellStyle name="60% - Accent6 50" xfId="9311"/>
    <cellStyle name="60% - Accent6 51" xfId="9312"/>
    <cellStyle name="60% - Accent6 52" xfId="9313"/>
    <cellStyle name="60% - Accent6 53" xfId="9314"/>
    <cellStyle name="60% - Accent6 54" xfId="9315"/>
    <cellStyle name="60% - Accent6 55" xfId="9316"/>
    <cellStyle name="60% - Accent6 56" xfId="9317"/>
    <cellStyle name="60% - Accent6 57" xfId="9318"/>
    <cellStyle name="60% - Accent6 58" xfId="9319"/>
    <cellStyle name="60% - Accent6 59" xfId="9320"/>
    <cellStyle name="60% - Accent6 6" xfId="9321"/>
    <cellStyle name="60% - Accent6 6 2" xfId="32549"/>
    <cellStyle name="60% - Accent6 6 2 2" xfId="32550"/>
    <cellStyle name="60% - Accent6 6 3" xfId="32551"/>
    <cellStyle name="60% - Accent6 6 4" xfId="32552"/>
    <cellStyle name="60% - Accent6 6 5" xfId="32553"/>
    <cellStyle name="60% - Accent6 60" xfId="9322"/>
    <cellStyle name="60% - Accent6 61" xfId="9323"/>
    <cellStyle name="60% - Accent6 62" xfId="9324"/>
    <cellStyle name="60% - Accent6 63" xfId="9325"/>
    <cellStyle name="60% - Accent6 64" xfId="9326"/>
    <cellStyle name="60% - Accent6 7" xfId="9327"/>
    <cellStyle name="60% - Accent6 7 2" xfId="32554"/>
    <cellStyle name="60% - Accent6 7 3" xfId="32555"/>
    <cellStyle name="60% - Accent6 8" xfId="9328"/>
    <cellStyle name="60% - Accent6 9" xfId="9329"/>
    <cellStyle name="Accent1" xfId="20" builtinId="29" customBuiltin="1"/>
    <cellStyle name="Accent1 - 20%" xfId="9330"/>
    <cellStyle name="Accent1 - 20% 2" xfId="9331"/>
    <cellStyle name="Accent1 - 40%" xfId="9332"/>
    <cellStyle name="Accent1 - 40% 2" xfId="9333"/>
    <cellStyle name="Accent1 - 60%" xfId="9334"/>
    <cellStyle name="Accent1 - 60% 2" xfId="32556"/>
    <cellStyle name="Accent1 10" xfId="9335"/>
    <cellStyle name="Accent1 10 2" xfId="32557"/>
    <cellStyle name="Accent1 11" xfId="9336"/>
    <cellStyle name="Accent1 11 2" xfId="32558"/>
    <cellStyle name="Accent1 12" xfId="9337"/>
    <cellStyle name="Accent1 12 2" xfId="32559"/>
    <cellStyle name="Accent1 13" xfId="9338"/>
    <cellStyle name="Accent1 13 2" xfId="32560"/>
    <cellStyle name="Accent1 14" xfId="9339"/>
    <cellStyle name="Accent1 14 2" xfId="32561"/>
    <cellStyle name="Accent1 15" xfId="9340"/>
    <cellStyle name="Accent1 15 2" xfId="32562"/>
    <cellStyle name="Accent1 16" xfId="9341"/>
    <cellStyle name="Accent1 16 2" xfId="32563"/>
    <cellStyle name="Accent1 17" xfId="9342"/>
    <cellStyle name="Accent1 17 2" xfId="32564"/>
    <cellStyle name="Accent1 18" xfId="9343"/>
    <cellStyle name="Accent1 18 2" xfId="32565"/>
    <cellStyle name="Accent1 19" xfId="9344"/>
    <cellStyle name="Accent1 2" xfId="9345"/>
    <cellStyle name="Accent1 2 2" xfId="9346"/>
    <cellStyle name="Accent1 2 2 2" xfId="9347"/>
    <cellStyle name="Accent1 2 2 2 2" xfId="32566"/>
    <cellStyle name="Accent1 2 2 2 2 2" xfId="32567"/>
    <cellStyle name="Accent1 2 2 2 3" xfId="32568"/>
    <cellStyle name="Accent1 2 2 3" xfId="32569"/>
    <cellStyle name="Accent1 2 2 3 2" xfId="32570"/>
    <cellStyle name="Accent1 2 2 4" xfId="32571"/>
    <cellStyle name="Accent1 2 2 4 2" xfId="32572"/>
    <cellStyle name="Accent1 2 3" xfId="9348"/>
    <cellStyle name="Accent1 2 3 2" xfId="32573"/>
    <cellStyle name="Accent1 2 3 2 2" xfId="32574"/>
    <cellStyle name="Accent1 2 3 2 2 2" xfId="32575"/>
    <cellStyle name="Accent1 2 3 2 3" xfId="32576"/>
    <cellStyle name="Accent1 2 3 2 4" xfId="32577"/>
    <cellStyle name="Accent1 2 3 3" xfId="32578"/>
    <cellStyle name="Accent1 2 3 3 2" xfId="32579"/>
    <cellStyle name="Accent1 2 3 3 3" xfId="32580"/>
    <cellStyle name="Accent1 2 3 4" xfId="32581"/>
    <cellStyle name="Accent1 2 3 4 2" xfId="32582"/>
    <cellStyle name="Accent1 2 3 5" xfId="32583"/>
    <cellStyle name="Accent1 2 4" xfId="9349"/>
    <cellStyle name="Accent1 2 4 2" xfId="32584"/>
    <cellStyle name="Accent1 2 4 2 2" xfId="32585"/>
    <cellStyle name="Accent1 2 4 3" xfId="32586"/>
    <cellStyle name="Accent1 2 4 4" xfId="32587"/>
    <cellStyle name="Accent1 2 4 5" xfId="32588"/>
    <cellStyle name="Accent1 2 5" xfId="32589"/>
    <cellStyle name="Accent1 2 5 2" xfId="32590"/>
    <cellStyle name="Accent1 2 6" xfId="32591"/>
    <cellStyle name="Accent1 2 6 2" xfId="32592"/>
    <cellStyle name="Accent1 20" xfId="9350"/>
    <cellStyle name="Accent1 21" xfId="9351"/>
    <cellStyle name="Accent1 22" xfId="9352"/>
    <cellStyle name="Accent1 23" xfId="9353"/>
    <cellStyle name="Accent1 24" xfId="9354"/>
    <cellStyle name="Accent1 25" xfId="9355"/>
    <cellStyle name="Accent1 26" xfId="9356"/>
    <cellStyle name="Accent1 27" xfId="9357"/>
    <cellStyle name="Accent1 28" xfId="9358"/>
    <cellStyle name="Accent1 29" xfId="9359"/>
    <cellStyle name="Accent1 3" xfId="9360"/>
    <cellStyle name="Accent1 3 2" xfId="9361"/>
    <cellStyle name="Accent1 3 2 2" xfId="32593"/>
    <cellStyle name="Accent1 3 2 2 2" xfId="32594"/>
    <cellStyle name="Accent1 3 2 3" xfId="32595"/>
    <cellStyle name="Accent1 3 3" xfId="9362"/>
    <cellStyle name="Accent1 3 3 2" xfId="32596"/>
    <cellStyle name="Accent1 3 4" xfId="9363"/>
    <cellStyle name="Accent1 3 4 2" xfId="32597"/>
    <cellStyle name="Accent1 3 5" xfId="32598"/>
    <cellStyle name="Accent1 30" xfId="9364"/>
    <cellStyle name="Accent1 31" xfId="9365"/>
    <cellStyle name="Accent1 32" xfId="9366"/>
    <cellStyle name="Accent1 33" xfId="9367"/>
    <cellStyle name="Accent1 34" xfId="9368"/>
    <cellStyle name="Accent1 35" xfId="9369"/>
    <cellStyle name="Accent1 36" xfId="9370"/>
    <cellStyle name="Accent1 37" xfId="9371"/>
    <cellStyle name="Accent1 38" xfId="9372"/>
    <cellStyle name="Accent1 39" xfId="9373"/>
    <cellStyle name="Accent1 4" xfId="9374"/>
    <cellStyle name="Accent1 4 2" xfId="9375"/>
    <cellStyle name="Accent1 4 2 2" xfId="32599"/>
    <cellStyle name="Accent1 4 2 2 2" xfId="32600"/>
    <cellStyle name="Accent1 4 2 3" xfId="32601"/>
    <cellStyle name="Accent1 4 2 4" xfId="32602"/>
    <cellStyle name="Accent1 4 3" xfId="9376"/>
    <cellStyle name="Accent1 4 3 2" xfId="32603"/>
    <cellStyle name="Accent1 4 4" xfId="32604"/>
    <cellStyle name="Accent1 4 4 2" xfId="32605"/>
    <cellStyle name="Accent1 40" xfId="9377"/>
    <cellStyle name="Accent1 41" xfId="9378"/>
    <cellStyle name="Accent1 42" xfId="9379"/>
    <cellStyle name="Accent1 43" xfId="9380"/>
    <cellStyle name="Accent1 44" xfId="9381"/>
    <cellStyle name="Accent1 45" xfId="9382"/>
    <cellStyle name="Accent1 46" xfId="9383"/>
    <cellStyle name="Accent1 47" xfId="9384"/>
    <cellStyle name="Accent1 48" xfId="9385"/>
    <cellStyle name="Accent1 49" xfId="9386"/>
    <cellStyle name="Accent1 5" xfId="9387"/>
    <cellStyle name="Accent1 5 2" xfId="32606"/>
    <cellStyle name="Accent1 5 2 2" xfId="32607"/>
    <cellStyle name="Accent1 5 2 3" xfId="32608"/>
    <cellStyle name="Accent1 5 3" xfId="32609"/>
    <cellStyle name="Accent1 50" xfId="9388"/>
    <cellStyle name="Accent1 51" xfId="9389"/>
    <cellStyle name="Accent1 52" xfId="9390"/>
    <cellStyle name="Accent1 53" xfId="9391"/>
    <cellStyle name="Accent1 54" xfId="9392"/>
    <cellStyle name="Accent1 55" xfId="9393"/>
    <cellStyle name="Accent1 56" xfId="9394"/>
    <cellStyle name="Accent1 57" xfId="9395"/>
    <cellStyle name="Accent1 58" xfId="9396"/>
    <cellStyle name="Accent1 59" xfId="9397"/>
    <cellStyle name="Accent1 6" xfId="9398"/>
    <cellStyle name="Accent1 6 2" xfId="32610"/>
    <cellStyle name="Accent1 6 2 2" xfId="32611"/>
    <cellStyle name="Accent1 6 3" xfId="32612"/>
    <cellStyle name="Accent1 6 4" xfId="32613"/>
    <cellStyle name="Accent1 6 5" xfId="32614"/>
    <cellStyle name="Accent1 60" xfId="9399"/>
    <cellStyle name="Accent1 61" xfId="9400"/>
    <cellStyle name="Accent1 62" xfId="9401"/>
    <cellStyle name="Accent1 63" xfId="9402"/>
    <cellStyle name="Accent1 64" xfId="9403"/>
    <cellStyle name="Accent1 7" xfId="9404"/>
    <cellStyle name="Accent1 7 2" xfId="32615"/>
    <cellStyle name="Accent1 7 3" xfId="32616"/>
    <cellStyle name="Accent1 8" xfId="9405"/>
    <cellStyle name="Accent1 8 2" xfId="32617"/>
    <cellStyle name="Accent1 8 3" xfId="32618"/>
    <cellStyle name="Accent1 9" xfId="9406"/>
    <cellStyle name="Accent1 9 2" xfId="32619"/>
    <cellStyle name="Accent1 9 3" xfId="32620"/>
    <cellStyle name="Accent2" xfId="21" builtinId="33" customBuiltin="1"/>
    <cellStyle name="Accent2 - 20%" xfId="9407"/>
    <cellStyle name="Accent2 - 20% 2" xfId="9408"/>
    <cellStyle name="Accent2 - 40%" xfId="9409"/>
    <cellStyle name="Accent2 - 40% 2" xfId="9410"/>
    <cellStyle name="Accent2 - 60%" xfId="9411"/>
    <cellStyle name="Accent2 - 60% 2" xfId="32621"/>
    <cellStyle name="Accent2 10" xfId="9412"/>
    <cellStyle name="Accent2 10 2" xfId="32622"/>
    <cellStyle name="Accent2 11" xfId="9413"/>
    <cellStyle name="Accent2 11 2" xfId="32623"/>
    <cellStyle name="Accent2 12" xfId="9414"/>
    <cellStyle name="Accent2 12 2" xfId="32624"/>
    <cellStyle name="Accent2 13" xfId="9415"/>
    <cellStyle name="Accent2 13 2" xfId="32625"/>
    <cellStyle name="Accent2 14" xfId="9416"/>
    <cellStyle name="Accent2 14 2" xfId="32626"/>
    <cellStyle name="Accent2 15" xfId="9417"/>
    <cellStyle name="Accent2 15 2" xfId="32627"/>
    <cellStyle name="Accent2 16" xfId="9418"/>
    <cellStyle name="Accent2 16 2" xfId="32628"/>
    <cellStyle name="Accent2 17" xfId="9419"/>
    <cellStyle name="Accent2 17 2" xfId="32629"/>
    <cellStyle name="Accent2 18" xfId="9420"/>
    <cellStyle name="Accent2 18 2" xfId="32630"/>
    <cellStyle name="Accent2 19" xfId="9421"/>
    <cellStyle name="Accent2 2" xfId="9422"/>
    <cellStyle name="Accent2 2 2" xfId="9423"/>
    <cellStyle name="Accent2 2 2 2" xfId="9424"/>
    <cellStyle name="Accent2 2 2 2 2" xfId="32631"/>
    <cellStyle name="Accent2 2 2 2 2 2" xfId="32632"/>
    <cellStyle name="Accent2 2 2 2 3" xfId="32633"/>
    <cellStyle name="Accent2 2 2 3" xfId="32634"/>
    <cellStyle name="Accent2 2 2 3 2" xfId="32635"/>
    <cellStyle name="Accent2 2 2 4" xfId="32636"/>
    <cellStyle name="Accent2 2 2 4 2" xfId="32637"/>
    <cellStyle name="Accent2 2 3" xfId="9425"/>
    <cellStyle name="Accent2 2 3 2" xfId="32638"/>
    <cellStyle name="Accent2 2 3 2 2" xfId="32639"/>
    <cellStyle name="Accent2 2 3 2 2 2" xfId="32640"/>
    <cellStyle name="Accent2 2 3 2 3" xfId="32641"/>
    <cellStyle name="Accent2 2 3 2 4" xfId="32642"/>
    <cellStyle name="Accent2 2 3 3" xfId="32643"/>
    <cellStyle name="Accent2 2 3 3 2" xfId="32644"/>
    <cellStyle name="Accent2 2 3 3 3" xfId="32645"/>
    <cellStyle name="Accent2 2 3 4" xfId="32646"/>
    <cellStyle name="Accent2 2 3 4 2" xfId="32647"/>
    <cellStyle name="Accent2 2 3 5" xfId="32648"/>
    <cellStyle name="Accent2 2 4" xfId="9426"/>
    <cellStyle name="Accent2 2 4 2" xfId="32649"/>
    <cellStyle name="Accent2 2 4 2 2" xfId="32650"/>
    <cellStyle name="Accent2 2 4 3" xfId="32651"/>
    <cellStyle name="Accent2 2 4 4" xfId="32652"/>
    <cellStyle name="Accent2 2 4 5" xfId="32653"/>
    <cellStyle name="Accent2 2 5" xfId="32654"/>
    <cellStyle name="Accent2 2 5 2" xfId="32655"/>
    <cellStyle name="Accent2 2 6" xfId="32656"/>
    <cellStyle name="Accent2 2 6 2" xfId="32657"/>
    <cellStyle name="Accent2 20" xfId="9427"/>
    <cellStyle name="Accent2 21" xfId="9428"/>
    <cellStyle name="Accent2 22" xfId="9429"/>
    <cellStyle name="Accent2 23" xfId="9430"/>
    <cellStyle name="Accent2 24" xfId="9431"/>
    <cellStyle name="Accent2 25" xfId="9432"/>
    <cellStyle name="Accent2 26" xfId="9433"/>
    <cellStyle name="Accent2 27" xfId="9434"/>
    <cellStyle name="Accent2 28" xfId="9435"/>
    <cellStyle name="Accent2 29" xfId="9436"/>
    <cellStyle name="Accent2 3" xfId="9437"/>
    <cellStyle name="Accent2 3 2" xfId="9438"/>
    <cellStyle name="Accent2 3 2 2" xfId="32658"/>
    <cellStyle name="Accent2 3 2 2 2" xfId="32659"/>
    <cellStyle name="Accent2 3 2 3" xfId="32660"/>
    <cellStyle name="Accent2 3 3" xfId="9439"/>
    <cellStyle name="Accent2 3 3 2" xfId="32661"/>
    <cellStyle name="Accent2 3 4" xfId="9440"/>
    <cellStyle name="Accent2 3 4 2" xfId="32662"/>
    <cellStyle name="Accent2 3 5" xfId="32663"/>
    <cellStyle name="Accent2 30" xfId="9441"/>
    <cellStyle name="Accent2 31" xfId="9442"/>
    <cellStyle name="Accent2 32" xfId="9443"/>
    <cellStyle name="Accent2 33" xfId="9444"/>
    <cellStyle name="Accent2 34" xfId="9445"/>
    <cellStyle name="Accent2 35" xfId="9446"/>
    <cellStyle name="Accent2 36" xfId="9447"/>
    <cellStyle name="Accent2 37" xfId="9448"/>
    <cellStyle name="Accent2 38" xfId="9449"/>
    <cellStyle name="Accent2 39" xfId="9450"/>
    <cellStyle name="Accent2 4" xfId="9451"/>
    <cellStyle name="Accent2 4 2" xfId="9452"/>
    <cellStyle name="Accent2 4 2 2" xfId="32664"/>
    <cellStyle name="Accent2 4 2 2 2" xfId="32665"/>
    <cellStyle name="Accent2 4 2 3" xfId="32666"/>
    <cellStyle name="Accent2 4 2 4" xfId="32667"/>
    <cellStyle name="Accent2 4 3" xfId="9453"/>
    <cellStyle name="Accent2 4 3 2" xfId="32668"/>
    <cellStyle name="Accent2 4 4" xfId="32669"/>
    <cellStyle name="Accent2 4 4 2" xfId="32670"/>
    <cellStyle name="Accent2 40" xfId="9454"/>
    <cellStyle name="Accent2 41" xfId="9455"/>
    <cellStyle name="Accent2 42" xfId="9456"/>
    <cellStyle name="Accent2 43" xfId="9457"/>
    <cellStyle name="Accent2 44" xfId="9458"/>
    <cellStyle name="Accent2 45" xfId="9459"/>
    <cellStyle name="Accent2 46" xfId="9460"/>
    <cellStyle name="Accent2 47" xfId="9461"/>
    <cellStyle name="Accent2 48" xfId="9462"/>
    <cellStyle name="Accent2 49" xfId="9463"/>
    <cellStyle name="Accent2 5" xfId="9464"/>
    <cellStyle name="Accent2 5 2" xfId="32671"/>
    <cellStyle name="Accent2 5 2 2" xfId="32672"/>
    <cellStyle name="Accent2 5 2 3" xfId="32673"/>
    <cellStyle name="Accent2 5 3" xfId="32674"/>
    <cellStyle name="Accent2 50" xfId="9465"/>
    <cellStyle name="Accent2 51" xfId="9466"/>
    <cellStyle name="Accent2 52" xfId="9467"/>
    <cellStyle name="Accent2 53" xfId="9468"/>
    <cellStyle name="Accent2 54" xfId="9469"/>
    <cellStyle name="Accent2 55" xfId="9470"/>
    <cellStyle name="Accent2 56" xfId="9471"/>
    <cellStyle name="Accent2 57" xfId="9472"/>
    <cellStyle name="Accent2 58" xfId="9473"/>
    <cellStyle name="Accent2 59" xfId="9474"/>
    <cellStyle name="Accent2 6" xfId="9475"/>
    <cellStyle name="Accent2 6 2" xfId="32675"/>
    <cellStyle name="Accent2 6 2 2" xfId="32676"/>
    <cellStyle name="Accent2 6 3" xfId="32677"/>
    <cellStyle name="Accent2 6 4" xfId="32678"/>
    <cellStyle name="Accent2 6 5" xfId="32679"/>
    <cellStyle name="Accent2 60" xfId="9476"/>
    <cellStyle name="Accent2 61" xfId="9477"/>
    <cellStyle name="Accent2 62" xfId="9478"/>
    <cellStyle name="Accent2 63" xfId="9479"/>
    <cellStyle name="Accent2 64" xfId="9480"/>
    <cellStyle name="Accent2 7" xfId="9481"/>
    <cellStyle name="Accent2 7 2" xfId="32680"/>
    <cellStyle name="Accent2 7 3" xfId="32681"/>
    <cellStyle name="Accent2 8" xfId="9482"/>
    <cellStyle name="Accent2 8 2" xfId="32682"/>
    <cellStyle name="Accent2 8 3" xfId="32683"/>
    <cellStyle name="Accent2 9" xfId="9483"/>
    <cellStyle name="Accent2 9 2" xfId="32684"/>
    <cellStyle name="Accent2 9 3" xfId="32685"/>
    <cellStyle name="Accent3" xfId="22" builtinId="37" customBuiltin="1"/>
    <cellStyle name="Accent3 - 20%" xfId="9484"/>
    <cellStyle name="Accent3 - 20% 2" xfId="9485"/>
    <cellStyle name="Accent3 - 40%" xfId="9486"/>
    <cellStyle name="Accent3 - 40% 2" xfId="9487"/>
    <cellStyle name="Accent3 - 60%" xfId="9488"/>
    <cellStyle name="Accent3 - 60% 2" xfId="32686"/>
    <cellStyle name="Accent3 10" xfId="9489"/>
    <cellStyle name="Accent3 10 2" xfId="32687"/>
    <cellStyle name="Accent3 11" xfId="9490"/>
    <cellStyle name="Accent3 11 2" xfId="32688"/>
    <cellStyle name="Accent3 12" xfId="9491"/>
    <cellStyle name="Accent3 12 2" xfId="32689"/>
    <cellStyle name="Accent3 13" xfId="9492"/>
    <cellStyle name="Accent3 13 2" xfId="32690"/>
    <cellStyle name="Accent3 14" xfId="9493"/>
    <cellStyle name="Accent3 14 2" xfId="32691"/>
    <cellStyle name="Accent3 15" xfId="9494"/>
    <cellStyle name="Accent3 15 2" xfId="32692"/>
    <cellStyle name="Accent3 16" xfId="9495"/>
    <cellStyle name="Accent3 16 2" xfId="32693"/>
    <cellStyle name="Accent3 17" xfId="9496"/>
    <cellStyle name="Accent3 17 2" xfId="32694"/>
    <cellStyle name="Accent3 18" xfId="9497"/>
    <cellStyle name="Accent3 18 2" xfId="32695"/>
    <cellStyle name="Accent3 19" xfId="9498"/>
    <cellStyle name="Accent3 2" xfId="9499"/>
    <cellStyle name="Accent3 2 2" xfId="9500"/>
    <cellStyle name="Accent3 2 2 2" xfId="9501"/>
    <cellStyle name="Accent3 2 2 2 2" xfId="32696"/>
    <cellStyle name="Accent3 2 2 2 2 2" xfId="32697"/>
    <cellStyle name="Accent3 2 2 2 3" xfId="32698"/>
    <cellStyle name="Accent3 2 2 3" xfId="32699"/>
    <cellStyle name="Accent3 2 2 3 2" xfId="32700"/>
    <cellStyle name="Accent3 2 2 4" xfId="32701"/>
    <cellStyle name="Accent3 2 2 4 2" xfId="32702"/>
    <cellStyle name="Accent3 2 3" xfId="9502"/>
    <cellStyle name="Accent3 2 3 2" xfId="32703"/>
    <cellStyle name="Accent3 2 3 2 2" xfId="32704"/>
    <cellStyle name="Accent3 2 3 2 2 2" xfId="32705"/>
    <cellStyle name="Accent3 2 3 2 3" xfId="32706"/>
    <cellStyle name="Accent3 2 3 2 4" xfId="32707"/>
    <cellStyle name="Accent3 2 3 3" xfId="32708"/>
    <cellStyle name="Accent3 2 3 3 2" xfId="32709"/>
    <cellStyle name="Accent3 2 3 3 3" xfId="32710"/>
    <cellStyle name="Accent3 2 3 4" xfId="32711"/>
    <cellStyle name="Accent3 2 3 4 2" xfId="32712"/>
    <cellStyle name="Accent3 2 3 5" xfId="32713"/>
    <cellStyle name="Accent3 2 4" xfId="9503"/>
    <cellStyle name="Accent3 2 4 2" xfId="32714"/>
    <cellStyle name="Accent3 2 4 2 2" xfId="32715"/>
    <cellStyle name="Accent3 2 4 3" xfId="32716"/>
    <cellStyle name="Accent3 2 4 4" xfId="32717"/>
    <cellStyle name="Accent3 2 4 5" xfId="32718"/>
    <cellStyle name="Accent3 2 5" xfId="32719"/>
    <cellStyle name="Accent3 2 5 2" xfId="32720"/>
    <cellStyle name="Accent3 2 6" xfId="32721"/>
    <cellStyle name="Accent3 2 6 2" xfId="32722"/>
    <cellStyle name="Accent3 20" xfId="9504"/>
    <cellStyle name="Accent3 21" xfId="9505"/>
    <cellStyle name="Accent3 22" xfId="9506"/>
    <cellStyle name="Accent3 23" xfId="9507"/>
    <cellStyle name="Accent3 24" xfId="9508"/>
    <cellStyle name="Accent3 25" xfId="9509"/>
    <cellStyle name="Accent3 26" xfId="9510"/>
    <cellStyle name="Accent3 27" xfId="9511"/>
    <cellStyle name="Accent3 28" xfId="9512"/>
    <cellStyle name="Accent3 29" xfId="9513"/>
    <cellStyle name="Accent3 3" xfId="9514"/>
    <cellStyle name="Accent3 3 2" xfId="9515"/>
    <cellStyle name="Accent3 3 2 2" xfId="32723"/>
    <cellStyle name="Accent3 3 2 2 2" xfId="32724"/>
    <cellStyle name="Accent3 3 2 3" xfId="32725"/>
    <cellStyle name="Accent3 3 3" xfId="9516"/>
    <cellStyle name="Accent3 3 3 2" xfId="32726"/>
    <cellStyle name="Accent3 3 4" xfId="9517"/>
    <cellStyle name="Accent3 3 4 2" xfId="32727"/>
    <cellStyle name="Accent3 3 5" xfId="32728"/>
    <cellStyle name="Accent3 30" xfId="9518"/>
    <cellStyle name="Accent3 31" xfId="9519"/>
    <cellStyle name="Accent3 32" xfId="9520"/>
    <cellStyle name="Accent3 33" xfId="9521"/>
    <cellStyle name="Accent3 34" xfId="9522"/>
    <cellStyle name="Accent3 35" xfId="9523"/>
    <cellStyle name="Accent3 36" xfId="9524"/>
    <cellStyle name="Accent3 37" xfId="9525"/>
    <cellStyle name="Accent3 38" xfId="9526"/>
    <cellStyle name="Accent3 39" xfId="9527"/>
    <cellStyle name="Accent3 4" xfId="9528"/>
    <cellStyle name="Accent3 4 2" xfId="9529"/>
    <cellStyle name="Accent3 4 2 2" xfId="32729"/>
    <cellStyle name="Accent3 4 2 2 2" xfId="32730"/>
    <cellStyle name="Accent3 4 2 3" xfId="32731"/>
    <cellStyle name="Accent3 4 2 4" xfId="32732"/>
    <cellStyle name="Accent3 4 3" xfId="9530"/>
    <cellStyle name="Accent3 4 3 2" xfId="32733"/>
    <cellStyle name="Accent3 4 4" xfId="32734"/>
    <cellStyle name="Accent3 4 4 2" xfId="32735"/>
    <cellStyle name="Accent3 40" xfId="9531"/>
    <cellStyle name="Accent3 41" xfId="9532"/>
    <cellStyle name="Accent3 42" xfId="9533"/>
    <cellStyle name="Accent3 43" xfId="9534"/>
    <cellStyle name="Accent3 44" xfId="9535"/>
    <cellStyle name="Accent3 45" xfId="9536"/>
    <cellStyle name="Accent3 46" xfId="9537"/>
    <cellStyle name="Accent3 47" xfId="9538"/>
    <cellStyle name="Accent3 48" xfId="9539"/>
    <cellStyle name="Accent3 49" xfId="9540"/>
    <cellStyle name="Accent3 5" xfId="9541"/>
    <cellStyle name="Accent3 5 2" xfId="32736"/>
    <cellStyle name="Accent3 5 2 2" xfId="32737"/>
    <cellStyle name="Accent3 5 2 3" xfId="32738"/>
    <cellStyle name="Accent3 5 3" xfId="32739"/>
    <cellStyle name="Accent3 50" xfId="9542"/>
    <cellStyle name="Accent3 51" xfId="9543"/>
    <cellStyle name="Accent3 52" xfId="9544"/>
    <cellStyle name="Accent3 53" xfId="9545"/>
    <cellStyle name="Accent3 54" xfId="9546"/>
    <cellStyle name="Accent3 55" xfId="9547"/>
    <cellStyle name="Accent3 56" xfId="9548"/>
    <cellStyle name="Accent3 57" xfId="9549"/>
    <cellStyle name="Accent3 58" xfId="9550"/>
    <cellStyle name="Accent3 59" xfId="9551"/>
    <cellStyle name="Accent3 6" xfId="9552"/>
    <cellStyle name="Accent3 6 2" xfId="32740"/>
    <cellStyle name="Accent3 6 2 2" xfId="32741"/>
    <cellStyle name="Accent3 6 3" xfId="32742"/>
    <cellStyle name="Accent3 6 4" xfId="32743"/>
    <cellStyle name="Accent3 6 5" xfId="32744"/>
    <cellStyle name="Accent3 60" xfId="9553"/>
    <cellStyle name="Accent3 61" xfId="9554"/>
    <cellStyle name="Accent3 62" xfId="9555"/>
    <cellStyle name="Accent3 63" xfId="9556"/>
    <cellStyle name="Accent3 64" xfId="9557"/>
    <cellStyle name="Accent3 7" xfId="9558"/>
    <cellStyle name="Accent3 7 2" xfId="32745"/>
    <cellStyle name="Accent3 7 3" xfId="32746"/>
    <cellStyle name="Accent3 8" xfId="9559"/>
    <cellStyle name="Accent3 8 2" xfId="32747"/>
    <cellStyle name="Accent3 8 3" xfId="32748"/>
    <cellStyle name="Accent3 9" xfId="9560"/>
    <cellStyle name="Accent3 9 2" xfId="32749"/>
    <cellStyle name="Accent3 9 3" xfId="32750"/>
    <cellStyle name="Accent4" xfId="23" builtinId="41" customBuiltin="1"/>
    <cellStyle name="Accent4 - 20%" xfId="9561"/>
    <cellStyle name="Accent4 - 20% 2" xfId="9562"/>
    <cellStyle name="Accent4 - 40%" xfId="9563"/>
    <cellStyle name="Accent4 - 40% 2" xfId="9564"/>
    <cellStyle name="Accent4 - 60%" xfId="9565"/>
    <cellStyle name="Accent4 - 60% 2" xfId="32751"/>
    <cellStyle name="Accent4 10" xfId="9566"/>
    <cellStyle name="Accent4 10 2" xfId="32752"/>
    <cellStyle name="Accent4 11" xfId="9567"/>
    <cellStyle name="Accent4 11 2" xfId="32753"/>
    <cellStyle name="Accent4 12" xfId="9568"/>
    <cellStyle name="Accent4 12 2" xfId="32754"/>
    <cellStyle name="Accent4 13" xfId="9569"/>
    <cellStyle name="Accent4 13 2" xfId="32755"/>
    <cellStyle name="Accent4 14" xfId="9570"/>
    <cellStyle name="Accent4 14 2" xfId="32756"/>
    <cellStyle name="Accent4 15" xfId="9571"/>
    <cellStyle name="Accent4 15 2" xfId="32757"/>
    <cellStyle name="Accent4 16" xfId="9572"/>
    <cellStyle name="Accent4 16 2" xfId="32758"/>
    <cellStyle name="Accent4 17" xfId="9573"/>
    <cellStyle name="Accent4 17 2" xfId="32759"/>
    <cellStyle name="Accent4 18" xfId="9574"/>
    <cellStyle name="Accent4 18 2" xfId="32760"/>
    <cellStyle name="Accent4 19" xfId="9575"/>
    <cellStyle name="Accent4 2" xfId="9576"/>
    <cellStyle name="Accent4 2 2" xfId="9577"/>
    <cellStyle name="Accent4 2 2 2" xfId="9578"/>
    <cellStyle name="Accent4 2 2 2 2" xfId="32761"/>
    <cellStyle name="Accent4 2 2 2 2 2" xfId="32762"/>
    <cellStyle name="Accent4 2 2 2 3" xfId="32763"/>
    <cellStyle name="Accent4 2 2 3" xfId="32764"/>
    <cellStyle name="Accent4 2 2 3 2" xfId="32765"/>
    <cellStyle name="Accent4 2 2 4" xfId="32766"/>
    <cellStyle name="Accent4 2 2 4 2" xfId="32767"/>
    <cellStyle name="Accent4 2 3" xfId="9579"/>
    <cellStyle name="Accent4 2 3 2" xfId="32768"/>
    <cellStyle name="Accent4 2 3 2 2" xfId="32769"/>
    <cellStyle name="Accent4 2 3 2 2 2" xfId="32770"/>
    <cellStyle name="Accent4 2 3 2 3" xfId="32771"/>
    <cellStyle name="Accent4 2 3 2 4" xfId="32772"/>
    <cellStyle name="Accent4 2 3 3" xfId="32773"/>
    <cellStyle name="Accent4 2 3 3 2" xfId="32774"/>
    <cellStyle name="Accent4 2 3 4" xfId="32775"/>
    <cellStyle name="Accent4 2 3 4 2" xfId="32776"/>
    <cellStyle name="Accent4 2 3 5" xfId="32777"/>
    <cellStyle name="Accent4 2 4" xfId="9580"/>
    <cellStyle name="Accent4 2 4 2" xfId="32778"/>
    <cellStyle name="Accent4 2 4 2 2" xfId="32779"/>
    <cellStyle name="Accent4 2 4 3" xfId="32780"/>
    <cellStyle name="Accent4 2 4 4" xfId="32781"/>
    <cellStyle name="Accent4 2 4 5" xfId="32782"/>
    <cellStyle name="Accent4 2 5" xfId="32783"/>
    <cellStyle name="Accent4 2 5 2" xfId="32784"/>
    <cellStyle name="Accent4 2 6" xfId="32785"/>
    <cellStyle name="Accent4 2 6 2" xfId="32786"/>
    <cellStyle name="Accent4 20" xfId="9581"/>
    <cellStyle name="Accent4 21" xfId="9582"/>
    <cellStyle name="Accent4 22" xfId="9583"/>
    <cellStyle name="Accent4 23" xfId="9584"/>
    <cellStyle name="Accent4 24" xfId="9585"/>
    <cellStyle name="Accent4 25" xfId="9586"/>
    <cellStyle name="Accent4 26" xfId="9587"/>
    <cellStyle name="Accent4 27" xfId="9588"/>
    <cellStyle name="Accent4 28" xfId="9589"/>
    <cellStyle name="Accent4 29" xfId="9590"/>
    <cellStyle name="Accent4 3" xfId="9591"/>
    <cellStyle name="Accent4 3 2" xfId="9592"/>
    <cellStyle name="Accent4 3 2 2" xfId="32787"/>
    <cellStyle name="Accent4 3 2 2 2" xfId="32788"/>
    <cellStyle name="Accent4 3 2 3" xfId="32789"/>
    <cellStyle name="Accent4 3 3" xfId="9593"/>
    <cellStyle name="Accent4 3 3 2" xfId="32790"/>
    <cellStyle name="Accent4 3 4" xfId="9594"/>
    <cellStyle name="Accent4 3 4 2" xfId="32791"/>
    <cellStyle name="Accent4 3 5" xfId="32792"/>
    <cellStyle name="Accent4 30" xfId="9595"/>
    <cellStyle name="Accent4 31" xfId="9596"/>
    <cellStyle name="Accent4 32" xfId="9597"/>
    <cellStyle name="Accent4 33" xfId="9598"/>
    <cellStyle name="Accent4 34" xfId="9599"/>
    <cellStyle name="Accent4 35" xfId="9600"/>
    <cellStyle name="Accent4 36" xfId="9601"/>
    <cellStyle name="Accent4 37" xfId="9602"/>
    <cellStyle name="Accent4 38" xfId="9603"/>
    <cellStyle name="Accent4 39" xfId="9604"/>
    <cellStyle name="Accent4 4" xfId="9605"/>
    <cellStyle name="Accent4 4 2" xfId="9606"/>
    <cellStyle name="Accent4 4 2 2" xfId="32793"/>
    <cellStyle name="Accent4 4 2 2 2" xfId="32794"/>
    <cellStyle name="Accent4 4 2 3" xfId="32795"/>
    <cellStyle name="Accent4 4 2 4" xfId="32796"/>
    <cellStyle name="Accent4 4 3" xfId="9607"/>
    <cellStyle name="Accent4 4 3 2" xfId="32797"/>
    <cellStyle name="Accent4 4 4" xfId="32798"/>
    <cellStyle name="Accent4 4 4 2" xfId="32799"/>
    <cellStyle name="Accent4 40" xfId="9608"/>
    <cellStyle name="Accent4 41" xfId="9609"/>
    <cellStyle name="Accent4 42" xfId="9610"/>
    <cellStyle name="Accent4 43" xfId="9611"/>
    <cellStyle name="Accent4 44" xfId="9612"/>
    <cellStyle name="Accent4 45" xfId="9613"/>
    <cellStyle name="Accent4 46" xfId="9614"/>
    <cellStyle name="Accent4 47" xfId="9615"/>
    <cellStyle name="Accent4 48" xfId="9616"/>
    <cellStyle name="Accent4 49" xfId="9617"/>
    <cellStyle name="Accent4 5" xfId="9618"/>
    <cellStyle name="Accent4 5 2" xfId="32800"/>
    <cellStyle name="Accent4 5 2 2" xfId="32801"/>
    <cellStyle name="Accent4 5 2 3" xfId="32802"/>
    <cellStyle name="Accent4 5 3" xfId="32803"/>
    <cellStyle name="Accent4 50" xfId="9619"/>
    <cellStyle name="Accent4 51" xfId="9620"/>
    <cellStyle name="Accent4 52" xfId="9621"/>
    <cellStyle name="Accent4 53" xfId="9622"/>
    <cellStyle name="Accent4 54" xfId="9623"/>
    <cellStyle name="Accent4 55" xfId="9624"/>
    <cellStyle name="Accent4 56" xfId="9625"/>
    <cellStyle name="Accent4 57" xfId="9626"/>
    <cellStyle name="Accent4 58" xfId="9627"/>
    <cellStyle name="Accent4 59" xfId="9628"/>
    <cellStyle name="Accent4 6" xfId="9629"/>
    <cellStyle name="Accent4 6 2" xfId="32804"/>
    <cellStyle name="Accent4 6 2 2" xfId="32805"/>
    <cellStyle name="Accent4 6 3" xfId="32806"/>
    <cellStyle name="Accent4 6 4" xfId="32807"/>
    <cellStyle name="Accent4 6 5" xfId="32808"/>
    <cellStyle name="Accent4 60" xfId="9630"/>
    <cellStyle name="Accent4 61" xfId="9631"/>
    <cellStyle name="Accent4 62" xfId="9632"/>
    <cellStyle name="Accent4 63" xfId="9633"/>
    <cellStyle name="Accent4 64" xfId="9634"/>
    <cellStyle name="Accent4 7" xfId="9635"/>
    <cellStyle name="Accent4 7 2" xfId="32809"/>
    <cellStyle name="Accent4 7 3" xfId="32810"/>
    <cellStyle name="Accent4 8" xfId="9636"/>
    <cellStyle name="Accent4 8 2" xfId="32811"/>
    <cellStyle name="Accent4 8 3" xfId="32812"/>
    <cellStyle name="Accent4 9" xfId="9637"/>
    <cellStyle name="Accent4 9 2" xfId="32813"/>
    <cellStyle name="Accent4 9 3" xfId="32814"/>
    <cellStyle name="Accent5" xfId="24" builtinId="45" customBuiltin="1"/>
    <cellStyle name="Accent5 - 20%" xfId="9638"/>
    <cellStyle name="Accent5 - 20% 2" xfId="9639"/>
    <cellStyle name="Accent5 - 40%" xfId="9640"/>
    <cellStyle name="Accent5 - 40% 2" xfId="9641"/>
    <cellStyle name="Accent5 - 60%" xfId="9642"/>
    <cellStyle name="Accent5 - 60% 2" xfId="32815"/>
    <cellStyle name="Accent5 10" xfId="9643"/>
    <cellStyle name="Accent5 10 2" xfId="32816"/>
    <cellStyle name="Accent5 11" xfId="9644"/>
    <cellStyle name="Accent5 11 2" xfId="32817"/>
    <cellStyle name="Accent5 12" xfId="9645"/>
    <cellStyle name="Accent5 12 2" xfId="32818"/>
    <cellStyle name="Accent5 13" xfId="9646"/>
    <cellStyle name="Accent5 13 2" xfId="32819"/>
    <cellStyle name="Accent5 14" xfId="9647"/>
    <cellStyle name="Accent5 14 2" xfId="32820"/>
    <cellStyle name="Accent5 15" xfId="9648"/>
    <cellStyle name="Accent5 15 2" xfId="32821"/>
    <cellStyle name="Accent5 16" xfId="9649"/>
    <cellStyle name="Accent5 16 2" xfId="32822"/>
    <cellStyle name="Accent5 17" xfId="9650"/>
    <cellStyle name="Accent5 17 2" xfId="32823"/>
    <cellStyle name="Accent5 18" xfId="9651"/>
    <cellStyle name="Accent5 18 2" xfId="32824"/>
    <cellStyle name="Accent5 19" xfId="9652"/>
    <cellStyle name="Accent5 19 2" xfId="32825"/>
    <cellStyle name="Accent5 2" xfId="9653"/>
    <cellStyle name="Accent5 2 2" xfId="9654"/>
    <cellStyle name="Accent5 2 2 2" xfId="9655"/>
    <cellStyle name="Accent5 2 2 2 2" xfId="32826"/>
    <cellStyle name="Accent5 2 2 2 2 2" xfId="32827"/>
    <cellStyle name="Accent5 2 2 2 3" xfId="32828"/>
    <cellStyle name="Accent5 2 2 3" xfId="32829"/>
    <cellStyle name="Accent5 2 2 3 2" xfId="32830"/>
    <cellStyle name="Accent5 2 2 4" xfId="32831"/>
    <cellStyle name="Accent5 2 2 4 2" xfId="32832"/>
    <cellStyle name="Accent5 2 3" xfId="9656"/>
    <cellStyle name="Accent5 2 3 2" xfId="32833"/>
    <cellStyle name="Accent5 2 3 2 2" xfId="32834"/>
    <cellStyle name="Accent5 2 3 2 2 2" xfId="32835"/>
    <cellStyle name="Accent5 2 3 2 3" xfId="32836"/>
    <cellStyle name="Accent5 2 3 2 4" xfId="32837"/>
    <cellStyle name="Accent5 2 3 3" xfId="32838"/>
    <cellStyle name="Accent5 2 3 3 2" xfId="32839"/>
    <cellStyle name="Accent5 2 3 4" xfId="32840"/>
    <cellStyle name="Accent5 2 3 4 2" xfId="32841"/>
    <cellStyle name="Accent5 2 3 5" xfId="32842"/>
    <cellStyle name="Accent5 2 4" xfId="9657"/>
    <cellStyle name="Accent5 2 4 2" xfId="32843"/>
    <cellStyle name="Accent5 2 4 2 2" xfId="32844"/>
    <cellStyle name="Accent5 2 4 3" xfId="32845"/>
    <cellStyle name="Accent5 2 4 4" xfId="32846"/>
    <cellStyle name="Accent5 2 5" xfId="32847"/>
    <cellStyle name="Accent5 2 5 2" xfId="32848"/>
    <cellStyle name="Accent5 2 6" xfId="32849"/>
    <cellStyle name="Accent5 2 6 2" xfId="32850"/>
    <cellStyle name="Accent5 20" xfId="9658"/>
    <cellStyle name="Accent5 20 2" xfId="32851"/>
    <cellStyle name="Accent5 21" xfId="9659"/>
    <cellStyle name="Accent5 21 2" xfId="32852"/>
    <cellStyle name="Accent5 22" xfId="9660"/>
    <cellStyle name="Accent5 22 2" xfId="32853"/>
    <cellStyle name="Accent5 23" xfId="9661"/>
    <cellStyle name="Accent5 23 2" xfId="32854"/>
    <cellStyle name="Accent5 24" xfId="9662"/>
    <cellStyle name="Accent5 24 2" xfId="32855"/>
    <cellStyle name="Accent5 25" xfId="9663"/>
    <cellStyle name="Accent5 25 2" xfId="32856"/>
    <cellStyle name="Accent5 26" xfId="9664"/>
    <cellStyle name="Accent5 26 2" xfId="32857"/>
    <cellStyle name="Accent5 27" xfId="9665"/>
    <cellStyle name="Accent5 27 2" xfId="32858"/>
    <cellStyle name="Accent5 28" xfId="9666"/>
    <cellStyle name="Accent5 28 2" xfId="32859"/>
    <cellStyle name="Accent5 29" xfId="9667"/>
    <cellStyle name="Accent5 29 2" xfId="32860"/>
    <cellStyle name="Accent5 3" xfId="9668"/>
    <cellStyle name="Accent5 3 2" xfId="9669"/>
    <cellStyle name="Accent5 3 2 2" xfId="32861"/>
    <cellStyle name="Accent5 3 2 2 2" xfId="32862"/>
    <cellStyle name="Accent5 3 2 3" xfId="32863"/>
    <cellStyle name="Accent5 3 3" xfId="9670"/>
    <cellStyle name="Accent5 3 3 2" xfId="32864"/>
    <cellStyle name="Accent5 3 4" xfId="32865"/>
    <cellStyle name="Accent5 3 4 2" xfId="32866"/>
    <cellStyle name="Accent5 30" xfId="9671"/>
    <cellStyle name="Accent5 30 2" xfId="32867"/>
    <cellStyle name="Accent5 31" xfId="9672"/>
    <cellStyle name="Accent5 32" xfId="9673"/>
    <cellStyle name="Accent5 33" xfId="9674"/>
    <cellStyle name="Accent5 34" xfId="9675"/>
    <cellStyle name="Accent5 35" xfId="9676"/>
    <cellStyle name="Accent5 36" xfId="9677"/>
    <cellStyle name="Accent5 37" xfId="9678"/>
    <cellStyle name="Accent5 38" xfId="9679"/>
    <cellStyle name="Accent5 39" xfId="9680"/>
    <cellStyle name="Accent5 4" xfId="9681"/>
    <cellStyle name="Accent5 4 2" xfId="32868"/>
    <cellStyle name="Accent5 4 2 2" xfId="32869"/>
    <cellStyle name="Accent5 4 2 2 2" xfId="32870"/>
    <cellStyle name="Accent5 4 2 3" xfId="32871"/>
    <cellStyle name="Accent5 4 2 4" xfId="32872"/>
    <cellStyle name="Accent5 4 3" xfId="32873"/>
    <cellStyle name="Accent5 4 3 2" xfId="32874"/>
    <cellStyle name="Accent5 4 4" xfId="32875"/>
    <cellStyle name="Accent5 4 4 2" xfId="32876"/>
    <cellStyle name="Accent5 40" xfId="9682"/>
    <cellStyle name="Accent5 41" xfId="9683"/>
    <cellStyle name="Accent5 42" xfId="9684"/>
    <cellStyle name="Accent5 43" xfId="9685"/>
    <cellStyle name="Accent5 44" xfId="9686"/>
    <cellStyle name="Accent5 45" xfId="9687"/>
    <cellStyle name="Accent5 46" xfId="9688"/>
    <cellStyle name="Accent5 47" xfId="9689"/>
    <cellStyle name="Accent5 48" xfId="9690"/>
    <cellStyle name="Accent5 49" xfId="9691"/>
    <cellStyle name="Accent5 5" xfId="9692"/>
    <cellStyle name="Accent5 5 2" xfId="32877"/>
    <cellStyle name="Accent5 5 2 2" xfId="32878"/>
    <cellStyle name="Accent5 50" xfId="9693"/>
    <cellStyle name="Accent5 51" xfId="9694"/>
    <cellStyle name="Accent5 52" xfId="9695"/>
    <cellStyle name="Accent5 53" xfId="9696"/>
    <cellStyle name="Accent5 54" xfId="9697"/>
    <cellStyle name="Accent5 55" xfId="9698"/>
    <cellStyle name="Accent5 56" xfId="9699"/>
    <cellStyle name="Accent5 57" xfId="9700"/>
    <cellStyle name="Accent5 58" xfId="9701"/>
    <cellStyle name="Accent5 59" xfId="9702"/>
    <cellStyle name="Accent5 6" xfId="9703"/>
    <cellStyle name="Accent5 6 2" xfId="32879"/>
    <cellStyle name="Accent5 6 2 2" xfId="32880"/>
    <cellStyle name="Accent5 6 3" xfId="32881"/>
    <cellStyle name="Accent5 6 4" xfId="32882"/>
    <cellStyle name="Accent5 6 5" xfId="32883"/>
    <cellStyle name="Accent5 60" xfId="9704"/>
    <cellStyle name="Accent5 61" xfId="9705"/>
    <cellStyle name="Accent5 62" xfId="9706"/>
    <cellStyle name="Accent5 63" xfId="9707"/>
    <cellStyle name="Accent5 64" xfId="9708"/>
    <cellStyle name="Accent5 7" xfId="9709"/>
    <cellStyle name="Accent5 7 2" xfId="32884"/>
    <cellStyle name="Accent5 7 3" xfId="32885"/>
    <cellStyle name="Accent5 8" xfId="9710"/>
    <cellStyle name="Accent5 8 2" xfId="32886"/>
    <cellStyle name="Accent5 8 3" xfId="32887"/>
    <cellStyle name="Accent5 9" xfId="9711"/>
    <cellStyle name="Accent5 9 2" xfId="32888"/>
    <cellStyle name="Accent6" xfId="25" builtinId="49" customBuiltin="1"/>
    <cellStyle name="Accent6 - 20%" xfId="9712"/>
    <cellStyle name="Accent6 - 20% 2" xfId="9713"/>
    <cellStyle name="Accent6 - 40%" xfId="9714"/>
    <cellStyle name="Accent6 - 40% 2" xfId="9715"/>
    <cellStyle name="Accent6 - 60%" xfId="9716"/>
    <cellStyle name="Accent6 - 60% 2" xfId="32889"/>
    <cellStyle name="Accent6 10" xfId="9717"/>
    <cellStyle name="Accent6 10 2" xfId="32890"/>
    <cellStyle name="Accent6 11" xfId="9718"/>
    <cellStyle name="Accent6 11 2" xfId="32891"/>
    <cellStyle name="Accent6 12" xfId="9719"/>
    <cellStyle name="Accent6 12 2" xfId="32892"/>
    <cellStyle name="Accent6 13" xfId="9720"/>
    <cellStyle name="Accent6 13 2" xfId="32893"/>
    <cellStyle name="Accent6 14" xfId="9721"/>
    <cellStyle name="Accent6 14 2" xfId="32894"/>
    <cellStyle name="Accent6 15" xfId="9722"/>
    <cellStyle name="Accent6 15 2" xfId="32895"/>
    <cellStyle name="Accent6 16" xfId="9723"/>
    <cellStyle name="Accent6 16 2" xfId="32896"/>
    <cellStyle name="Accent6 17" xfId="9724"/>
    <cellStyle name="Accent6 17 2" xfId="32897"/>
    <cellStyle name="Accent6 18" xfId="9725"/>
    <cellStyle name="Accent6 18 2" xfId="32898"/>
    <cellStyle name="Accent6 19" xfId="9726"/>
    <cellStyle name="Accent6 2" xfId="9727"/>
    <cellStyle name="Accent6 2 2" xfId="9728"/>
    <cellStyle name="Accent6 2 2 2" xfId="9729"/>
    <cellStyle name="Accent6 2 2 2 2" xfId="32899"/>
    <cellStyle name="Accent6 2 2 2 2 2" xfId="32900"/>
    <cellStyle name="Accent6 2 2 2 3" xfId="32901"/>
    <cellStyle name="Accent6 2 2 3" xfId="32902"/>
    <cellStyle name="Accent6 2 2 3 2" xfId="32903"/>
    <cellStyle name="Accent6 2 2 4" xfId="32904"/>
    <cellStyle name="Accent6 2 2 4 2" xfId="32905"/>
    <cellStyle name="Accent6 2 3" xfId="9730"/>
    <cellStyle name="Accent6 2 3 2" xfId="32906"/>
    <cellStyle name="Accent6 2 3 2 2" xfId="32907"/>
    <cellStyle name="Accent6 2 3 2 2 2" xfId="32908"/>
    <cellStyle name="Accent6 2 3 2 3" xfId="32909"/>
    <cellStyle name="Accent6 2 3 2 4" xfId="32910"/>
    <cellStyle name="Accent6 2 3 3" xfId="32911"/>
    <cellStyle name="Accent6 2 3 3 2" xfId="32912"/>
    <cellStyle name="Accent6 2 3 3 3" xfId="32913"/>
    <cellStyle name="Accent6 2 3 4" xfId="32914"/>
    <cellStyle name="Accent6 2 3 4 2" xfId="32915"/>
    <cellStyle name="Accent6 2 3 5" xfId="32916"/>
    <cellStyle name="Accent6 2 4" xfId="9731"/>
    <cellStyle name="Accent6 2 4 2" xfId="32917"/>
    <cellStyle name="Accent6 2 4 2 2" xfId="32918"/>
    <cellStyle name="Accent6 2 4 3" xfId="32919"/>
    <cellStyle name="Accent6 2 4 4" xfId="32920"/>
    <cellStyle name="Accent6 2 4 5" xfId="32921"/>
    <cellStyle name="Accent6 2 5" xfId="32922"/>
    <cellStyle name="Accent6 2 5 2" xfId="32923"/>
    <cellStyle name="Accent6 2 6" xfId="32924"/>
    <cellStyle name="Accent6 2 6 2" xfId="32925"/>
    <cellStyle name="Accent6 20" xfId="9732"/>
    <cellStyle name="Accent6 21" xfId="9733"/>
    <cellStyle name="Accent6 22" xfId="9734"/>
    <cellStyle name="Accent6 23" xfId="9735"/>
    <cellStyle name="Accent6 24" xfId="9736"/>
    <cellStyle name="Accent6 25" xfId="9737"/>
    <cellStyle name="Accent6 26" xfId="9738"/>
    <cellStyle name="Accent6 27" xfId="9739"/>
    <cellStyle name="Accent6 28" xfId="9740"/>
    <cellStyle name="Accent6 29" xfId="9741"/>
    <cellStyle name="Accent6 3" xfId="9742"/>
    <cellStyle name="Accent6 3 2" xfId="9743"/>
    <cellStyle name="Accent6 3 2 2" xfId="32926"/>
    <cellStyle name="Accent6 3 2 2 2" xfId="32927"/>
    <cellStyle name="Accent6 3 2 3" xfId="32928"/>
    <cellStyle name="Accent6 3 3" xfId="9744"/>
    <cellStyle name="Accent6 3 3 2" xfId="32929"/>
    <cellStyle name="Accent6 3 4" xfId="9745"/>
    <cellStyle name="Accent6 3 4 2" xfId="32930"/>
    <cellStyle name="Accent6 3 5" xfId="32931"/>
    <cellStyle name="Accent6 30" xfId="9746"/>
    <cellStyle name="Accent6 31" xfId="9747"/>
    <cellStyle name="Accent6 32" xfId="9748"/>
    <cellStyle name="Accent6 33" xfId="9749"/>
    <cellStyle name="Accent6 34" xfId="9750"/>
    <cellStyle name="Accent6 35" xfId="9751"/>
    <cellStyle name="Accent6 36" xfId="9752"/>
    <cellStyle name="Accent6 37" xfId="9753"/>
    <cellStyle name="Accent6 38" xfId="9754"/>
    <cellStyle name="Accent6 39" xfId="9755"/>
    <cellStyle name="Accent6 4" xfId="9756"/>
    <cellStyle name="Accent6 4 2" xfId="9757"/>
    <cellStyle name="Accent6 4 2 2" xfId="32932"/>
    <cellStyle name="Accent6 4 2 2 2" xfId="32933"/>
    <cellStyle name="Accent6 4 2 3" xfId="32934"/>
    <cellStyle name="Accent6 4 2 4" xfId="32935"/>
    <cellStyle name="Accent6 4 3" xfId="9758"/>
    <cellStyle name="Accent6 4 3 2" xfId="32936"/>
    <cellStyle name="Accent6 4 4" xfId="32937"/>
    <cellStyle name="Accent6 4 4 2" xfId="32938"/>
    <cellStyle name="Accent6 40" xfId="9759"/>
    <cellStyle name="Accent6 41" xfId="9760"/>
    <cellStyle name="Accent6 42" xfId="9761"/>
    <cellStyle name="Accent6 43" xfId="9762"/>
    <cellStyle name="Accent6 44" xfId="9763"/>
    <cellStyle name="Accent6 45" xfId="9764"/>
    <cellStyle name="Accent6 46" xfId="9765"/>
    <cellStyle name="Accent6 47" xfId="9766"/>
    <cellStyle name="Accent6 48" xfId="9767"/>
    <cellStyle name="Accent6 49" xfId="9768"/>
    <cellStyle name="Accent6 5" xfId="9769"/>
    <cellStyle name="Accent6 5 2" xfId="32939"/>
    <cellStyle name="Accent6 5 2 2" xfId="32940"/>
    <cellStyle name="Accent6 5 2 3" xfId="32941"/>
    <cellStyle name="Accent6 5 3" xfId="32942"/>
    <cellStyle name="Accent6 50" xfId="9770"/>
    <cellStyle name="Accent6 51" xfId="9771"/>
    <cellStyle name="Accent6 52" xfId="9772"/>
    <cellStyle name="Accent6 53" xfId="9773"/>
    <cellStyle name="Accent6 54" xfId="9774"/>
    <cellStyle name="Accent6 55" xfId="9775"/>
    <cellStyle name="Accent6 56" xfId="9776"/>
    <cellStyle name="Accent6 57" xfId="9777"/>
    <cellStyle name="Accent6 58" xfId="9778"/>
    <cellStyle name="Accent6 59" xfId="9779"/>
    <cellStyle name="Accent6 6" xfId="9780"/>
    <cellStyle name="Accent6 6 2" xfId="32943"/>
    <cellStyle name="Accent6 6 2 2" xfId="32944"/>
    <cellStyle name="Accent6 6 3" xfId="32945"/>
    <cellStyle name="Accent6 6 4" xfId="32946"/>
    <cellStyle name="Accent6 6 5" xfId="32947"/>
    <cellStyle name="Accent6 60" xfId="9781"/>
    <cellStyle name="Accent6 61" xfId="9782"/>
    <cellStyle name="Accent6 62" xfId="9783"/>
    <cellStyle name="Accent6 63" xfId="9784"/>
    <cellStyle name="Accent6 64" xfId="9785"/>
    <cellStyle name="Accent6 7" xfId="9786"/>
    <cellStyle name="Accent6 7 2" xfId="32948"/>
    <cellStyle name="Accent6 7 3" xfId="32949"/>
    <cellStyle name="Accent6 8" xfId="9787"/>
    <cellStyle name="Accent6 8 2" xfId="32950"/>
    <cellStyle name="Accent6 8 3" xfId="32951"/>
    <cellStyle name="Accent6 9" xfId="9788"/>
    <cellStyle name="Accent6 9 2" xfId="32952"/>
    <cellStyle name="Accent6 9 3" xfId="32953"/>
    <cellStyle name="Bad" xfId="26" builtinId="27" customBuiltin="1"/>
    <cellStyle name="Bad 10" xfId="9789"/>
    <cellStyle name="Bad 11" xfId="9790"/>
    <cellStyle name="Bad 12" xfId="9791"/>
    <cellStyle name="Bad 13" xfId="9792"/>
    <cellStyle name="Bad 14" xfId="9793"/>
    <cellStyle name="Bad 15" xfId="9794"/>
    <cellStyle name="Bad 16" xfId="9795"/>
    <cellStyle name="Bad 17" xfId="9796"/>
    <cellStyle name="Bad 18" xfId="9797"/>
    <cellStyle name="Bad 19" xfId="9798"/>
    <cellStyle name="Bad 2" xfId="9799"/>
    <cellStyle name="Bad 2 2" xfId="9800"/>
    <cellStyle name="Bad 2 2 2" xfId="9801"/>
    <cellStyle name="Bad 2 2 2 2" xfId="32954"/>
    <cellStyle name="Bad 2 2 2 2 2" xfId="32955"/>
    <cellStyle name="Bad 2 2 2 3" xfId="32956"/>
    <cellStyle name="Bad 2 2 3" xfId="32957"/>
    <cellStyle name="Bad 2 2 3 2" xfId="32958"/>
    <cellStyle name="Bad 2 2 4" xfId="32959"/>
    <cellStyle name="Bad 2 2 4 2" xfId="32960"/>
    <cellStyle name="Bad 2 3" xfId="9802"/>
    <cellStyle name="Bad 2 3 2" xfId="32961"/>
    <cellStyle name="Bad 2 3 2 2" xfId="32962"/>
    <cellStyle name="Bad 2 3 2 2 2" xfId="32963"/>
    <cellStyle name="Bad 2 3 2 3" xfId="32964"/>
    <cellStyle name="Bad 2 3 2 4" xfId="32965"/>
    <cellStyle name="Bad 2 3 3" xfId="32966"/>
    <cellStyle name="Bad 2 3 3 2" xfId="32967"/>
    <cellStyle name="Bad 2 3 3 3" xfId="32968"/>
    <cellStyle name="Bad 2 3 4" xfId="32969"/>
    <cellStyle name="Bad 2 3 4 2" xfId="32970"/>
    <cellStyle name="Bad 2 3 5" xfId="32971"/>
    <cellStyle name="Bad 2 4" xfId="9803"/>
    <cellStyle name="Bad 2 4 2" xfId="32972"/>
    <cellStyle name="Bad 2 4 2 2" xfId="32973"/>
    <cellStyle name="Bad 2 4 3" xfId="32974"/>
    <cellStyle name="Bad 2 4 4" xfId="32975"/>
    <cellStyle name="Bad 2 4 5" xfId="32976"/>
    <cellStyle name="Bad 2 5" xfId="32977"/>
    <cellStyle name="Bad 2 5 2" xfId="32978"/>
    <cellStyle name="Bad 2 6" xfId="32979"/>
    <cellStyle name="Bad 2 6 2" xfId="32980"/>
    <cellStyle name="Bad 20" xfId="9804"/>
    <cellStyle name="Bad 21" xfId="9805"/>
    <cellStyle name="Bad 22" xfId="9806"/>
    <cellStyle name="Bad 23" xfId="9807"/>
    <cellStyle name="Bad 24" xfId="9808"/>
    <cellStyle name="Bad 25" xfId="9809"/>
    <cellStyle name="Bad 26" xfId="9810"/>
    <cellStyle name="Bad 27" xfId="9811"/>
    <cellStyle name="Bad 28" xfId="9812"/>
    <cellStyle name="Bad 29" xfId="9813"/>
    <cellStyle name="Bad 3" xfId="9814"/>
    <cellStyle name="Bad 3 2" xfId="9815"/>
    <cellStyle name="Bad 3 2 2" xfId="32981"/>
    <cellStyle name="Bad 3 2 2 2" xfId="32982"/>
    <cellStyle name="Bad 3 2 3" xfId="32983"/>
    <cellStyle name="Bad 3 3" xfId="9816"/>
    <cellStyle name="Bad 3 3 2" xfId="32984"/>
    <cellStyle name="Bad 3 4" xfId="9817"/>
    <cellStyle name="Bad 3 4 2" xfId="32985"/>
    <cellStyle name="Bad 3 5" xfId="32986"/>
    <cellStyle name="Bad 30" xfId="9818"/>
    <cellStyle name="Bad 31" xfId="9819"/>
    <cellStyle name="Bad 32" xfId="9820"/>
    <cellStyle name="Bad 33" xfId="9821"/>
    <cellStyle name="Bad 34" xfId="9822"/>
    <cellStyle name="Bad 35" xfId="9823"/>
    <cellStyle name="Bad 36" xfId="9824"/>
    <cellStyle name="Bad 37" xfId="9825"/>
    <cellStyle name="Bad 38" xfId="9826"/>
    <cellStyle name="Bad 39" xfId="9827"/>
    <cellStyle name="Bad 4" xfId="9828"/>
    <cellStyle name="Bad 4 2" xfId="32987"/>
    <cellStyle name="Bad 4 2 2" xfId="32988"/>
    <cellStyle name="Bad 4 2 2 2" xfId="32989"/>
    <cellStyle name="Bad 4 2 3" xfId="32990"/>
    <cellStyle name="Bad 4 2 4" xfId="32991"/>
    <cellStyle name="Bad 4 3" xfId="32992"/>
    <cellStyle name="Bad 4 3 2" xfId="32993"/>
    <cellStyle name="Bad 4 4" xfId="32994"/>
    <cellStyle name="Bad 4 4 2" xfId="32995"/>
    <cellStyle name="Bad 40" xfId="9829"/>
    <cellStyle name="Bad 41" xfId="9830"/>
    <cellStyle name="Bad 42" xfId="9831"/>
    <cellStyle name="Bad 43" xfId="9832"/>
    <cellStyle name="Bad 44" xfId="9833"/>
    <cellStyle name="Bad 45" xfId="9834"/>
    <cellStyle name="Bad 46" xfId="9835"/>
    <cellStyle name="Bad 47" xfId="9836"/>
    <cellStyle name="Bad 48" xfId="9837"/>
    <cellStyle name="Bad 49" xfId="9838"/>
    <cellStyle name="Bad 5" xfId="9839"/>
    <cellStyle name="Bad 5 2" xfId="32996"/>
    <cellStyle name="Bad 5 2 2" xfId="32997"/>
    <cellStyle name="Bad 5 2 3" xfId="32998"/>
    <cellStyle name="Bad 5 3" xfId="32999"/>
    <cellStyle name="Bad 50" xfId="9840"/>
    <cellStyle name="Bad 51" xfId="9841"/>
    <cellStyle name="Bad 52" xfId="9842"/>
    <cellStyle name="Bad 53" xfId="9843"/>
    <cellStyle name="Bad 54" xfId="9844"/>
    <cellStyle name="Bad 55" xfId="9845"/>
    <cellStyle name="Bad 56" xfId="9846"/>
    <cellStyle name="Bad 57" xfId="9847"/>
    <cellStyle name="Bad 58" xfId="9848"/>
    <cellStyle name="Bad 59" xfId="9849"/>
    <cellStyle name="Bad 6" xfId="9850"/>
    <cellStyle name="Bad 6 2" xfId="33000"/>
    <cellStyle name="Bad 6 2 2" xfId="33001"/>
    <cellStyle name="Bad 6 3" xfId="33002"/>
    <cellStyle name="Bad 6 4" xfId="33003"/>
    <cellStyle name="Bad 6 5" xfId="33004"/>
    <cellStyle name="Bad 60" xfId="9851"/>
    <cellStyle name="Bad 61" xfId="9852"/>
    <cellStyle name="Bad 62" xfId="9853"/>
    <cellStyle name="Bad 63" xfId="9854"/>
    <cellStyle name="Bad 64" xfId="9855"/>
    <cellStyle name="Bad 7" xfId="9856"/>
    <cellStyle name="Bad 7 2" xfId="33005"/>
    <cellStyle name="Bad 7 3" xfId="33006"/>
    <cellStyle name="Bad 8" xfId="9857"/>
    <cellStyle name="Bad 9" xfId="9858"/>
    <cellStyle name="Band 2" xfId="33007"/>
    <cellStyle name="blank" xfId="9859"/>
    <cellStyle name="blank 2" xfId="33008"/>
    <cellStyle name="bld-li - Style4" xfId="9860"/>
    <cellStyle name="C06_Main text" xfId="33009"/>
    <cellStyle name="C07_Main text Bold Green" xfId="33010"/>
    <cellStyle name="C08_2001 Col heads" xfId="33011"/>
    <cellStyle name="C10_2001 Figs Black" xfId="33012"/>
    <cellStyle name="C11_2002 Figs Bold Green" xfId="33013"/>
    <cellStyle name="C13_2001 Figs 1 decimals" xfId="33014"/>
    <cellStyle name="C15_Main text Bold Black" xfId="33015"/>
    <cellStyle name="Calc Currency (0)" xfId="9861"/>
    <cellStyle name="Calc Currency (0) 2" xfId="9862"/>
    <cellStyle name="Calc Currency (0) 2 2" xfId="9863"/>
    <cellStyle name="Calc Currency (0) 2 2 2" xfId="33016"/>
    <cellStyle name="Calc Currency (0) 2 2 2 2" xfId="33017"/>
    <cellStyle name="Calc Currency (0) 2 2 3" xfId="33018"/>
    <cellStyle name="Calc Currency (0) 2 2 4" xfId="33019"/>
    <cellStyle name="Calc Currency (0) 2 3" xfId="33020"/>
    <cellStyle name="Calc Currency (0) 2 3 2" xfId="33021"/>
    <cellStyle name="Calc Currency (0) 2 3 3" xfId="33022"/>
    <cellStyle name="Calc Currency (0) 2 4" xfId="33023"/>
    <cellStyle name="Calc Currency (0) 2 4 2" xfId="33024"/>
    <cellStyle name="Calc Currency (0) 3" xfId="9864"/>
    <cellStyle name="Calc Currency (0) 3 2" xfId="33025"/>
    <cellStyle name="Calc Currency (0) 3 2 2" xfId="33026"/>
    <cellStyle name="Calc Currency (0) 3 3" xfId="33027"/>
    <cellStyle name="Calc Currency (0) 4" xfId="9865"/>
    <cellStyle name="Calc Currency (0) 4 2" xfId="33028"/>
    <cellStyle name="Calc Currency (0) 5" xfId="33029"/>
    <cellStyle name="Calc Currency (0) 5 2" xfId="33030"/>
    <cellStyle name="Calculation" xfId="27" builtinId="22" customBuiltin="1"/>
    <cellStyle name="Calculation 10" xfId="9866"/>
    <cellStyle name="Calculation 10 2" xfId="33031"/>
    <cellStyle name="Calculation 11" xfId="9867"/>
    <cellStyle name="Calculation 12" xfId="9868"/>
    <cellStyle name="Calculation 13" xfId="9869"/>
    <cellStyle name="Calculation 14" xfId="9870"/>
    <cellStyle name="Calculation 15" xfId="9871"/>
    <cellStyle name="Calculation 16" xfId="9872"/>
    <cellStyle name="Calculation 17" xfId="9873"/>
    <cellStyle name="Calculation 18" xfId="9874"/>
    <cellStyle name="Calculation 19" xfId="9875"/>
    <cellStyle name="Calculation 2" xfId="9876"/>
    <cellStyle name="Calculation 2 2" xfId="9877"/>
    <cellStyle name="Calculation 2 2 2" xfId="9878"/>
    <cellStyle name="Calculation 2 2 2 2" xfId="9879"/>
    <cellStyle name="Calculation 2 2 2 2 2" xfId="33032"/>
    <cellStyle name="Calculation 2 2 2 3" xfId="9880"/>
    <cellStyle name="Calculation 2 2 2 4" xfId="9881"/>
    <cellStyle name="Calculation 2 2 2 5" xfId="9882"/>
    <cellStyle name="Calculation 2 2 2 6" xfId="33033"/>
    <cellStyle name="Calculation 2 2 2 7" xfId="33034"/>
    <cellStyle name="Calculation 2 2 3" xfId="9883"/>
    <cellStyle name="Calculation 2 2 3 2" xfId="33035"/>
    <cellStyle name="Calculation 2 2 3 3" xfId="33036"/>
    <cellStyle name="Calculation 2 2 4" xfId="33037"/>
    <cellStyle name="Calculation 2 2 4 2" xfId="33038"/>
    <cellStyle name="Calculation 2 2 5" xfId="33039"/>
    <cellStyle name="Calculation 2 3" xfId="9884"/>
    <cellStyle name="Calculation 2 3 2" xfId="9885"/>
    <cellStyle name="Calculation 2 3 2 2" xfId="33040"/>
    <cellStyle name="Calculation 2 3 2 2 2" xfId="33041"/>
    <cellStyle name="Calculation 2 3 2 3" xfId="33042"/>
    <cellStyle name="Calculation 2 3 2 4" xfId="33043"/>
    <cellStyle name="Calculation 2 3 3" xfId="9886"/>
    <cellStyle name="Calculation 2 3 3 2" xfId="33044"/>
    <cellStyle name="Calculation 2 3 4" xfId="9887"/>
    <cellStyle name="Calculation 2 3 4 2" xfId="33045"/>
    <cellStyle name="Calculation 2 3 5" xfId="33046"/>
    <cellStyle name="Calculation 2 4" xfId="9888"/>
    <cellStyle name="Calculation 2 4 2" xfId="9889"/>
    <cellStyle name="Calculation 2 4 2 2" xfId="33047"/>
    <cellStyle name="Calculation 2 4 3" xfId="33048"/>
    <cellStyle name="Calculation 2 5" xfId="9890"/>
    <cellStyle name="Calculation 2 5 2" xfId="33049"/>
    <cellStyle name="Calculation 2 5 2 2" xfId="33050"/>
    <cellStyle name="Calculation 2 5 3" xfId="33051"/>
    <cellStyle name="Calculation 2 6" xfId="33052"/>
    <cellStyle name="Calculation 2 6 2" xfId="33053"/>
    <cellStyle name="Calculation 2 6 2 2" xfId="33054"/>
    <cellStyle name="Calculation 2 6 3" xfId="33055"/>
    <cellStyle name="Calculation 2 7" xfId="33056"/>
    <cellStyle name="Calculation 2 7 2" xfId="33057"/>
    <cellStyle name="Calculation 2 8" xfId="33058"/>
    <cellStyle name="Calculation 20" xfId="9891"/>
    <cellStyle name="Calculation 21" xfId="9892"/>
    <cellStyle name="Calculation 22" xfId="9893"/>
    <cellStyle name="Calculation 23" xfId="9894"/>
    <cellStyle name="Calculation 24" xfId="9895"/>
    <cellStyle name="Calculation 25" xfId="9896"/>
    <cellStyle name="Calculation 26" xfId="9897"/>
    <cellStyle name="Calculation 27" xfId="9898"/>
    <cellStyle name="Calculation 28" xfId="9899"/>
    <cellStyle name="Calculation 29" xfId="9900"/>
    <cellStyle name="Calculation 3" xfId="9901"/>
    <cellStyle name="Calculation 3 2" xfId="9902"/>
    <cellStyle name="Calculation 3 2 2" xfId="33059"/>
    <cellStyle name="Calculation 3 2 2 2" xfId="33060"/>
    <cellStyle name="Calculation 3 2 2 3" xfId="33061"/>
    <cellStyle name="Calculation 3 2 3" xfId="33062"/>
    <cellStyle name="Calculation 3 2 3 2" xfId="33063"/>
    <cellStyle name="Calculation 3 2 4" xfId="33064"/>
    <cellStyle name="Calculation 3 3" xfId="9903"/>
    <cellStyle name="Calculation 3 3 2" xfId="33065"/>
    <cellStyle name="Calculation 3 3 2 2" xfId="33066"/>
    <cellStyle name="Calculation 3 3 3" xfId="33067"/>
    <cellStyle name="Calculation 3 3 4" xfId="33068"/>
    <cellStyle name="Calculation 3 4" xfId="9904"/>
    <cellStyle name="Calculation 3 4 2" xfId="33069"/>
    <cellStyle name="Calculation 3 4 2 2" xfId="33070"/>
    <cellStyle name="Calculation 3 4 3" xfId="33071"/>
    <cellStyle name="Calculation 3 5" xfId="33072"/>
    <cellStyle name="Calculation 3 5 2" xfId="33073"/>
    <cellStyle name="Calculation 3 6" xfId="33074"/>
    <cellStyle name="Calculation 30" xfId="9905"/>
    <cellStyle name="Calculation 31" xfId="9906"/>
    <cellStyle name="Calculation 32" xfId="9907"/>
    <cellStyle name="Calculation 33" xfId="9908"/>
    <cellStyle name="Calculation 34" xfId="9909"/>
    <cellStyle name="Calculation 35" xfId="9910"/>
    <cellStyle name="Calculation 36" xfId="9911"/>
    <cellStyle name="Calculation 37" xfId="9912"/>
    <cellStyle name="Calculation 38" xfId="9913"/>
    <cellStyle name="Calculation 39" xfId="9914"/>
    <cellStyle name="Calculation 4" xfId="9915"/>
    <cellStyle name="Calculation 4 2" xfId="9916"/>
    <cellStyle name="Calculation 4 2 2" xfId="9917"/>
    <cellStyle name="Calculation 4 2 2 2" xfId="33075"/>
    <cellStyle name="Calculation 4 2 3" xfId="33076"/>
    <cellStyle name="Calculation 4 3" xfId="9918"/>
    <cellStyle name="Calculation 4 3 2" xfId="9919"/>
    <cellStyle name="Calculation 4 3 2 2" xfId="33077"/>
    <cellStyle name="Calculation 4 3 3" xfId="33078"/>
    <cellStyle name="Calculation 4 4" xfId="9920"/>
    <cellStyle name="Calculation 4 4 2" xfId="9921"/>
    <cellStyle name="Calculation 4 4 2 2" xfId="33079"/>
    <cellStyle name="Calculation 4 4 3" xfId="33080"/>
    <cellStyle name="Calculation 4 5" xfId="33081"/>
    <cellStyle name="Calculation 4 5 2" xfId="33082"/>
    <cellStyle name="Calculation 40" xfId="9922"/>
    <cellStyle name="Calculation 41" xfId="9923"/>
    <cellStyle name="Calculation 42" xfId="9924"/>
    <cellStyle name="Calculation 43" xfId="9925"/>
    <cellStyle name="Calculation 44" xfId="9926"/>
    <cellStyle name="Calculation 45" xfId="9927"/>
    <cellStyle name="Calculation 46" xfId="9928"/>
    <cellStyle name="Calculation 47" xfId="9929"/>
    <cellStyle name="Calculation 48" xfId="9930"/>
    <cellStyle name="Calculation 49" xfId="9931"/>
    <cellStyle name="Calculation 5" xfId="9932"/>
    <cellStyle name="Calculation 5 2" xfId="9933"/>
    <cellStyle name="Calculation 5 2 2" xfId="33083"/>
    <cellStyle name="Calculation 5 2 2 2" xfId="33084"/>
    <cellStyle name="Calculation 5 2 2 2 2" xfId="33085"/>
    <cellStyle name="Calculation 5 2 3" xfId="33086"/>
    <cellStyle name="Calculation 5 2 3 2" xfId="33087"/>
    <cellStyle name="Calculation 5 2 4" xfId="33088"/>
    <cellStyle name="Calculation 5 2 4 2" xfId="33089"/>
    <cellStyle name="Calculation 5 3" xfId="33090"/>
    <cellStyle name="Calculation 5 3 2" xfId="33091"/>
    <cellStyle name="Calculation 5 3 2 2" xfId="33092"/>
    <cellStyle name="Calculation 5 4" xfId="33093"/>
    <cellStyle name="Calculation 5 4 2" xfId="33094"/>
    <cellStyle name="Calculation 5 4 2 2" xfId="33095"/>
    <cellStyle name="Calculation 5 4 3" xfId="33096"/>
    <cellStyle name="Calculation 5 5" xfId="33097"/>
    <cellStyle name="Calculation 5 5 2" xfId="33098"/>
    <cellStyle name="Calculation 5 6" xfId="33099"/>
    <cellStyle name="Calculation 5 6 2" xfId="33100"/>
    <cellStyle name="Calculation 50" xfId="9934"/>
    <cellStyle name="Calculation 51" xfId="9935"/>
    <cellStyle name="Calculation 52" xfId="9936"/>
    <cellStyle name="Calculation 53" xfId="9937"/>
    <cellStyle name="Calculation 54" xfId="9938"/>
    <cellStyle name="Calculation 55" xfId="9939"/>
    <cellStyle name="Calculation 56" xfId="9940"/>
    <cellStyle name="Calculation 57" xfId="9941"/>
    <cellStyle name="Calculation 58" xfId="9942"/>
    <cellStyle name="Calculation 59" xfId="9943"/>
    <cellStyle name="Calculation 6" xfId="9944"/>
    <cellStyle name="Calculation 6 2" xfId="33101"/>
    <cellStyle name="Calculation 6 2 2" xfId="33102"/>
    <cellStyle name="Calculation 6 2 2 2" xfId="33103"/>
    <cellStyle name="Calculation 6 2 3" xfId="33104"/>
    <cellStyle name="Calculation 6 2 4" xfId="33105"/>
    <cellStyle name="Calculation 6 3" xfId="33106"/>
    <cellStyle name="Calculation 6 3 2" xfId="33107"/>
    <cellStyle name="Calculation 6 3 3" xfId="33108"/>
    <cellStyle name="Calculation 6 4" xfId="33109"/>
    <cellStyle name="Calculation 6 4 2" xfId="33110"/>
    <cellStyle name="Calculation 60" xfId="9945"/>
    <cellStyle name="Calculation 61" xfId="9946"/>
    <cellStyle name="Calculation 62" xfId="9947"/>
    <cellStyle name="Calculation 63" xfId="9948"/>
    <cellStyle name="Calculation 64" xfId="9949"/>
    <cellStyle name="Calculation 65" xfId="9950"/>
    <cellStyle name="Calculation 66" xfId="9951"/>
    <cellStyle name="Calculation 7" xfId="9952"/>
    <cellStyle name="Calculation 7 2" xfId="9953"/>
    <cellStyle name="Calculation 7 2 2" xfId="33111"/>
    <cellStyle name="Calculation 7 3" xfId="33112"/>
    <cellStyle name="Calculation 7 3 2" xfId="33113"/>
    <cellStyle name="Calculation 8" xfId="9954"/>
    <cellStyle name="Calculation 8 2" xfId="9955"/>
    <cellStyle name="Calculation 8 2 2" xfId="33114"/>
    <cellStyle name="Calculation 8 3" xfId="33115"/>
    <cellStyle name="Calculation 9" xfId="9956"/>
    <cellStyle name="Calculation 9 2" xfId="9957"/>
    <cellStyle name="Calculation 9 2 2" xfId="33116"/>
    <cellStyle name="Calculation 9 3" xfId="33117"/>
    <cellStyle name="Check Cell" xfId="28" builtinId="23" customBuiltin="1"/>
    <cellStyle name="Check Cell 10" xfId="9958"/>
    <cellStyle name="Check Cell 11" xfId="9959"/>
    <cellStyle name="Check Cell 12" xfId="9960"/>
    <cellStyle name="Check Cell 13" xfId="9961"/>
    <cellStyle name="Check Cell 14" xfId="9962"/>
    <cellStyle name="Check Cell 15" xfId="9963"/>
    <cellStyle name="Check Cell 16" xfId="9964"/>
    <cellStyle name="Check Cell 17" xfId="9965"/>
    <cellStyle name="Check Cell 18" xfId="9966"/>
    <cellStyle name="Check Cell 19" xfId="9967"/>
    <cellStyle name="Check Cell 2" xfId="9968"/>
    <cellStyle name="Check Cell 2 2" xfId="9969"/>
    <cellStyle name="Check Cell 2 2 2" xfId="9970"/>
    <cellStyle name="Check Cell 2 2 2 2" xfId="9971"/>
    <cellStyle name="Check Cell 2 2 2 2 2" xfId="33118"/>
    <cellStyle name="Check Cell 2 2 2 3" xfId="9972"/>
    <cellStyle name="Check Cell 2 2 2 4" xfId="9973"/>
    <cellStyle name="Check Cell 2 2 2 5" xfId="9974"/>
    <cellStyle name="Check Cell 2 2 2 6" xfId="9975"/>
    <cellStyle name="Check Cell 2 2 2 7" xfId="9976"/>
    <cellStyle name="Check Cell 2 2 2 8" xfId="33119"/>
    <cellStyle name="Check Cell 2 2 2 9" xfId="33120"/>
    <cellStyle name="Check Cell 2 2 3" xfId="9977"/>
    <cellStyle name="Check Cell 2 2 3 2" xfId="33121"/>
    <cellStyle name="Check Cell 2 2 4" xfId="33122"/>
    <cellStyle name="Check Cell 2 2 4 2" xfId="33123"/>
    <cellStyle name="Check Cell 2 3" xfId="9978"/>
    <cellStyle name="Check Cell 2 3 2" xfId="33124"/>
    <cellStyle name="Check Cell 2 3 2 2" xfId="33125"/>
    <cellStyle name="Check Cell 2 3 2 2 2" xfId="33126"/>
    <cellStyle name="Check Cell 2 3 2 3" xfId="33127"/>
    <cellStyle name="Check Cell 2 3 2 4" xfId="33128"/>
    <cellStyle name="Check Cell 2 3 3" xfId="33129"/>
    <cellStyle name="Check Cell 2 3 3 2" xfId="33130"/>
    <cellStyle name="Check Cell 2 3 4" xfId="33131"/>
    <cellStyle name="Check Cell 2 3 4 2" xfId="33132"/>
    <cellStyle name="Check Cell 2 3 5" xfId="33133"/>
    <cellStyle name="Check Cell 2 4" xfId="9979"/>
    <cellStyle name="Check Cell 2 4 2" xfId="33134"/>
    <cellStyle name="Check Cell 2 4 2 2" xfId="33135"/>
    <cellStyle name="Check Cell 2 4 3" xfId="33136"/>
    <cellStyle name="Check Cell 2 4 4" xfId="33137"/>
    <cellStyle name="Check Cell 2 5" xfId="33138"/>
    <cellStyle name="Check Cell 2 5 2" xfId="33139"/>
    <cellStyle name="Check Cell 2 6" xfId="33140"/>
    <cellStyle name="Check Cell 2 6 2" xfId="33141"/>
    <cellStyle name="Check Cell 20" xfId="9980"/>
    <cellStyle name="Check Cell 21" xfId="9981"/>
    <cellStyle name="Check Cell 22" xfId="9982"/>
    <cellStyle name="Check Cell 23" xfId="9983"/>
    <cellStyle name="Check Cell 24" xfId="9984"/>
    <cellStyle name="Check Cell 25" xfId="9985"/>
    <cellStyle name="Check Cell 26" xfId="9986"/>
    <cellStyle name="Check Cell 27" xfId="9987"/>
    <cellStyle name="Check Cell 28" xfId="9988"/>
    <cellStyle name="Check Cell 29" xfId="9989"/>
    <cellStyle name="Check Cell 3" xfId="9990"/>
    <cellStyle name="Check Cell 3 2" xfId="9991"/>
    <cellStyle name="Check Cell 3 2 2" xfId="33142"/>
    <cellStyle name="Check Cell 3 2 2 2" xfId="33143"/>
    <cellStyle name="Check Cell 3 2 3" xfId="33144"/>
    <cellStyle name="Check Cell 3 3" xfId="9992"/>
    <cellStyle name="Check Cell 3 3 2" xfId="33145"/>
    <cellStyle name="Check Cell 3 4" xfId="9993"/>
    <cellStyle name="Check Cell 3 4 2" xfId="33146"/>
    <cellStyle name="Check Cell 3 5" xfId="9994"/>
    <cellStyle name="Check Cell 3 6" xfId="9995"/>
    <cellStyle name="Check Cell 3 7" xfId="33147"/>
    <cellStyle name="Check Cell 3 8" xfId="33148"/>
    <cellStyle name="Check Cell 30" xfId="9996"/>
    <cellStyle name="Check Cell 31" xfId="9997"/>
    <cellStyle name="Check Cell 32" xfId="9998"/>
    <cellStyle name="Check Cell 33" xfId="9999"/>
    <cellStyle name="Check Cell 34" xfId="10000"/>
    <cellStyle name="Check Cell 35" xfId="10001"/>
    <cellStyle name="Check Cell 36" xfId="10002"/>
    <cellStyle name="Check Cell 37" xfId="10003"/>
    <cellStyle name="Check Cell 38" xfId="10004"/>
    <cellStyle name="Check Cell 39" xfId="10005"/>
    <cellStyle name="Check Cell 4" xfId="10006"/>
    <cellStyle name="Check Cell 4 2" xfId="33149"/>
    <cellStyle name="Check Cell 4 2 2" xfId="33150"/>
    <cellStyle name="Check Cell 4 2 2 2" xfId="33151"/>
    <cellStyle name="Check Cell 4 2 3" xfId="33152"/>
    <cellStyle name="Check Cell 4 2 4" xfId="33153"/>
    <cellStyle name="Check Cell 4 3" xfId="33154"/>
    <cellStyle name="Check Cell 4 3 2" xfId="33155"/>
    <cellStyle name="Check Cell 4 4" xfId="33156"/>
    <cellStyle name="Check Cell 4 4 2" xfId="33157"/>
    <cellStyle name="Check Cell 40" xfId="10007"/>
    <cellStyle name="Check Cell 41" xfId="10008"/>
    <cellStyle name="Check Cell 42" xfId="10009"/>
    <cellStyle name="Check Cell 43" xfId="10010"/>
    <cellStyle name="Check Cell 44" xfId="10011"/>
    <cellStyle name="Check Cell 45" xfId="10012"/>
    <cellStyle name="Check Cell 46" xfId="10013"/>
    <cellStyle name="Check Cell 47" xfId="10014"/>
    <cellStyle name="Check Cell 48" xfId="10015"/>
    <cellStyle name="Check Cell 49" xfId="10016"/>
    <cellStyle name="Check Cell 5" xfId="10017"/>
    <cellStyle name="Check Cell 5 2" xfId="33158"/>
    <cellStyle name="Check Cell 5 2 2" xfId="33159"/>
    <cellStyle name="Check Cell 50" xfId="10018"/>
    <cellStyle name="Check Cell 51" xfId="10019"/>
    <cellStyle name="Check Cell 52" xfId="10020"/>
    <cellStyle name="Check Cell 53" xfId="10021"/>
    <cellStyle name="Check Cell 54" xfId="10022"/>
    <cellStyle name="Check Cell 55" xfId="10023"/>
    <cellStyle name="Check Cell 56" xfId="10024"/>
    <cellStyle name="Check Cell 57" xfId="10025"/>
    <cellStyle name="Check Cell 58" xfId="10026"/>
    <cellStyle name="Check Cell 59" xfId="10027"/>
    <cellStyle name="Check Cell 6" xfId="10028"/>
    <cellStyle name="Check Cell 6 2" xfId="33160"/>
    <cellStyle name="Check Cell 6 2 2" xfId="33161"/>
    <cellStyle name="Check Cell 6 3" xfId="33162"/>
    <cellStyle name="Check Cell 6 4" xfId="33163"/>
    <cellStyle name="Check Cell 6 5" xfId="33164"/>
    <cellStyle name="Check Cell 60" xfId="10029"/>
    <cellStyle name="Check Cell 61" xfId="10030"/>
    <cellStyle name="Check Cell 62" xfId="10031"/>
    <cellStyle name="Check Cell 63" xfId="10032"/>
    <cellStyle name="Check Cell 64" xfId="10033"/>
    <cellStyle name="Check Cell 7" xfId="10034"/>
    <cellStyle name="Check Cell 7 2" xfId="33165"/>
    <cellStyle name="Check Cell 8" xfId="10035"/>
    <cellStyle name="Check Cell 9" xfId="10036"/>
    <cellStyle name="CheckCell" xfId="10037"/>
    <cellStyle name="CheckCell 2" xfId="10038"/>
    <cellStyle name="CheckCell 2 2" xfId="10039"/>
    <cellStyle name="CheckCell 2 2 2" xfId="33166"/>
    <cellStyle name="CheckCell 2 2 2 2" xfId="33167"/>
    <cellStyle name="CheckCell 2 2 2 2 2" xfId="33168"/>
    <cellStyle name="CheckCell 2 2 3" xfId="33169"/>
    <cellStyle name="CheckCell 2 2 3 2" xfId="33170"/>
    <cellStyle name="CheckCell 2 2 4" xfId="33171"/>
    <cellStyle name="CheckCell 2 2 4 2" xfId="33172"/>
    <cellStyle name="CheckCell 2 3" xfId="33173"/>
    <cellStyle name="CheckCell 2 3 2" xfId="33174"/>
    <cellStyle name="CheckCell 2 3 2 2" xfId="33175"/>
    <cellStyle name="CheckCell 2 4" xfId="33176"/>
    <cellStyle name="CheckCell 2 4 2" xfId="33177"/>
    <cellStyle name="CheckCell 2 4 2 2" xfId="33178"/>
    <cellStyle name="CheckCell 2 4 3" xfId="33179"/>
    <cellStyle name="CheckCell 2 5" xfId="33180"/>
    <cellStyle name="CheckCell 2 5 2" xfId="33181"/>
    <cellStyle name="CheckCell 2 6" xfId="33182"/>
    <cellStyle name="CheckCell 2 6 2" xfId="33183"/>
    <cellStyle name="CheckCell 3" xfId="10040"/>
    <cellStyle name="CheckCell 3 2" xfId="33184"/>
    <cellStyle name="CheckCell 3 2 2" xfId="33185"/>
    <cellStyle name="CheckCell 3 2 2 2" xfId="33186"/>
    <cellStyle name="CheckCell 3 3" xfId="33187"/>
    <cellStyle name="CheckCell 3 3 2" xfId="33188"/>
    <cellStyle name="CheckCell 3 4" xfId="33189"/>
    <cellStyle name="CheckCell 3 4 2" xfId="33190"/>
    <cellStyle name="CheckCell 4" xfId="10041"/>
    <cellStyle name="CheckCell 4 2" xfId="33191"/>
    <cellStyle name="CheckCell 4 2 2" xfId="33192"/>
    <cellStyle name="CheckCell 4 3" xfId="33193"/>
    <cellStyle name="CheckCell 5" xfId="33194"/>
    <cellStyle name="CheckCell 5 2" xfId="33195"/>
    <cellStyle name="CheckCell 5 2 2" xfId="33196"/>
    <cellStyle name="CheckCell 5 3" xfId="33197"/>
    <cellStyle name="CheckCell 6" xfId="33198"/>
    <cellStyle name="CheckCell 6 2" xfId="33199"/>
    <cellStyle name="CheckCell 7" xfId="33200"/>
    <cellStyle name="CheckCell 7 2" xfId="33201"/>
    <cellStyle name="CheckCell_Electric Rev Req Model (2009 GRC) Rebuttal" xfId="10042"/>
    <cellStyle name="ColumnHeading" xfId="33202"/>
    <cellStyle name="ColumnHeadings" xfId="33203"/>
    <cellStyle name="ColumnHeadings2" xfId="33204"/>
    <cellStyle name="Comma" xfId="29" builtinId="3"/>
    <cellStyle name="Comma  - Style1" xfId="33205"/>
    <cellStyle name="Comma  - Style2" xfId="33206"/>
    <cellStyle name="Comma  - Style3" xfId="33207"/>
    <cellStyle name="Comma  - Style4" xfId="33208"/>
    <cellStyle name="Comma  - Style5" xfId="33209"/>
    <cellStyle name="Comma  - Style6" xfId="33210"/>
    <cellStyle name="Comma  - Style7" xfId="33211"/>
    <cellStyle name="Comma  - Style8" xfId="33212"/>
    <cellStyle name="Comma [0] 2" xfId="10043"/>
    <cellStyle name="Comma [0] 3" xfId="10044"/>
    <cellStyle name="Comma [0] 4" xfId="33213"/>
    <cellStyle name="Comma [0] 5" xfId="33214"/>
    <cellStyle name="Comma 10" xfId="64"/>
    <cellStyle name="Comma 10 2" xfId="10045"/>
    <cellStyle name="Comma 10 2 2" xfId="10046"/>
    <cellStyle name="Comma 10 2 2 2" xfId="33215"/>
    <cellStyle name="Comma 10 2 2 2 2" xfId="33216"/>
    <cellStyle name="Comma 10 2 2 3" xfId="33217"/>
    <cellStyle name="Comma 10 2 3" xfId="10047"/>
    <cellStyle name="Comma 10 2 3 2" xfId="33218"/>
    <cellStyle name="Comma 10 2 3 2 2" xfId="33219"/>
    <cellStyle name="Comma 10 2 3 3" xfId="33220"/>
    <cellStyle name="Comma 10 2 4" xfId="33221"/>
    <cellStyle name="Comma 10 2 4 2" xfId="33222"/>
    <cellStyle name="Comma 10 2 5" xfId="33223"/>
    <cellStyle name="Comma 10 2 5 2" xfId="33224"/>
    <cellStyle name="Comma 10 3" xfId="10048"/>
    <cellStyle name="Comma 10 3 2" xfId="33225"/>
    <cellStyle name="Comma 10 3 2 2" xfId="33226"/>
    <cellStyle name="Comma 10 3 3" xfId="33227"/>
    <cellStyle name="Comma 10 4" xfId="10049"/>
    <cellStyle name="Comma 10 4 2" xfId="33228"/>
    <cellStyle name="Comma 10 4 2 2" xfId="33229"/>
    <cellStyle name="Comma 10 4 3" xfId="33230"/>
    <cellStyle name="Comma 10 5" xfId="33231"/>
    <cellStyle name="Comma 10 5 2" xfId="33232"/>
    <cellStyle name="Comma 10 6" xfId="33233"/>
    <cellStyle name="Comma 10 6 2" xfId="33234"/>
    <cellStyle name="Comma 10 7" xfId="33235"/>
    <cellStyle name="Comma 10 7 2" xfId="33236"/>
    <cellStyle name="Comma 11" xfId="10050"/>
    <cellStyle name="Comma 11 2" xfId="10051"/>
    <cellStyle name="Comma 11 2 2" xfId="10052"/>
    <cellStyle name="Comma 11 2 2 2" xfId="33237"/>
    <cellStyle name="Comma 11 2 3" xfId="33238"/>
    <cellStyle name="Comma 11 3" xfId="10053"/>
    <cellStyle name="Comma 11 3 2" xfId="33239"/>
    <cellStyle name="Comma 11 3 2 2" xfId="33240"/>
    <cellStyle name="Comma 11 3 3" xfId="33241"/>
    <cellStyle name="Comma 11 3 4" xfId="33242"/>
    <cellStyle name="Comma 11 4" xfId="10054"/>
    <cellStyle name="Comma 11 4 2" xfId="33243"/>
    <cellStyle name="Comma 11 4 2 2" xfId="33244"/>
    <cellStyle name="Comma 11 4 3" xfId="33245"/>
    <cellStyle name="Comma 11 5" xfId="33246"/>
    <cellStyle name="Comma 11 5 2" xfId="33247"/>
    <cellStyle name="Comma 12" xfId="10055"/>
    <cellStyle name="Comma 12 2" xfId="10056"/>
    <cellStyle name="Comma 12 2 2" xfId="10057"/>
    <cellStyle name="Comma 12 2 2 2" xfId="33248"/>
    <cellStyle name="Comma 12 2 2 2 2" xfId="33249"/>
    <cellStyle name="Comma 12 2 3" xfId="33250"/>
    <cellStyle name="Comma 12 2 3 2" xfId="33251"/>
    <cellStyle name="Comma 12 2 4" xfId="33252"/>
    <cellStyle name="Comma 12 2 4 2" xfId="33253"/>
    <cellStyle name="Comma 12 3" xfId="10058"/>
    <cellStyle name="Comma 12 3 2" xfId="33254"/>
    <cellStyle name="Comma 12 3 2 2" xfId="33255"/>
    <cellStyle name="Comma 12 3 3" xfId="33256"/>
    <cellStyle name="Comma 12 4" xfId="10059"/>
    <cellStyle name="Comma 12 4 2" xfId="33257"/>
    <cellStyle name="Comma 12 4 2 2" xfId="33258"/>
    <cellStyle name="Comma 12 4 3" xfId="33259"/>
    <cellStyle name="Comma 12 5" xfId="33260"/>
    <cellStyle name="Comma 12 5 2" xfId="33261"/>
    <cellStyle name="Comma 12 6" xfId="33262"/>
    <cellStyle name="Comma 12 6 2" xfId="33263"/>
    <cellStyle name="Comma 13" xfId="10060"/>
    <cellStyle name="Comma 13 2" xfId="10061"/>
    <cellStyle name="Comma 13 2 2" xfId="10062"/>
    <cellStyle name="Comma 13 2 2 2" xfId="33264"/>
    <cellStyle name="Comma 13 2 2 2 2" xfId="33265"/>
    <cellStyle name="Comma 13 2 3" xfId="33266"/>
    <cellStyle name="Comma 13 2 3 2" xfId="33267"/>
    <cellStyle name="Comma 13 2 4" xfId="33268"/>
    <cellStyle name="Comma 13 2 4 2" xfId="33269"/>
    <cellStyle name="Comma 13 3" xfId="10063"/>
    <cellStyle name="Comma 13 3 2" xfId="33270"/>
    <cellStyle name="Comma 13 3 2 2" xfId="33271"/>
    <cellStyle name="Comma 13 3 3" xfId="33272"/>
    <cellStyle name="Comma 13 4" xfId="10064"/>
    <cellStyle name="Comma 13 4 2" xfId="33273"/>
    <cellStyle name="Comma 13 4 2 2" xfId="33274"/>
    <cellStyle name="Comma 13 4 3" xfId="33275"/>
    <cellStyle name="Comma 13 5" xfId="33276"/>
    <cellStyle name="Comma 13 5 2" xfId="33277"/>
    <cellStyle name="Comma 13 6" xfId="33278"/>
    <cellStyle name="Comma 13 6 2" xfId="33279"/>
    <cellStyle name="Comma 14" xfId="10065"/>
    <cellStyle name="Comma 14 2" xfId="10066"/>
    <cellStyle name="Comma 14 2 2" xfId="10067"/>
    <cellStyle name="Comma 14 2 2 2" xfId="33280"/>
    <cellStyle name="Comma 14 2 2 2 2" xfId="33281"/>
    <cellStyle name="Comma 14 2 3" xfId="33282"/>
    <cellStyle name="Comma 14 2 3 2" xfId="33283"/>
    <cellStyle name="Comma 14 2 4" xfId="33284"/>
    <cellStyle name="Comma 14 2 4 2" xfId="33285"/>
    <cellStyle name="Comma 14 3" xfId="10068"/>
    <cellStyle name="Comma 14 3 2" xfId="33286"/>
    <cellStyle name="Comma 14 3 2 2" xfId="33287"/>
    <cellStyle name="Comma 14 3 3" xfId="33288"/>
    <cellStyle name="Comma 14 4" xfId="10069"/>
    <cellStyle name="Comma 14 4 2" xfId="33289"/>
    <cellStyle name="Comma 14 4 2 2" xfId="33290"/>
    <cellStyle name="Comma 14 4 3" xfId="33291"/>
    <cellStyle name="Comma 14 5" xfId="33292"/>
    <cellStyle name="Comma 14 5 2" xfId="33293"/>
    <cellStyle name="Comma 14 6" xfId="33294"/>
    <cellStyle name="Comma 14 6 2" xfId="33295"/>
    <cellStyle name="Comma 15" xfId="10070"/>
    <cellStyle name="Comma 15 2" xfId="10071"/>
    <cellStyle name="Comma 15 2 2" xfId="10072"/>
    <cellStyle name="Comma 15 2 2 2" xfId="33296"/>
    <cellStyle name="Comma 15 2 2 3" xfId="33297"/>
    <cellStyle name="Comma 15 2 3" xfId="33298"/>
    <cellStyle name="Comma 15 3" xfId="10073"/>
    <cellStyle name="Comma 15 3 2" xfId="33299"/>
    <cellStyle name="Comma 15 3 2 2" xfId="33300"/>
    <cellStyle name="Comma 15 3 3" xfId="33301"/>
    <cellStyle name="Comma 15 3 4" xfId="33302"/>
    <cellStyle name="Comma 15 4" xfId="33303"/>
    <cellStyle name="Comma 15 4 2" xfId="33304"/>
    <cellStyle name="Comma 15 4 3" xfId="33305"/>
    <cellStyle name="Comma 15 5" xfId="33306"/>
    <cellStyle name="Comma 15 5 2" xfId="33307"/>
    <cellStyle name="Comma 16" xfId="10074"/>
    <cellStyle name="Comma 16 2" xfId="10075"/>
    <cellStyle name="Comma 16 2 2" xfId="33308"/>
    <cellStyle name="Comma 16 2 2 2" xfId="33309"/>
    <cellStyle name="Comma 16 2 2 2 2" xfId="33310"/>
    <cellStyle name="Comma 16 2 2 3" xfId="33311"/>
    <cellStyle name="Comma 16 2 3" xfId="33312"/>
    <cellStyle name="Comma 16 2 3 2" xfId="33313"/>
    <cellStyle name="Comma 16 2 3 2 2" xfId="33314"/>
    <cellStyle name="Comma 16 2 3 3" xfId="33315"/>
    <cellStyle name="Comma 16 2 4" xfId="33316"/>
    <cellStyle name="Comma 16 2 4 2" xfId="33317"/>
    <cellStyle name="Comma 16 3" xfId="10076"/>
    <cellStyle name="Comma 16 3 2" xfId="33318"/>
    <cellStyle name="Comma 16 3 2 2" xfId="33319"/>
    <cellStyle name="Comma 16 3 3" xfId="33320"/>
    <cellStyle name="Comma 16 4" xfId="33321"/>
    <cellStyle name="Comma 16 4 2" xfId="33322"/>
    <cellStyle name="Comma 16 4 2 2" xfId="33323"/>
    <cellStyle name="Comma 16 4 3" xfId="33324"/>
    <cellStyle name="Comma 16 5" xfId="33325"/>
    <cellStyle name="Comma 16 5 2" xfId="33326"/>
    <cellStyle name="Comma 16 6" xfId="33327"/>
    <cellStyle name="Comma 16 6 2" xfId="33328"/>
    <cellStyle name="Comma 17" xfId="10077"/>
    <cellStyle name="Comma 17 2" xfId="10078"/>
    <cellStyle name="Comma 17 2 2" xfId="10079"/>
    <cellStyle name="Comma 17 2 2 2" xfId="33329"/>
    <cellStyle name="Comma 17 2 2 2 2" xfId="33330"/>
    <cellStyle name="Comma 17 2 3" xfId="33331"/>
    <cellStyle name="Comma 17 2 3 2" xfId="33332"/>
    <cellStyle name="Comma 17 2 4" xfId="33333"/>
    <cellStyle name="Comma 17 2 4 2" xfId="33334"/>
    <cellStyle name="Comma 17 3" xfId="10080"/>
    <cellStyle name="Comma 17 3 2" xfId="10081"/>
    <cellStyle name="Comma 17 3 2 2" xfId="33335"/>
    <cellStyle name="Comma 17 3 3" xfId="33336"/>
    <cellStyle name="Comma 17 4" xfId="10082"/>
    <cellStyle name="Comma 17 4 2" xfId="10083"/>
    <cellStyle name="Comma 17 4 2 2" xfId="33337"/>
    <cellStyle name="Comma 17 4 3" xfId="33338"/>
    <cellStyle name="Comma 17 5" xfId="10084"/>
    <cellStyle name="Comma 17 5 2" xfId="33339"/>
    <cellStyle name="Comma 17 6" xfId="33340"/>
    <cellStyle name="Comma 17 6 2" xfId="33341"/>
    <cellStyle name="Comma 18" xfId="10085"/>
    <cellStyle name="Comma 18 2" xfId="10086"/>
    <cellStyle name="Comma 18 2 2" xfId="33342"/>
    <cellStyle name="Comma 18 2 2 2" xfId="33343"/>
    <cellStyle name="Comma 18 2 2 2 2" xfId="33344"/>
    <cellStyle name="Comma 18 2 2 3" xfId="33345"/>
    <cellStyle name="Comma 18 2 3" xfId="33346"/>
    <cellStyle name="Comma 18 2 3 2" xfId="33347"/>
    <cellStyle name="Comma 18 2 3 2 2" xfId="33348"/>
    <cellStyle name="Comma 18 2 3 3" xfId="33349"/>
    <cellStyle name="Comma 18 2 4" xfId="33350"/>
    <cellStyle name="Comma 18 2 4 2" xfId="33351"/>
    <cellStyle name="Comma 18 2 5" xfId="33352"/>
    <cellStyle name="Comma 18 3" xfId="10087"/>
    <cellStyle name="Comma 18 3 2" xfId="33353"/>
    <cellStyle name="Comma 18 3 2 2" xfId="33354"/>
    <cellStyle name="Comma 18 3 3" xfId="33355"/>
    <cellStyle name="Comma 18 4" xfId="10088"/>
    <cellStyle name="Comma 18 4 2" xfId="33356"/>
    <cellStyle name="Comma 18 4 2 2" xfId="33357"/>
    <cellStyle name="Comma 18 4 3" xfId="33358"/>
    <cellStyle name="Comma 18 5" xfId="10089"/>
    <cellStyle name="Comma 18 5 2" xfId="33359"/>
    <cellStyle name="Comma 18 5 2 2" xfId="33360"/>
    <cellStyle name="Comma 18 5 3" xfId="33361"/>
    <cellStyle name="Comma 18 6" xfId="33362"/>
    <cellStyle name="Comma 18 6 2" xfId="33363"/>
    <cellStyle name="Comma 18 7" xfId="33364"/>
    <cellStyle name="Comma 18 8" xfId="33365"/>
    <cellStyle name="Comma 19" xfId="10090"/>
    <cellStyle name="Comma 19 2" xfId="10091"/>
    <cellStyle name="Comma 19 2 2" xfId="33366"/>
    <cellStyle name="Comma 19 2 2 2" xfId="33367"/>
    <cellStyle name="Comma 19 2 2 2 2" xfId="33368"/>
    <cellStyle name="Comma 19 2 2 3" xfId="33369"/>
    <cellStyle name="Comma 19 2 3" xfId="33370"/>
    <cellStyle name="Comma 19 2 3 2" xfId="33371"/>
    <cellStyle name="Comma 19 2 4" xfId="33372"/>
    <cellStyle name="Comma 19 2 4 2" xfId="33373"/>
    <cellStyle name="Comma 19 2 5" xfId="33374"/>
    <cellStyle name="Comma 19 2 6" xfId="33375"/>
    <cellStyle name="Comma 19 3" xfId="10092"/>
    <cellStyle name="Comma 19 3 2" xfId="33376"/>
    <cellStyle name="Comma 19 3 2 2" xfId="33377"/>
    <cellStyle name="Comma 19 3 2 2 2" xfId="33378"/>
    <cellStyle name="Comma 19 3 2 3" xfId="33379"/>
    <cellStyle name="Comma 19 3 3" xfId="33380"/>
    <cellStyle name="Comma 19 3 3 2" xfId="33381"/>
    <cellStyle name="Comma 19 3 4" xfId="33382"/>
    <cellStyle name="Comma 19 4" xfId="33383"/>
    <cellStyle name="Comma 19 4 2" xfId="33384"/>
    <cellStyle name="Comma 19 4 2 2" xfId="33385"/>
    <cellStyle name="Comma 19 4 3" xfId="33386"/>
    <cellStyle name="Comma 19 5" xfId="33387"/>
    <cellStyle name="Comma 19 5 2" xfId="33388"/>
    <cellStyle name="Comma 19 6" xfId="33389"/>
    <cellStyle name="Comma 2" xfId="10093"/>
    <cellStyle name="Comma 2 10" xfId="10094"/>
    <cellStyle name="Comma 2 10 2" xfId="33390"/>
    <cellStyle name="Comma 2 10 2 2" xfId="33391"/>
    <cellStyle name="Comma 2 10 3" xfId="33392"/>
    <cellStyle name="Comma 2 11" xfId="33393"/>
    <cellStyle name="Comma 2 11 2" xfId="33394"/>
    <cellStyle name="Comma 2 12" xfId="33395"/>
    <cellStyle name="Comma 2 12 2" xfId="33396"/>
    <cellStyle name="Comma 2 13" xfId="33397"/>
    <cellStyle name="Comma 2 13 2" xfId="33398"/>
    <cellStyle name="Comma 2 2" xfId="10095"/>
    <cellStyle name="Comma 2 2 2" xfId="10096"/>
    <cellStyle name="Comma 2 2 2 2" xfId="10097"/>
    <cellStyle name="Comma 2 2 2 2 2" xfId="33399"/>
    <cellStyle name="Comma 2 2 2 2 2 2" xfId="33400"/>
    <cellStyle name="Comma 2 2 2 2 3" xfId="33401"/>
    <cellStyle name="Comma 2 2 2 2 4" xfId="33402"/>
    <cellStyle name="Comma 2 2 2 3" xfId="10098"/>
    <cellStyle name="Comma 2 2 2 3 2" xfId="33403"/>
    <cellStyle name="Comma 2 2 2 3 2 2" xfId="33404"/>
    <cellStyle name="Comma 2 2 2 3 3" xfId="33405"/>
    <cellStyle name="Comma 2 2 2 3 4" xfId="33406"/>
    <cellStyle name="Comma 2 2 2 4" xfId="33407"/>
    <cellStyle name="Comma 2 2 2 4 2" xfId="33408"/>
    <cellStyle name="Comma 2 2 2 4 2 2" xfId="33409"/>
    <cellStyle name="Comma 2 2 2 4 3" xfId="33410"/>
    <cellStyle name="Comma 2 2 2 5" xfId="33411"/>
    <cellStyle name="Comma 2 2 2 5 2" xfId="33412"/>
    <cellStyle name="Comma 2 2 2 6" xfId="33413"/>
    <cellStyle name="Comma 2 2 3" xfId="10099"/>
    <cellStyle name="Comma 2 2 3 2" xfId="10100"/>
    <cellStyle name="Comma 2 2 3 2 2" xfId="33414"/>
    <cellStyle name="Comma 2 2 3 2 2 2" xfId="33415"/>
    <cellStyle name="Comma 2 2 3 2 3" xfId="33416"/>
    <cellStyle name="Comma 2 2 3 3" xfId="33417"/>
    <cellStyle name="Comma 2 2 3 3 2" xfId="33418"/>
    <cellStyle name="Comma 2 2 3 3 2 2" xfId="33419"/>
    <cellStyle name="Comma 2 2 3 3 3" xfId="33420"/>
    <cellStyle name="Comma 2 2 3 4" xfId="33421"/>
    <cellStyle name="Comma 2 2 3 4 2" xfId="33422"/>
    <cellStyle name="Comma 2 2 3 5" xfId="33423"/>
    <cellStyle name="Comma 2 2 3 5 2" xfId="33424"/>
    <cellStyle name="Comma 2 2 4" xfId="10101"/>
    <cellStyle name="Comma 2 2 4 2" xfId="33425"/>
    <cellStyle name="Comma 2 2 4 2 2" xfId="33426"/>
    <cellStyle name="Comma 2 2 4 3" xfId="33427"/>
    <cellStyle name="Comma 2 2 5" xfId="10102"/>
    <cellStyle name="Comma 2 2 5 2" xfId="33428"/>
    <cellStyle name="Comma 2 2 5 2 2" xfId="33429"/>
    <cellStyle name="Comma 2 2 5 3" xfId="33430"/>
    <cellStyle name="Comma 2 2 5 4" xfId="33431"/>
    <cellStyle name="Comma 2 2 6" xfId="33432"/>
    <cellStyle name="Comma 2 2 6 2" xfId="33433"/>
    <cellStyle name="Comma 2 2 7" xfId="33434"/>
    <cellStyle name="Comma 2 2 7 2" xfId="33435"/>
    <cellStyle name="Comma 2 2_DEM-WP(C) Chelan Power Costs" xfId="10103"/>
    <cellStyle name="Comma 2 3" xfId="10104"/>
    <cellStyle name="Comma 2 3 2" xfId="10105"/>
    <cellStyle name="Comma 2 3 2 2" xfId="33436"/>
    <cellStyle name="Comma 2 3 2 2 2" xfId="33437"/>
    <cellStyle name="Comma 2 3 2 2 3" xfId="33438"/>
    <cellStyle name="Comma 2 3 2 3" xfId="33439"/>
    <cellStyle name="Comma 2 3 2 4" xfId="33440"/>
    <cellStyle name="Comma 2 3 2 5" xfId="33441"/>
    <cellStyle name="Comma 2 3 3" xfId="10106"/>
    <cellStyle name="Comma 2 3 3 2" xfId="33442"/>
    <cellStyle name="Comma 2 3 3 2 2" xfId="33443"/>
    <cellStyle name="Comma 2 3 3 3" xfId="33444"/>
    <cellStyle name="Comma 2 3 3 4" xfId="33445"/>
    <cellStyle name="Comma 2 3 4" xfId="33446"/>
    <cellStyle name="Comma 2 3 4 2" xfId="33447"/>
    <cellStyle name="Comma 2 3 5" xfId="33448"/>
    <cellStyle name="Comma 2 4" xfId="10107"/>
    <cellStyle name="Comma 2 4 2" xfId="10108"/>
    <cellStyle name="Comma 2 4 2 2" xfId="33449"/>
    <cellStyle name="Comma 2 4 2 2 2" xfId="33450"/>
    <cellStyle name="Comma 2 4 2 3" xfId="33451"/>
    <cellStyle name="Comma 2 4 2 4" xfId="33452"/>
    <cellStyle name="Comma 2 4 3" xfId="33453"/>
    <cellStyle name="Comma 2 4 3 2" xfId="33454"/>
    <cellStyle name="Comma 2 4 3 2 2" xfId="33455"/>
    <cellStyle name="Comma 2 4 3 3" xfId="33456"/>
    <cellStyle name="Comma 2 4 4" xfId="33457"/>
    <cellStyle name="Comma 2 4 4 2" xfId="33458"/>
    <cellStyle name="Comma 2 4 5" xfId="33459"/>
    <cellStyle name="Comma 2 4 5 2" xfId="33460"/>
    <cellStyle name="Comma 2 4 6" xfId="33461"/>
    <cellStyle name="Comma 2 5" xfId="10109"/>
    <cellStyle name="Comma 2 5 2" xfId="10110"/>
    <cellStyle name="Comma 2 5 2 2" xfId="33462"/>
    <cellStyle name="Comma 2 5 2 2 2" xfId="33463"/>
    <cellStyle name="Comma 2 5 2 3" xfId="33464"/>
    <cellStyle name="Comma 2 5 2 4" xfId="33465"/>
    <cellStyle name="Comma 2 5 3" xfId="33466"/>
    <cellStyle name="Comma 2 5 3 2" xfId="33467"/>
    <cellStyle name="Comma 2 5 3 2 2" xfId="33468"/>
    <cellStyle name="Comma 2 5 3 3" xfId="33469"/>
    <cellStyle name="Comma 2 5 4" xfId="33470"/>
    <cellStyle name="Comma 2 5 4 2" xfId="33471"/>
    <cellStyle name="Comma 2 5 5" xfId="33472"/>
    <cellStyle name="Comma 2 5 5 2" xfId="33473"/>
    <cellStyle name="Comma 2 5 6" xfId="33474"/>
    <cellStyle name="Comma 2 6" xfId="10111"/>
    <cellStyle name="Comma 2 6 2" xfId="10112"/>
    <cellStyle name="Comma 2 6 2 2" xfId="33475"/>
    <cellStyle name="Comma 2 6 2 2 2" xfId="33476"/>
    <cellStyle name="Comma 2 6 2 3" xfId="33477"/>
    <cellStyle name="Comma 2 6 3" xfId="33478"/>
    <cellStyle name="Comma 2 6 3 2" xfId="33479"/>
    <cellStyle name="Comma 2 6 3 2 2" xfId="33480"/>
    <cellStyle name="Comma 2 6 3 3" xfId="33481"/>
    <cellStyle name="Comma 2 6 3 4" xfId="33482"/>
    <cellStyle name="Comma 2 6 4" xfId="33483"/>
    <cellStyle name="Comma 2 6 4 2" xfId="33484"/>
    <cellStyle name="Comma 2 6 5" xfId="33485"/>
    <cellStyle name="Comma 2 6 5 2" xfId="33486"/>
    <cellStyle name="Comma 2 6 6" xfId="33487"/>
    <cellStyle name="Comma 2 7" xfId="10113"/>
    <cellStyle name="Comma 2 7 2" xfId="10114"/>
    <cellStyle name="Comma 2 7 2 2" xfId="33488"/>
    <cellStyle name="Comma 2 7 2 2 2" xfId="33489"/>
    <cellStyle name="Comma 2 7 2 3" xfId="33490"/>
    <cellStyle name="Comma 2 7 3" xfId="33491"/>
    <cellStyle name="Comma 2 7 3 2" xfId="33492"/>
    <cellStyle name="Comma 2 7 3 2 2" xfId="33493"/>
    <cellStyle name="Comma 2 7 3 3" xfId="33494"/>
    <cellStyle name="Comma 2 7 3 4" xfId="33495"/>
    <cellStyle name="Comma 2 7 4" xfId="33496"/>
    <cellStyle name="Comma 2 7 4 2" xfId="33497"/>
    <cellStyle name="Comma 2 7 5" xfId="33498"/>
    <cellStyle name="Comma 2 7 5 2" xfId="33499"/>
    <cellStyle name="Comma 2 7 6" xfId="33500"/>
    <cellStyle name="Comma 2 8" xfId="10115"/>
    <cellStyle name="Comma 2 8 2" xfId="10116"/>
    <cellStyle name="Comma 2 8 2 2" xfId="33501"/>
    <cellStyle name="Comma 2 8 2 2 2" xfId="33502"/>
    <cellStyle name="Comma 2 8 2 3" xfId="33503"/>
    <cellStyle name="Comma 2 8 3" xfId="33504"/>
    <cellStyle name="Comma 2 8 3 2" xfId="33505"/>
    <cellStyle name="Comma 2 8 3 2 2" xfId="33506"/>
    <cellStyle name="Comma 2 8 3 3" xfId="33507"/>
    <cellStyle name="Comma 2 8 4" xfId="33508"/>
    <cellStyle name="Comma 2 8 4 2" xfId="33509"/>
    <cellStyle name="Comma 2 8 5" xfId="33510"/>
    <cellStyle name="Comma 2 8 5 2" xfId="33511"/>
    <cellStyle name="Comma 2 9" xfId="10117"/>
    <cellStyle name="Comma 2 9 2" xfId="33512"/>
    <cellStyle name="Comma 2 9 2 2" xfId="33513"/>
    <cellStyle name="Comma 2 9 2 3" xfId="33514"/>
    <cellStyle name="Comma 2 9 3" xfId="33515"/>
    <cellStyle name="Comma 2_4 31E Reg Asset  Liab and EXH D" xfId="10118"/>
    <cellStyle name="Comma 20" xfId="10119"/>
    <cellStyle name="Comma 20 2" xfId="10120"/>
    <cellStyle name="Comma 20 2 2" xfId="33516"/>
    <cellStyle name="Comma 20 2 2 2" xfId="33517"/>
    <cellStyle name="Comma 20 2 3" xfId="33518"/>
    <cellStyle name="Comma 20 2 3 2" xfId="33519"/>
    <cellStyle name="Comma 20 3" xfId="33520"/>
    <cellStyle name="Comma 20 3 2" xfId="33521"/>
    <cellStyle name="Comma 20 4" xfId="33522"/>
    <cellStyle name="Comma 20 4 2" xfId="33523"/>
    <cellStyle name="Comma 21" xfId="10121"/>
    <cellStyle name="Comma 21 2" xfId="10122"/>
    <cellStyle name="Comma 21 2 2" xfId="33524"/>
    <cellStyle name="Comma 21 2 2 2" xfId="33525"/>
    <cellStyle name="Comma 21 3" xfId="33526"/>
    <cellStyle name="Comma 21 3 2" xfId="33527"/>
    <cellStyle name="Comma 21 4" xfId="33528"/>
    <cellStyle name="Comma 21 4 2" xfId="33529"/>
    <cellStyle name="Comma 22" xfId="10123"/>
    <cellStyle name="Comma 22 2" xfId="10124"/>
    <cellStyle name="Comma 22 2 2" xfId="33530"/>
    <cellStyle name="Comma 22 2 2 2" xfId="33531"/>
    <cellStyle name="Comma 22 3" xfId="33532"/>
    <cellStyle name="Comma 22 3 2" xfId="33533"/>
    <cellStyle name="Comma 23" xfId="10125"/>
    <cellStyle name="Comma 23 2" xfId="10126"/>
    <cellStyle name="Comma 23 2 2" xfId="33534"/>
    <cellStyle name="Comma 23 2 3" xfId="33535"/>
    <cellStyle name="Comma 23 3" xfId="33536"/>
    <cellStyle name="Comma 23 4" xfId="33537"/>
    <cellStyle name="Comma 24" xfId="10127"/>
    <cellStyle name="Comma 24 2" xfId="10128"/>
    <cellStyle name="Comma 24 2 2" xfId="33538"/>
    <cellStyle name="Comma 24 2 3" xfId="33539"/>
    <cellStyle name="Comma 24 3" xfId="10129"/>
    <cellStyle name="Comma 25" xfId="10130"/>
    <cellStyle name="Comma 25 2" xfId="10131"/>
    <cellStyle name="Comma 25 2 2" xfId="33540"/>
    <cellStyle name="Comma 25 3" xfId="33541"/>
    <cellStyle name="Comma 26" xfId="10132"/>
    <cellStyle name="Comma 26 2" xfId="10133"/>
    <cellStyle name="Comma 26 2 2" xfId="33542"/>
    <cellStyle name="Comma 26 2 2 2" xfId="33543"/>
    <cellStyle name="Comma 26 2 3" xfId="33544"/>
    <cellStyle name="Comma 26 3" xfId="33545"/>
    <cellStyle name="Comma 26 3 2" xfId="33546"/>
    <cellStyle name="Comma 26 3 2 2" xfId="33547"/>
    <cellStyle name="Comma 26 3 3" xfId="33548"/>
    <cellStyle name="Comma 26 4" xfId="33549"/>
    <cellStyle name="Comma 26 4 2" xfId="33550"/>
    <cellStyle name="Comma 26 5" xfId="33551"/>
    <cellStyle name="Comma 26 5 2" xfId="33552"/>
    <cellStyle name="Comma 26 6" xfId="33553"/>
    <cellStyle name="Comma 27" xfId="10134"/>
    <cellStyle name="Comma 27 2" xfId="10135"/>
    <cellStyle name="Comma 27 2 2" xfId="33554"/>
    <cellStyle name="Comma 27 2 2 2" xfId="33555"/>
    <cellStyle name="Comma 27 2 3" xfId="33556"/>
    <cellStyle name="Comma 27 3" xfId="33557"/>
    <cellStyle name="Comma 27 3 2" xfId="33558"/>
    <cellStyle name="Comma 27 3 2 2" xfId="33559"/>
    <cellStyle name="Comma 27 3 3" xfId="33560"/>
    <cellStyle name="Comma 27 4" xfId="33561"/>
    <cellStyle name="Comma 27 4 2" xfId="33562"/>
    <cellStyle name="Comma 27 5" xfId="33563"/>
    <cellStyle name="Comma 27 5 2" xfId="33564"/>
    <cellStyle name="Comma 27 6" xfId="33565"/>
    <cellStyle name="Comma 28" xfId="10136"/>
    <cellStyle name="Comma 28 2" xfId="10137"/>
    <cellStyle name="Comma 28 2 2" xfId="33566"/>
    <cellStyle name="Comma 28 2 2 2" xfId="33567"/>
    <cellStyle name="Comma 28 2 3" xfId="33568"/>
    <cellStyle name="Comma 28 3" xfId="33569"/>
    <cellStyle name="Comma 28 3 2" xfId="33570"/>
    <cellStyle name="Comma 28 3 2 2" xfId="33571"/>
    <cellStyle name="Comma 28 3 3" xfId="33572"/>
    <cellStyle name="Comma 28 4" xfId="33573"/>
    <cellStyle name="Comma 28 4 2" xfId="33574"/>
    <cellStyle name="Comma 28 5" xfId="33575"/>
    <cellStyle name="Comma 28 5 2" xfId="33576"/>
    <cellStyle name="Comma 29" xfId="10138"/>
    <cellStyle name="Comma 29 2" xfId="33577"/>
    <cellStyle name="Comma 29 2 2" xfId="33578"/>
    <cellStyle name="Comma 29 2 3" xfId="33579"/>
    <cellStyle name="Comma 29 3" xfId="33580"/>
    <cellStyle name="Comma 29 4" xfId="33581"/>
    <cellStyle name="Comma 3" xfId="10139"/>
    <cellStyle name="Comma 3 2" xfId="10140"/>
    <cellStyle name="Comma 3 2 2" xfId="10141"/>
    <cellStyle name="Comma 3 2 2 2" xfId="10142"/>
    <cellStyle name="Comma 3 2 2 2 2" xfId="33582"/>
    <cellStyle name="Comma 3 2 2 3" xfId="33583"/>
    <cellStyle name="Comma 3 2 3" xfId="10143"/>
    <cellStyle name="Comma 3 2 3 2" xfId="33584"/>
    <cellStyle name="Comma 3 2 3 2 2" xfId="33585"/>
    <cellStyle name="Comma 3 2 3 3" xfId="33586"/>
    <cellStyle name="Comma 3 2 4" xfId="10144"/>
    <cellStyle name="Comma 3 2 4 2" xfId="33587"/>
    <cellStyle name="Comma 3 2 5" xfId="33588"/>
    <cellStyle name="Comma 3 2 5 2" xfId="33589"/>
    <cellStyle name="Comma 3 3" xfId="10145"/>
    <cellStyle name="Comma 3 3 2" xfId="63"/>
    <cellStyle name="Comma 3 3 2 2" xfId="33590"/>
    <cellStyle name="Comma 3 3 2 2 2" xfId="33591"/>
    <cellStyle name="Comma 3 3 2 3" xfId="33592"/>
    <cellStyle name="Comma 3 3 3" xfId="10146"/>
    <cellStyle name="Comma 3 3 3 2" xfId="33593"/>
    <cellStyle name="Comma 3 3 3 2 2" xfId="33594"/>
    <cellStyle name="Comma 3 3 3 3" xfId="33595"/>
    <cellStyle name="Comma 3 3 4" xfId="33596"/>
    <cellStyle name="Comma 3 3 4 2" xfId="33597"/>
    <cellStyle name="Comma 3 3 5" xfId="33598"/>
    <cellStyle name="Comma 3 3 5 2" xfId="33599"/>
    <cellStyle name="Comma 3 4" xfId="10147"/>
    <cellStyle name="Comma 3 4 2" xfId="10148"/>
    <cellStyle name="Comma 3 4 2 2" xfId="33600"/>
    <cellStyle name="Comma 3 4 3" xfId="33601"/>
    <cellStyle name="Comma 3 4 4" xfId="33602"/>
    <cellStyle name="Comma 3 4 5" xfId="33603"/>
    <cellStyle name="Comma 3 5" xfId="10149"/>
    <cellStyle name="Comma 3 5 2" xfId="33604"/>
    <cellStyle name="Comma 3 5 2 2" xfId="33605"/>
    <cellStyle name="Comma 3 5 3" xfId="33606"/>
    <cellStyle name="Comma 3 5 4" xfId="33607"/>
    <cellStyle name="Comma 3 6" xfId="10150"/>
    <cellStyle name="Comma 3 6 2" xfId="33608"/>
    <cellStyle name="Comma 3 7" xfId="33609"/>
    <cellStyle name="Comma 3 7 2" xfId="33610"/>
    <cellStyle name="Comma 3 8" xfId="33611"/>
    <cellStyle name="Comma 3 8 2" xfId="33612"/>
    <cellStyle name="Comma 3 8 3" xfId="33613"/>
    <cellStyle name="Comma 30" xfId="10151"/>
    <cellStyle name="Comma 30 2" xfId="33614"/>
    <cellStyle name="Comma 30 2 2" xfId="33615"/>
    <cellStyle name="Comma 30 2 2 2" xfId="33616"/>
    <cellStyle name="Comma 30 2 3" xfId="33617"/>
    <cellStyle name="Comma 30 3" xfId="33618"/>
    <cellStyle name="Comma 30 3 2" xfId="33619"/>
    <cellStyle name="Comma 30 4" xfId="33620"/>
    <cellStyle name="Comma 31" xfId="10152"/>
    <cellStyle name="Comma 31 2" xfId="10153"/>
    <cellStyle name="Comma 31 2 2" xfId="33621"/>
    <cellStyle name="Comma 31 3" xfId="10154"/>
    <cellStyle name="Comma 32" xfId="10155"/>
    <cellStyle name="Comma 32 2" xfId="10156"/>
    <cellStyle name="Comma 32 2 2" xfId="10157"/>
    <cellStyle name="Comma 33" xfId="10158"/>
    <cellStyle name="Comma 33 2" xfId="33622"/>
    <cellStyle name="Comma 34" xfId="10159"/>
    <cellStyle name="Comma 34 2" xfId="33623"/>
    <cellStyle name="Comma 34 3" xfId="33624"/>
    <cellStyle name="Comma 35" xfId="10160"/>
    <cellStyle name="Comma 35 2" xfId="33625"/>
    <cellStyle name="Comma 35 3" xfId="33626"/>
    <cellStyle name="Comma 35 4" xfId="33627"/>
    <cellStyle name="Comma 35 5" xfId="33628"/>
    <cellStyle name="Comma 35 6" xfId="33629"/>
    <cellStyle name="Comma 36" xfId="10161"/>
    <cellStyle name="Comma 36 2" xfId="33630"/>
    <cellStyle name="Comma 36 3" xfId="33631"/>
    <cellStyle name="Comma 36 4" xfId="33632"/>
    <cellStyle name="Comma 36 5" xfId="33633"/>
    <cellStyle name="Comma 36 6" xfId="33634"/>
    <cellStyle name="Comma 37" xfId="10162"/>
    <cellStyle name="Comma 37 2" xfId="33635"/>
    <cellStyle name="Comma 37 3" xfId="33636"/>
    <cellStyle name="Comma 37 4" xfId="33637"/>
    <cellStyle name="Comma 37 5" xfId="33638"/>
    <cellStyle name="Comma 37 6" xfId="33639"/>
    <cellStyle name="Comma 38" xfId="10163"/>
    <cellStyle name="Comma 38 2" xfId="33640"/>
    <cellStyle name="Comma 38 3" xfId="33641"/>
    <cellStyle name="Comma 38 4" xfId="33642"/>
    <cellStyle name="Comma 38 5" xfId="33643"/>
    <cellStyle name="Comma 38 6" xfId="33644"/>
    <cellStyle name="Comma 39" xfId="10164"/>
    <cellStyle name="Comma 39 2" xfId="33645"/>
    <cellStyle name="Comma 39 3" xfId="33646"/>
    <cellStyle name="Comma 39 4" xfId="33647"/>
    <cellStyle name="Comma 39 5" xfId="33648"/>
    <cellStyle name="Comma 39 6" xfId="33649"/>
    <cellStyle name="Comma 4" xfId="10165"/>
    <cellStyle name="Comma 4 2" xfId="10166"/>
    <cellStyle name="Comma 4 2 2" xfId="10167"/>
    <cellStyle name="Comma 4 2 2 2" xfId="10168"/>
    <cellStyle name="Comma 4 2 2 2 2" xfId="33650"/>
    <cellStyle name="Comma 4 2 2 3" xfId="33651"/>
    <cellStyle name="Comma 4 2 2 3 2" xfId="33652"/>
    <cellStyle name="Comma 4 2 3" xfId="10169"/>
    <cellStyle name="Comma 4 2 3 2" xfId="33653"/>
    <cellStyle name="Comma 4 2 3 2 2" xfId="33654"/>
    <cellStyle name="Comma 4 2 3 3" xfId="33655"/>
    <cellStyle name="Comma 4 2 4" xfId="33656"/>
    <cellStyle name="Comma 4 2 4 2" xfId="33657"/>
    <cellStyle name="Comma 4 2 5" xfId="33658"/>
    <cellStyle name="Comma 4 2 5 2" xfId="33659"/>
    <cellStyle name="Comma 4 3" xfId="10170"/>
    <cellStyle name="Comma 4 3 2" xfId="10171"/>
    <cellStyle name="Comma 4 3 2 2" xfId="33660"/>
    <cellStyle name="Comma 4 3 2 2 2" xfId="33661"/>
    <cellStyle name="Comma 4 3 3" xfId="33662"/>
    <cellStyle name="Comma 4 3 3 2" xfId="33663"/>
    <cellStyle name="Comma 4 3 4" xfId="33664"/>
    <cellStyle name="Comma 4 3 4 2" xfId="33665"/>
    <cellStyle name="Comma 4 4" xfId="10172"/>
    <cellStyle name="Comma 4 4 2" xfId="33666"/>
    <cellStyle name="Comma 4 4 2 2" xfId="33667"/>
    <cellStyle name="Comma 4 4 3" xfId="33668"/>
    <cellStyle name="Comma 4 5" xfId="10173"/>
    <cellStyle name="Comma 4 5 2" xfId="33669"/>
    <cellStyle name="Comma 4 5 2 2" xfId="33670"/>
    <cellStyle name="Comma 4 5 3" xfId="33671"/>
    <cellStyle name="Comma 4 6" xfId="10174"/>
    <cellStyle name="Comma 4 6 2" xfId="33672"/>
    <cellStyle name="Comma 4 7" xfId="33673"/>
    <cellStyle name="Comma 4 7 2" xfId="33674"/>
    <cellStyle name="Comma 40" xfId="10175"/>
    <cellStyle name="Comma 40 2" xfId="33675"/>
    <cellStyle name="Comma 40 3" xfId="33676"/>
    <cellStyle name="Comma 40 4" xfId="33677"/>
    <cellStyle name="Comma 40 5" xfId="33678"/>
    <cellStyle name="Comma 41" xfId="10176"/>
    <cellStyle name="Comma 41 2" xfId="33679"/>
    <cellStyle name="Comma 41 2 2" xfId="33680"/>
    <cellStyle name="Comma 41 3" xfId="33681"/>
    <cellStyle name="Comma 41 4" xfId="33682"/>
    <cellStyle name="Comma 41 5" xfId="33683"/>
    <cellStyle name="Comma 42" xfId="10177"/>
    <cellStyle name="Comma 42 2" xfId="33684"/>
    <cellStyle name="Comma 42 3" xfId="33685"/>
    <cellStyle name="Comma 42 4" xfId="33686"/>
    <cellStyle name="Comma 43" xfId="10178"/>
    <cellStyle name="Comma 43 2" xfId="33687"/>
    <cellStyle name="Comma 43 3" xfId="33688"/>
    <cellStyle name="Comma 44" xfId="10179"/>
    <cellStyle name="Comma 44 2" xfId="33689"/>
    <cellStyle name="Comma 44 3" xfId="33690"/>
    <cellStyle name="Comma 45" xfId="10180"/>
    <cellStyle name="Comma 46" xfId="10181"/>
    <cellStyle name="Comma 47" xfId="10182"/>
    <cellStyle name="Comma 47 2" xfId="33691"/>
    <cellStyle name="Comma 47 3" xfId="33692"/>
    <cellStyle name="Comma 48" xfId="10183"/>
    <cellStyle name="Comma 48 2" xfId="33693"/>
    <cellStyle name="Comma 48 3" xfId="33694"/>
    <cellStyle name="Comma 49" xfId="10184"/>
    <cellStyle name="Comma 5" xfId="10185"/>
    <cellStyle name="Comma 5 2" xfId="10186"/>
    <cellStyle name="Comma 5 2 2" xfId="10187"/>
    <cellStyle name="Comma 5 2 2 2" xfId="33695"/>
    <cellStyle name="Comma 5 2 2 2 2" xfId="33696"/>
    <cellStyle name="Comma 5 2 2 3" xfId="33697"/>
    <cellStyle name="Comma 5 2 3" xfId="33698"/>
    <cellStyle name="Comma 5 2 3 2" xfId="33699"/>
    <cellStyle name="Comma 5 2 3 2 2" xfId="33700"/>
    <cellStyle name="Comma 5 2 3 3" xfId="33701"/>
    <cellStyle name="Comma 5 2 4" xfId="33702"/>
    <cellStyle name="Comma 5 2 4 2" xfId="33703"/>
    <cellStyle name="Comma 5 2 5" xfId="33704"/>
    <cellStyle name="Comma 5 3" xfId="10188"/>
    <cellStyle name="Comma 5 3 2" xfId="33705"/>
    <cellStyle name="Comma 5 3 2 2" xfId="33706"/>
    <cellStyle name="Comma 5 3 3" xfId="33707"/>
    <cellStyle name="Comma 5 4" xfId="10189"/>
    <cellStyle name="Comma 5 4 2" xfId="33708"/>
    <cellStyle name="Comma 5 4 2 2" xfId="33709"/>
    <cellStyle name="Comma 5 4 3" xfId="33710"/>
    <cellStyle name="Comma 5 5" xfId="10190"/>
    <cellStyle name="Comma 5 5 2" xfId="33711"/>
    <cellStyle name="Comma 5 6" xfId="10191"/>
    <cellStyle name="Comma 5 6 2" xfId="33712"/>
    <cellStyle name="Comma 50" xfId="10192"/>
    <cellStyle name="Comma 50 2" xfId="33713"/>
    <cellStyle name="Comma 51" xfId="10193"/>
    <cellStyle name="Comma 51 2" xfId="67"/>
    <cellStyle name="Comma 51 2 2" xfId="10194"/>
    <cellStyle name="Comma 51 2 3" xfId="10195"/>
    <cellStyle name="Comma 52" xfId="10196"/>
    <cellStyle name="Comma 53" xfId="10197"/>
    <cellStyle name="Comma 54" xfId="10198"/>
    <cellStyle name="Comma 55" xfId="10199"/>
    <cellStyle name="Comma 56" xfId="10200"/>
    <cellStyle name="Comma 57" xfId="10201"/>
    <cellStyle name="Comma 58" xfId="10202"/>
    <cellStyle name="Comma 59" xfId="10203"/>
    <cellStyle name="Comma 6" xfId="10204"/>
    <cellStyle name="Comma 6 2" xfId="10205"/>
    <cellStyle name="Comma 6 2 2" xfId="10206"/>
    <cellStyle name="Comma 6 2 2 2" xfId="10207"/>
    <cellStyle name="Comma 6 2 2 2 2" xfId="33714"/>
    <cellStyle name="Comma 6 2 2 3" xfId="33715"/>
    <cellStyle name="Comma 6 2 2 4" xfId="33716"/>
    <cellStyle name="Comma 6 2 3" xfId="10208"/>
    <cellStyle name="Comma 6 2 3 2" xfId="33717"/>
    <cellStyle name="Comma 6 2 3 2 2" xfId="33718"/>
    <cellStyle name="Comma 6 2 3 3" xfId="33719"/>
    <cellStyle name="Comma 6 2 3 4" xfId="33720"/>
    <cellStyle name="Comma 6 2 4" xfId="33721"/>
    <cellStyle name="Comma 6 2 4 2" xfId="33722"/>
    <cellStyle name="Comma 6 2 5" xfId="33723"/>
    <cellStyle name="Comma 6 3" xfId="10209"/>
    <cellStyle name="Comma 6 3 2" xfId="10210"/>
    <cellStyle name="Comma 6 3 2 2" xfId="33724"/>
    <cellStyle name="Comma 6 3 3" xfId="33725"/>
    <cellStyle name="Comma 6 3 4" xfId="33726"/>
    <cellStyle name="Comma 6 4" xfId="10211"/>
    <cellStyle name="Comma 6 4 2" xfId="33727"/>
    <cellStyle name="Comma 6 4 2 2" xfId="33728"/>
    <cellStyle name="Comma 6 4 3" xfId="33729"/>
    <cellStyle name="Comma 6 5" xfId="33730"/>
    <cellStyle name="Comma 6 5 2" xfId="33731"/>
    <cellStyle name="Comma 6 6" xfId="33732"/>
    <cellStyle name="Comma 6 6 2" xfId="33733"/>
    <cellStyle name="Comma 60" xfId="10212"/>
    <cellStyle name="Comma 61" xfId="10213"/>
    <cellStyle name="Comma 62" xfId="10214"/>
    <cellStyle name="Comma 63" xfId="10215"/>
    <cellStyle name="Comma 64" xfId="10216"/>
    <cellStyle name="Comma 65" xfId="10217"/>
    <cellStyle name="Comma 66" xfId="10218"/>
    <cellStyle name="Comma 67" xfId="10219"/>
    <cellStyle name="Comma 68" xfId="10220"/>
    <cellStyle name="Comma 69" xfId="14266"/>
    <cellStyle name="Comma 7" xfId="10221"/>
    <cellStyle name="Comma 7 2" xfId="10222"/>
    <cellStyle name="Comma 7 2 2" xfId="10223"/>
    <cellStyle name="Comma 7 2 2 2" xfId="33734"/>
    <cellStyle name="Comma 7 2 2 2 2" xfId="33735"/>
    <cellStyle name="Comma 7 2 3" xfId="33736"/>
    <cellStyle name="Comma 7 2 3 2" xfId="33737"/>
    <cellStyle name="Comma 7 2 4" xfId="33738"/>
    <cellStyle name="Comma 7 2 4 2" xfId="33739"/>
    <cellStyle name="Comma 7 3" xfId="10224"/>
    <cellStyle name="Comma 7 3 2" xfId="33740"/>
    <cellStyle name="Comma 7 3 2 2" xfId="33741"/>
    <cellStyle name="Comma 7 3 3" xfId="33742"/>
    <cellStyle name="Comma 7 4" xfId="10225"/>
    <cellStyle name="Comma 7 4 2" xfId="33743"/>
    <cellStyle name="Comma 7 4 2 2" xfId="33744"/>
    <cellStyle name="Comma 7 4 3" xfId="33745"/>
    <cellStyle name="Comma 7 5" xfId="33746"/>
    <cellStyle name="Comma 7 5 2" xfId="33747"/>
    <cellStyle name="Comma 7 6" xfId="33748"/>
    <cellStyle name="Comma 7 6 2" xfId="33749"/>
    <cellStyle name="Comma 70" xfId="42541"/>
    <cellStyle name="Comma 8" xfId="10226"/>
    <cellStyle name="Comma 8 2" xfId="10227"/>
    <cellStyle name="Comma 8 2 2" xfId="10228"/>
    <cellStyle name="Comma 8 2 2 2" xfId="10229"/>
    <cellStyle name="Comma 8 2 2 2 2" xfId="33750"/>
    <cellStyle name="Comma 8 2 2 3" xfId="33751"/>
    <cellStyle name="Comma 8 2 3" xfId="10230"/>
    <cellStyle name="Comma 8 2 3 2" xfId="33752"/>
    <cellStyle name="Comma 8 2 4" xfId="33753"/>
    <cellStyle name="Comma 8 2 4 2" xfId="33754"/>
    <cellStyle name="Comma 8 3" xfId="10231"/>
    <cellStyle name="Comma 8 3 2" xfId="10232"/>
    <cellStyle name="Comma 8 3 2 2" xfId="33755"/>
    <cellStyle name="Comma 8 3 3" xfId="33756"/>
    <cellStyle name="Comma 8 4" xfId="10233"/>
    <cellStyle name="Comma 8 4 2" xfId="33757"/>
    <cellStyle name="Comma 8 4 2 2" xfId="33758"/>
    <cellStyle name="Comma 8 4 3" xfId="33759"/>
    <cellStyle name="Comma 8 5" xfId="10234"/>
    <cellStyle name="Comma 8 5 2" xfId="33760"/>
    <cellStyle name="Comma 8 6" xfId="33761"/>
    <cellStyle name="Comma 8 6 2" xfId="33762"/>
    <cellStyle name="Comma 9" xfId="10235"/>
    <cellStyle name="Comma 9 10" xfId="33763"/>
    <cellStyle name="Comma 9 2" xfId="10236"/>
    <cellStyle name="Comma 9 2 2" xfId="10237"/>
    <cellStyle name="Comma 9 2 2 2" xfId="10238"/>
    <cellStyle name="Comma 9 2 2 2 2" xfId="33764"/>
    <cellStyle name="Comma 9 2 2 3" xfId="33765"/>
    <cellStyle name="Comma 9 2 3" xfId="10239"/>
    <cellStyle name="Comma 9 2 3 2" xfId="33766"/>
    <cellStyle name="Comma 9 2 4" xfId="33767"/>
    <cellStyle name="Comma 9 2 4 2" xfId="33768"/>
    <cellStyle name="Comma 9 3" xfId="10240"/>
    <cellStyle name="Comma 9 3 2" xfId="10241"/>
    <cellStyle name="Comma 9 3 2 2" xfId="33769"/>
    <cellStyle name="Comma 9 3 3" xfId="10242"/>
    <cellStyle name="Comma 9 3 3 2" xfId="33770"/>
    <cellStyle name="Comma 9 3 4" xfId="10243"/>
    <cellStyle name="Comma 9 3 4 2" xfId="33771"/>
    <cellStyle name="Comma 9 3 5" xfId="33772"/>
    <cellStyle name="Comma 9 4" xfId="10244"/>
    <cellStyle name="Comma 9 4 2" xfId="10245"/>
    <cellStyle name="Comma 9 4 2 2" xfId="33773"/>
    <cellStyle name="Comma 9 4 3" xfId="33774"/>
    <cellStyle name="Comma 9 5" xfId="10246"/>
    <cellStyle name="Comma 9 5 2" xfId="10247"/>
    <cellStyle name="Comma 9 5 2 2" xfId="33775"/>
    <cellStyle name="Comma 9 5 3" xfId="33776"/>
    <cellStyle name="Comma 9 6" xfId="10248"/>
    <cellStyle name="Comma 9 6 2" xfId="33777"/>
    <cellStyle name="Comma 9 7" xfId="10249"/>
    <cellStyle name="Comma 9 7 2" xfId="33778"/>
    <cellStyle name="Comma 9 8" xfId="10250"/>
    <cellStyle name="Comma 9 8 2" xfId="33779"/>
    <cellStyle name="Comma 9 9" xfId="10251"/>
    <cellStyle name="Comma 9 9 2" xfId="33780"/>
    <cellStyle name="Comma0" xfId="10252"/>
    <cellStyle name="Comma0 - Style2" xfId="10253"/>
    <cellStyle name="Comma0 - Style2 2" xfId="10254"/>
    <cellStyle name="Comma0 - Style2 2 2" xfId="33781"/>
    <cellStyle name="Comma0 - Style2 2 2 2" xfId="33782"/>
    <cellStyle name="Comma0 - Style2 2 3" xfId="33783"/>
    <cellStyle name="Comma0 - Style2 3" xfId="33784"/>
    <cellStyle name="Comma0 - Style2 3 2" xfId="33785"/>
    <cellStyle name="Comma0 - Style2 4" xfId="33786"/>
    <cellStyle name="Comma0 - Style2 4 2" xfId="33787"/>
    <cellStyle name="Comma0 - Style4" xfId="10255"/>
    <cellStyle name="Comma0 - Style4 2" xfId="10256"/>
    <cellStyle name="Comma0 - Style4 2 2" xfId="33788"/>
    <cellStyle name="Comma0 - Style4 2 2 2" xfId="33789"/>
    <cellStyle name="Comma0 - Style4 2 3" xfId="33790"/>
    <cellStyle name="Comma0 - Style4 3" xfId="10257"/>
    <cellStyle name="Comma0 - Style4 3 2" xfId="33791"/>
    <cellStyle name="Comma0 - Style4 4" xfId="33792"/>
    <cellStyle name="Comma0 - Style4 4 2" xfId="33793"/>
    <cellStyle name="Comma0 - Style5" xfId="10258"/>
    <cellStyle name="Comma0 - Style5 2" xfId="10259"/>
    <cellStyle name="Comma0 - Style5 2 2" xfId="10260"/>
    <cellStyle name="Comma0 - Style5 2 2 2" xfId="33794"/>
    <cellStyle name="Comma0 - Style5 2 3" xfId="33795"/>
    <cellStyle name="Comma0 - Style5 3" xfId="10261"/>
    <cellStyle name="Comma0 - Style5 3 2" xfId="33796"/>
    <cellStyle name="Comma0 - Style5 3 2 2" xfId="33797"/>
    <cellStyle name="Comma0 - Style5 3 3" xfId="33798"/>
    <cellStyle name="Comma0 - Style5 4" xfId="33799"/>
    <cellStyle name="Comma0 - Style5 4 2" xfId="33800"/>
    <cellStyle name="Comma0 - Style5 5" xfId="33801"/>
    <cellStyle name="Comma0 - Style5_ACCOUNTS" xfId="10262"/>
    <cellStyle name="Comma0 10" xfId="10263"/>
    <cellStyle name="Comma0 10 2" xfId="33802"/>
    <cellStyle name="Comma0 10 2 2" xfId="33803"/>
    <cellStyle name="Comma0 10 3" xfId="33804"/>
    <cellStyle name="Comma0 11" xfId="10264"/>
    <cellStyle name="Comma0 11 2" xfId="33805"/>
    <cellStyle name="Comma0 11 2 2" xfId="33806"/>
    <cellStyle name="Comma0 11 3" xfId="33807"/>
    <cellStyle name="Comma0 12" xfId="10265"/>
    <cellStyle name="Comma0 12 2" xfId="33808"/>
    <cellStyle name="Comma0 12 2 2" xfId="33809"/>
    <cellStyle name="Comma0 12 3" xfId="33810"/>
    <cellStyle name="Comma0 13" xfId="10266"/>
    <cellStyle name="Comma0 13 2" xfId="33811"/>
    <cellStyle name="Comma0 13 2 2" xfId="33812"/>
    <cellStyle name="Comma0 13 3" xfId="33813"/>
    <cellStyle name="Comma0 14" xfId="10267"/>
    <cellStyle name="Comma0 14 2" xfId="33814"/>
    <cellStyle name="Comma0 14 2 2" xfId="33815"/>
    <cellStyle name="Comma0 14 3" xfId="33816"/>
    <cellStyle name="Comma0 15" xfId="10268"/>
    <cellStyle name="Comma0 15 2" xfId="33817"/>
    <cellStyle name="Comma0 15 2 2" xfId="33818"/>
    <cellStyle name="Comma0 15 3" xfId="33819"/>
    <cellStyle name="Comma0 16" xfId="10269"/>
    <cellStyle name="Comma0 16 2" xfId="33820"/>
    <cellStyle name="Comma0 16 2 2" xfId="33821"/>
    <cellStyle name="Comma0 16 3" xfId="33822"/>
    <cellStyle name="Comma0 17" xfId="10270"/>
    <cellStyle name="Comma0 17 2" xfId="33823"/>
    <cellStyle name="Comma0 18" xfId="10271"/>
    <cellStyle name="Comma0 18 2" xfId="33824"/>
    <cellStyle name="Comma0 19" xfId="10272"/>
    <cellStyle name="Comma0 19 2" xfId="33825"/>
    <cellStyle name="Comma0 2" xfId="10273"/>
    <cellStyle name="Comma0 2 2" xfId="10274"/>
    <cellStyle name="Comma0 2 2 2" xfId="33826"/>
    <cellStyle name="Comma0 2 2 2 2" xfId="33827"/>
    <cellStyle name="Comma0 2 2 3" xfId="33828"/>
    <cellStyle name="Comma0 2 3" xfId="10275"/>
    <cellStyle name="Comma0 2 3 2" xfId="33829"/>
    <cellStyle name="Comma0 2 4" xfId="33830"/>
    <cellStyle name="Comma0 2 4 2" xfId="33831"/>
    <cellStyle name="Comma0 20" xfId="10276"/>
    <cellStyle name="Comma0 20 2" xfId="33832"/>
    <cellStyle name="Comma0 21" xfId="10277"/>
    <cellStyle name="Comma0 21 2" xfId="33833"/>
    <cellStyle name="Comma0 22" xfId="10278"/>
    <cellStyle name="Comma0 22 2" xfId="33834"/>
    <cellStyle name="Comma0 23" xfId="10279"/>
    <cellStyle name="Comma0 23 2" xfId="33835"/>
    <cellStyle name="Comma0 24" xfId="10280"/>
    <cellStyle name="Comma0 24 2" xfId="33836"/>
    <cellStyle name="Comma0 25" xfId="10281"/>
    <cellStyle name="Comma0 25 2" xfId="33837"/>
    <cellStyle name="Comma0 26" xfId="10282"/>
    <cellStyle name="Comma0 26 2" xfId="33838"/>
    <cellStyle name="Comma0 27" xfId="10283"/>
    <cellStyle name="Comma0 27 2" xfId="33839"/>
    <cellStyle name="Comma0 28" xfId="10284"/>
    <cellStyle name="Comma0 28 2" xfId="33840"/>
    <cellStyle name="Comma0 29" xfId="10285"/>
    <cellStyle name="Comma0 29 2" xfId="33841"/>
    <cellStyle name="Comma0 3" xfId="10286"/>
    <cellStyle name="Comma0 3 2" xfId="10287"/>
    <cellStyle name="Comma0 3 2 2" xfId="33842"/>
    <cellStyle name="Comma0 3 2 2 2" xfId="33843"/>
    <cellStyle name="Comma0 3 2 3" xfId="33844"/>
    <cellStyle name="Comma0 3 3" xfId="10288"/>
    <cellStyle name="Comma0 3 3 2" xfId="33845"/>
    <cellStyle name="Comma0 3 4" xfId="33846"/>
    <cellStyle name="Comma0 3 4 2" xfId="33847"/>
    <cellStyle name="Comma0 30" xfId="10289"/>
    <cellStyle name="Comma0 30 2" xfId="33848"/>
    <cellStyle name="Comma0 31" xfId="10290"/>
    <cellStyle name="Comma0 31 2" xfId="33849"/>
    <cellStyle name="Comma0 32" xfId="10291"/>
    <cellStyle name="Comma0 32 2" xfId="33850"/>
    <cellStyle name="Comma0 33" xfId="10292"/>
    <cellStyle name="Comma0 33 2" xfId="33851"/>
    <cellStyle name="Comma0 34" xfId="10293"/>
    <cellStyle name="Comma0 34 2" xfId="33852"/>
    <cellStyle name="Comma0 35" xfId="10294"/>
    <cellStyle name="Comma0 35 2" xfId="33853"/>
    <cellStyle name="Comma0 36" xfId="10295"/>
    <cellStyle name="Comma0 36 2" xfId="33854"/>
    <cellStyle name="Comma0 37" xfId="10296"/>
    <cellStyle name="Comma0 38" xfId="10297"/>
    <cellStyle name="Comma0 39" xfId="10298"/>
    <cellStyle name="Comma0 4" xfId="10299"/>
    <cellStyle name="Comma0 4 2" xfId="10300"/>
    <cellStyle name="Comma0 4 2 2" xfId="33855"/>
    <cellStyle name="Comma0 4 2 2 2" xfId="33856"/>
    <cellStyle name="Comma0 4 2 3" xfId="33857"/>
    <cellStyle name="Comma0 4 3" xfId="33858"/>
    <cellStyle name="Comma0 4 3 2" xfId="33859"/>
    <cellStyle name="Comma0 4 4" xfId="33860"/>
    <cellStyle name="Comma0 4 4 2" xfId="33861"/>
    <cellStyle name="Comma0 40" xfId="10301"/>
    <cellStyle name="Comma0 41" xfId="10302"/>
    <cellStyle name="Comma0 42" xfId="10303"/>
    <cellStyle name="Comma0 43" xfId="10304"/>
    <cellStyle name="Comma0 44" xfId="10305"/>
    <cellStyle name="Comma0 45" xfId="10306"/>
    <cellStyle name="Comma0 46" xfId="10307"/>
    <cellStyle name="Comma0 47" xfId="10308"/>
    <cellStyle name="Comma0 48" xfId="10309"/>
    <cellStyle name="Comma0 49" xfId="10310"/>
    <cellStyle name="Comma0 5" xfId="10311"/>
    <cellStyle name="Comma0 5 2" xfId="10312"/>
    <cellStyle name="Comma0 5 2 2" xfId="33862"/>
    <cellStyle name="Comma0 5 2 3" xfId="33863"/>
    <cellStyle name="Comma0 5 3" xfId="10313"/>
    <cellStyle name="Comma0 5 4" xfId="33864"/>
    <cellStyle name="Comma0 50" xfId="10314"/>
    <cellStyle name="Comma0 51" xfId="10315"/>
    <cellStyle name="Comma0 52" xfId="10316"/>
    <cellStyle name="Comma0 53" xfId="10317"/>
    <cellStyle name="Comma0 54" xfId="10318"/>
    <cellStyle name="Comma0 55" xfId="10319"/>
    <cellStyle name="Comma0 56" xfId="10320"/>
    <cellStyle name="Comma0 57" xfId="10321"/>
    <cellStyle name="Comma0 58" xfId="10322"/>
    <cellStyle name="Comma0 59" xfId="10323"/>
    <cellStyle name="Comma0 6" xfId="10324"/>
    <cellStyle name="Comma0 6 2" xfId="33865"/>
    <cellStyle name="Comma0 6 2 2" xfId="33866"/>
    <cellStyle name="Comma0 6 3" xfId="33867"/>
    <cellStyle name="Comma0 60" xfId="10325"/>
    <cellStyle name="Comma0 61" xfId="10326"/>
    <cellStyle name="Comma0 62" xfId="10327"/>
    <cellStyle name="Comma0 63" xfId="10328"/>
    <cellStyle name="Comma0 64" xfId="10329"/>
    <cellStyle name="Comma0 65" xfId="10330"/>
    <cellStyle name="Comma0 66" xfId="10331"/>
    <cellStyle name="Comma0 67" xfId="10332"/>
    <cellStyle name="Comma0 68" xfId="10333"/>
    <cellStyle name="Comma0 69" xfId="10334"/>
    <cellStyle name="Comma0 7" xfId="10335"/>
    <cellStyle name="Comma0 7 2" xfId="33868"/>
    <cellStyle name="Comma0 7 2 2" xfId="33869"/>
    <cellStyle name="Comma0 7 3" xfId="33870"/>
    <cellStyle name="Comma0 70" xfId="10336"/>
    <cellStyle name="Comma0 71" xfId="10337"/>
    <cellStyle name="Comma0 72" xfId="10338"/>
    <cellStyle name="Comma0 73" xfId="10339"/>
    <cellStyle name="Comma0 74" xfId="10340"/>
    <cellStyle name="Comma0 75" xfId="10341"/>
    <cellStyle name="Comma0 76" xfId="10342"/>
    <cellStyle name="Comma0 77" xfId="10343"/>
    <cellStyle name="Comma0 8" xfId="10344"/>
    <cellStyle name="Comma0 8 2" xfId="33871"/>
    <cellStyle name="Comma0 8 2 2" xfId="33872"/>
    <cellStyle name="Comma0 8 3" xfId="33873"/>
    <cellStyle name="Comma0 9" xfId="10345"/>
    <cellStyle name="Comma0 9 2" xfId="33874"/>
    <cellStyle name="Comma0 9 2 2" xfId="33875"/>
    <cellStyle name="Comma0 9 3" xfId="33876"/>
    <cellStyle name="Comma0_00COS Ind Allocators" xfId="10346"/>
    <cellStyle name="Comma1 - Style1" xfId="10347"/>
    <cellStyle name="Comma1 - Style1 2" xfId="10348"/>
    <cellStyle name="Comma1 - Style1 2 2" xfId="10349"/>
    <cellStyle name="Comma1 - Style1 2 2 2" xfId="33877"/>
    <cellStyle name="Comma1 - Style1 2 3" xfId="33878"/>
    <cellStyle name="Comma1 - Style1 3" xfId="10350"/>
    <cellStyle name="Comma1 - Style1 3 2" xfId="33879"/>
    <cellStyle name="Comma1 - Style1 3 2 2" xfId="33880"/>
    <cellStyle name="Comma1 - Style1 3 3" xfId="33881"/>
    <cellStyle name="Comma1 - Style1 4" xfId="10351"/>
    <cellStyle name="Comma1 - Style1 4 2" xfId="33882"/>
    <cellStyle name="Comma1 - Style1 5" xfId="33883"/>
    <cellStyle name="Comma1 - Style1_ACCOUNTS" xfId="10352"/>
    <cellStyle name="Comment" xfId="33884"/>
    <cellStyle name="Copied" xfId="10353"/>
    <cellStyle name="Copied 2" xfId="10354"/>
    <cellStyle name="Copied 2 2" xfId="10355"/>
    <cellStyle name="Copied 2 2 2" xfId="33885"/>
    <cellStyle name="Copied 2 2 3" xfId="33886"/>
    <cellStyle name="Copied 2 3" xfId="33887"/>
    <cellStyle name="Copied 2 4" xfId="33888"/>
    <cellStyle name="Copied 3" xfId="10356"/>
    <cellStyle name="Copied 3 2" xfId="33889"/>
    <cellStyle name="Copied 4" xfId="10357"/>
    <cellStyle name="Copied 4 2" xfId="33890"/>
    <cellStyle name="Copied 5" xfId="33891"/>
    <cellStyle name="COST1" xfId="10358"/>
    <cellStyle name="COST1 2" xfId="10359"/>
    <cellStyle name="COST1 2 2" xfId="10360"/>
    <cellStyle name="COST1 2 2 2" xfId="33892"/>
    <cellStyle name="COST1 2 2 3" xfId="33893"/>
    <cellStyle name="COST1 2 3" xfId="33894"/>
    <cellStyle name="COST1 2 4" xfId="33895"/>
    <cellStyle name="COST1 3" xfId="10361"/>
    <cellStyle name="COST1 3 2" xfId="33896"/>
    <cellStyle name="COST1 4" xfId="10362"/>
    <cellStyle name="COST1 4 2" xfId="33897"/>
    <cellStyle name="COST1 5" xfId="33898"/>
    <cellStyle name="CountryTitle" xfId="33899"/>
    <cellStyle name="Curren - Style1" xfId="10363"/>
    <cellStyle name="Curren - Style1 2" xfId="10364"/>
    <cellStyle name="Curren - Style1 2 2" xfId="33900"/>
    <cellStyle name="Curren - Style1 2 2 2" xfId="33901"/>
    <cellStyle name="Curren - Style1 2 3" xfId="33902"/>
    <cellStyle name="Curren - Style1 3" xfId="33903"/>
    <cellStyle name="Curren - Style1 3 2" xfId="33904"/>
    <cellStyle name="Curren - Style1 4" xfId="33905"/>
    <cellStyle name="Curren - Style1 4 2" xfId="33906"/>
    <cellStyle name="Curren - Style2" xfId="10365"/>
    <cellStyle name="Curren - Style2 2" xfId="10366"/>
    <cellStyle name="Curren - Style2 2 2" xfId="10367"/>
    <cellStyle name="Curren - Style2 2 2 2" xfId="33907"/>
    <cellStyle name="Curren - Style2 2 3" xfId="33908"/>
    <cellStyle name="Curren - Style2 3" xfId="10368"/>
    <cellStyle name="Curren - Style2 3 2" xfId="33909"/>
    <cellStyle name="Curren - Style2 3 2 2" xfId="33910"/>
    <cellStyle name="Curren - Style2 3 3" xfId="33911"/>
    <cellStyle name="Curren - Style2 4" xfId="10369"/>
    <cellStyle name="Curren - Style2 4 2" xfId="33912"/>
    <cellStyle name="Curren - Style2 5" xfId="33913"/>
    <cellStyle name="Curren - Style2_ACCOUNTS" xfId="10370"/>
    <cellStyle name="Curren - Style5" xfId="10371"/>
    <cellStyle name="Curren - Style5 2" xfId="10372"/>
    <cellStyle name="Curren - Style5 2 2" xfId="33914"/>
    <cellStyle name="Curren - Style5 2 2 2" xfId="33915"/>
    <cellStyle name="Curren - Style5 2 3" xfId="33916"/>
    <cellStyle name="Curren - Style5 3" xfId="33917"/>
    <cellStyle name="Curren - Style5 3 2" xfId="33918"/>
    <cellStyle name="Curren - Style5 4" xfId="33919"/>
    <cellStyle name="Curren - Style5 4 2" xfId="33920"/>
    <cellStyle name="Curren - Style6" xfId="10373"/>
    <cellStyle name="Curren - Style6 2" xfId="10374"/>
    <cellStyle name="Curren - Style6 2 2" xfId="10375"/>
    <cellStyle name="Curren - Style6 2 2 2" xfId="33921"/>
    <cellStyle name="Curren - Style6 2 3" xfId="33922"/>
    <cellStyle name="Curren - Style6 3" xfId="10376"/>
    <cellStyle name="Curren - Style6 3 2" xfId="33923"/>
    <cellStyle name="Curren - Style6 3 2 2" xfId="33924"/>
    <cellStyle name="Curren - Style6 3 3" xfId="33925"/>
    <cellStyle name="Curren - Style6 4" xfId="33926"/>
    <cellStyle name="Curren - Style6 4 2" xfId="33927"/>
    <cellStyle name="Curren - Style6 5" xfId="33928"/>
    <cellStyle name="Curren - Style6_ACCOUNTS" xfId="10377"/>
    <cellStyle name="Currency" xfId="30" builtinId="4"/>
    <cellStyle name="Currency [0] 2" xfId="33929"/>
    <cellStyle name="Currency 10" xfId="10378"/>
    <cellStyle name="Currency 10 2" xfId="10379"/>
    <cellStyle name="Currency 10 2 2" xfId="10380"/>
    <cellStyle name="Currency 10 2 2 2" xfId="33930"/>
    <cellStyle name="Currency 10 2 3" xfId="33931"/>
    <cellStyle name="Currency 10 3" xfId="10381"/>
    <cellStyle name="Currency 10 3 2" xfId="33932"/>
    <cellStyle name="Currency 10 3 2 2" xfId="33933"/>
    <cellStyle name="Currency 10 3 3" xfId="33934"/>
    <cellStyle name="Currency 10 3 4" xfId="33935"/>
    <cellStyle name="Currency 10 4" xfId="10382"/>
    <cellStyle name="Currency 10 4 2" xfId="33936"/>
    <cellStyle name="Currency 10 4 2 2" xfId="33937"/>
    <cellStyle name="Currency 10 4 3" xfId="33938"/>
    <cellStyle name="Currency 10 5" xfId="33939"/>
    <cellStyle name="Currency 10 5 2" xfId="33940"/>
    <cellStyle name="Currency 10 6" xfId="33941"/>
    <cellStyle name="Currency 10 6 2" xfId="33942"/>
    <cellStyle name="Currency 11" xfId="10383"/>
    <cellStyle name="Currency 11 2" xfId="10384"/>
    <cellStyle name="Currency 11 2 2" xfId="10385"/>
    <cellStyle name="Currency 11 2 2 2" xfId="33943"/>
    <cellStyle name="Currency 11 2 2 2 2" xfId="33944"/>
    <cellStyle name="Currency 11 2 3" xfId="10386"/>
    <cellStyle name="Currency 11 2 3 2" xfId="33945"/>
    <cellStyle name="Currency 11 2 4" xfId="33946"/>
    <cellStyle name="Currency 11 2 4 2" xfId="33947"/>
    <cellStyle name="Currency 11 3" xfId="10387"/>
    <cellStyle name="Currency 11 3 2" xfId="33948"/>
    <cellStyle name="Currency 11 3 2 2" xfId="33949"/>
    <cellStyle name="Currency 11 3 3" xfId="33950"/>
    <cellStyle name="Currency 11 4" xfId="10388"/>
    <cellStyle name="Currency 11 4 2" xfId="33951"/>
    <cellStyle name="Currency 11 4 2 2" xfId="33952"/>
    <cellStyle name="Currency 11 4 3" xfId="33953"/>
    <cellStyle name="Currency 11 5" xfId="33954"/>
    <cellStyle name="Currency 11 5 2" xfId="33955"/>
    <cellStyle name="Currency 11 6" xfId="33956"/>
    <cellStyle name="Currency 11 6 2" xfId="33957"/>
    <cellStyle name="Currency 12" xfId="10389"/>
    <cellStyle name="Currency 12 2" xfId="10390"/>
    <cellStyle name="Currency 12 2 2" xfId="10391"/>
    <cellStyle name="Currency 12 2 2 2" xfId="33958"/>
    <cellStyle name="Currency 12 2 2 2 2" xfId="33959"/>
    <cellStyle name="Currency 12 2 2 3" xfId="33960"/>
    <cellStyle name="Currency 12 2 3" xfId="33961"/>
    <cellStyle name="Currency 12 2 3 2" xfId="33962"/>
    <cellStyle name="Currency 12 2 3 2 2" xfId="33963"/>
    <cellStyle name="Currency 12 2 3 3" xfId="33964"/>
    <cellStyle name="Currency 12 2 4" xfId="33965"/>
    <cellStyle name="Currency 12 2 4 2" xfId="33966"/>
    <cellStyle name="Currency 12 2 5" xfId="33967"/>
    <cellStyle name="Currency 12 2 5 2" xfId="33968"/>
    <cellStyle name="Currency 12 3" xfId="10392"/>
    <cellStyle name="Currency 12 3 2" xfId="10393"/>
    <cellStyle name="Currency 12 3 2 2" xfId="33969"/>
    <cellStyle name="Currency 12 3 2 2 2" xfId="33970"/>
    <cellStyle name="Currency 12 3 2 3" xfId="33971"/>
    <cellStyle name="Currency 12 3 3" xfId="33972"/>
    <cellStyle name="Currency 12 3 3 2" xfId="33973"/>
    <cellStyle name="Currency 12 3 3 2 2" xfId="33974"/>
    <cellStyle name="Currency 12 3 3 3" xfId="33975"/>
    <cellStyle name="Currency 12 3 4" xfId="33976"/>
    <cellStyle name="Currency 12 3 4 2" xfId="33977"/>
    <cellStyle name="Currency 12 3 5" xfId="33978"/>
    <cellStyle name="Currency 12 3 5 2" xfId="33979"/>
    <cellStyle name="Currency 12 4" xfId="10394"/>
    <cellStyle name="Currency 12 4 2" xfId="10395"/>
    <cellStyle name="Currency 12 4 2 2" xfId="33980"/>
    <cellStyle name="Currency 12 4 2 2 2" xfId="33981"/>
    <cellStyle name="Currency 12 4 2 3" xfId="33982"/>
    <cellStyle name="Currency 12 4 3" xfId="33983"/>
    <cellStyle name="Currency 12 4 3 2" xfId="33984"/>
    <cellStyle name="Currency 12 4 3 2 2" xfId="33985"/>
    <cellStyle name="Currency 12 4 3 3" xfId="33986"/>
    <cellStyle name="Currency 12 4 4" xfId="33987"/>
    <cellStyle name="Currency 12 4 4 2" xfId="33988"/>
    <cellStyle name="Currency 12 4 5" xfId="33989"/>
    <cellStyle name="Currency 12 4 5 2" xfId="33990"/>
    <cellStyle name="Currency 12 5" xfId="10396"/>
    <cellStyle name="Currency 12 5 2" xfId="33991"/>
    <cellStyle name="Currency 12 5 2 2" xfId="33992"/>
    <cellStyle name="Currency 12 5 3" xfId="33993"/>
    <cellStyle name="Currency 12 6" xfId="10397"/>
    <cellStyle name="Currency 12 6 2" xfId="33994"/>
    <cellStyle name="Currency 12 6 2 2" xfId="33995"/>
    <cellStyle name="Currency 12 6 3" xfId="33996"/>
    <cellStyle name="Currency 12 7" xfId="33997"/>
    <cellStyle name="Currency 12 7 2" xfId="33998"/>
    <cellStyle name="Currency 12 8" xfId="33999"/>
    <cellStyle name="Currency 12 8 2" xfId="34000"/>
    <cellStyle name="Currency 13" xfId="10398"/>
    <cellStyle name="Currency 13 2" xfId="10399"/>
    <cellStyle name="Currency 13 2 2" xfId="34001"/>
    <cellStyle name="Currency 13 2 2 2" xfId="34002"/>
    <cellStyle name="Currency 13 2 2 2 2" xfId="34003"/>
    <cellStyle name="Currency 13 2 2 3" xfId="34004"/>
    <cellStyle name="Currency 13 2 3" xfId="34005"/>
    <cellStyle name="Currency 13 2 3 2" xfId="34006"/>
    <cellStyle name="Currency 13 2 3 2 2" xfId="34007"/>
    <cellStyle name="Currency 13 2 3 3" xfId="34008"/>
    <cellStyle name="Currency 13 2 4" xfId="34009"/>
    <cellStyle name="Currency 13 2 4 2" xfId="34010"/>
    <cellStyle name="Currency 13 2 5" xfId="34011"/>
    <cellStyle name="Currency 13 3" xfId="10400"/>
    <cellStyle name="Currency 13 3 2" xfId="34012"/>
    <cellStyle name="Currency 13 3 2 2" xfId="34013"/>
    <cellStyle name="Currency 13 3 3" xfId="34014"/>
    <cellStyle name="Currency 13 3 3 2" xfId="34015"/>
    <cellStyle name="Currency 13 3 4" xfId="34016"/>
    <cellStyle name="Currency 13 4" xfId="34017"/>
    <cellStyle name="Currency 13 4 2" xfId="34018"/>
    <cellStyle name="Currency 13 4 2 2" xfId="34019"/>
    <cellStyle name="Currency 13 4 3" xfId="34020"/>
    <cellStyle name="Currency 13 4 4" xfId="34021"/>
    <cellStyle name="Currency 13 5" xfId="34022"/>
    <cellStyle name="Currency 13 5 2" xfId="34023"/>
    <cellStyle name="Currency 13 5 2 2" xfId="34024"/>
    <cellStyle name="Currency 13 5 3" xfId="34025"/>
    <cellStyle name="Currency 13 6" xfId="34026"/>
    <cellStyle name="Currency 13 6 2" xfId="34027"/>
    <cellStyle name="Currency 13 7" xfId="34028"/>
    <cellStyle name="Currency 13 8" xfId="34029"/>
    <cellStyle name="Currency 14" xfId="10401"/>
    <cellStyle name="Currency 14 2" xfId="10402"/>
    <cellStyle name="Currency 14 2 2" xfId="10403"/>
    <cellStyle name="Currency 14 2 2 2" xfId="34030"/>
    <cellStyle name="Currency 14 2 2 2 2" xfId="34031"/>
    <cellStyle name="Currency 14 2 3" xfId="34032"/>
    <cellStyle name="Currency 14 2 3 2" xfId="34033"/>
    <cellStyle name="Currency 14 2 4" xfId="34034"/>
    <cellStyle name="Currency 14 2 4 2" xfId="34035"/>
    <cellStyle name="Currency 14 2 5" xfId="34036"/>
    <cellStyle name="Currency 14 3" xfId="10404"/>
    <cellStyle name="Currency 14 3 2" xfId="10405"/>
    <cellStyle name="Currency 14 3 2 2" xfId="34037"/>
    <cellStyle name="Currency 14 3 3" xfId="34038"/>
    <cellStyle name="Currency 14 4" xfId="10406"/>
    <cellStyle name="Currency 14 4 2" xfId="10407"/>
    <cellStyle name="Currency 14 4 2 2" xfId="34039"/>
    <cellStyle name="Currency 14 4 3" xfId="34040"/>
    <cellStyle name="Currency 14 5" xfId="34041"/>
    <cellStyle name="Currency 14 5 2" xfId="34042"/>
    <cellStyle name="Currency 15" xfId="10408"/>
    <cellStyle name="Currency 15 2" xfId="10409"/>
    <cellStyle name="Currency 15 2 2" xfId="34043"/>
    <cellStyle name="Currency 15 2 2 2" xfId="34044"/>
    <cellStyle name="Currency 15 3" xfId="10410"/>
    <cellStyle name="Currency 15 3 2" xfId="34045"/>
    <cellStyle name="Currency 15 3 2 2" xfId="34046"/>
    <cellStyle name="Currency 15 3 3" xfId="34047"/>
    <cellStyle name="Currency 15 3 4" xfId="34048"/>
    <cellStyle name="Currency 15 3 5" xfId="34049"/>
    <cellStyle name="Currency 15 4" xfId="10411"/>
    <cellStyle name="Currency 15 4 2" xfId="34050"/>
    <cellStyle name="Currency 15 5" xfId="34051"/>
    <cellStyle name="Currency 16" xfId="10412"/>
    <cellStyle name="Currency 16 2" xfId="10413"/>
    <cellStyle name="Currency 16 2 2" xfId="34052"/>
    <cellStyle name="Currency 16 2 2 2" xfId="34053"/>
    <cellStyle name="Currency 16 2 3" xfId="34054"/>
    <cellStyle name="Currency 16 3" xfId="10414"/>
    <cellStyle name="Currency 16 3 2" xfId="10415"/>
    <cellStyle name="Currency 16 3 3" xfId="10416"/>
    <cellStyle name="Currency 16 4" xfId="10417"/>
    <cellStyle name="Currency 16 5" xfId="10418"/>
    <cellStyle name="Currency 17" xfId="10419"/>
    <cellStyle name="Currency 17 2" xfId="34055"/>
    <cellStyle name="Currency 17 2 2" xfId="34056"/>
    <cellStyle name="Currency 17 3" xfId="34057"/>
    <cellStyle name="Currency 17 4" xfId="34058"/>
    <cellStyle name="Currency 18" xfId="10420"/>
    <cellStyle name="Currency 18 2" xfId="10421"/>
    <cellStyle name="Currency 18 2 2" xfId="34059"/>
    <cellStyle name="Currency 18 2 2 2" xfId="34060"/>
    <cellStyle name="Currency 18 2 3" xfId="34061"/>
    <cellStyle name="Currency 18 2 4" xfId="34062"/>
    <cellStyle name="Currency 18 3" xfId="34063"/>
    <cellStyle name="Currency 18 3 2" xfId="34064"/>
    <cellStyle name="Currency 18 4" xfId="34065"/>
    <cellStyle name="Currency 18 5" xfId="34066"/>
    <cellStyle name="Currency 19" xfId="10422"/>
    <cellStyle name="Currency 19 2" xfId="10423"/>
    <cellStyle name="Currency 19 2 2" xfId="34067"/>
    <cellStyle name="Currency 19 3" xfId="34068"/>
    <cellStyle name="Currency 19 4" xfId="34069"/>
    <cellStyle name="Currency 19 5" xfId="34070"/>
    <cellStyle name="Currency 2" xfId="10424"/>
    <cellStyle name="Currency 2 10" xfId="34071"/>
    <cellStyle name="Currency 2 10 2" xfId="34072"/>
    <cellStyle name="Currency 2 10 2 2" xfId="34073"/>
    <cellStyle name="Currency 2 10 3" xfId="34074"/>
    <cellStyle name="Currency 2 11" xfId="34075"/>
    <cellStyle name="Currency 2 11 2" xfId="34076"/>
    <cellStyle name="Currency 2 12" xfId="34077"/>
    <cellStyle name="Currency 2 12 2" xfId="34078"/>
    <cellStyle name="Currency 2 13" xfId="34079"/>
    <cellStyle name="Currency 2 13 2" xfId="34080"/>
    <cellStyle name="Currency 2 2" xfId="10425"/>
    <cellStyle name="Currency 2 2 2" xfId="10426"/>
    <cellStyle name="Currency 2 2 2 2" xfId="10427"/>
    <cellStyle name="Currency 2 2 2 2 2" xfId="34081"/>
    <cellStyle name="Currency 2 2 2 2 2 2" xfId="34082"/>
    <cellStyle name="Currency 2 2 2 3" xfId="10428"/>
    <cellStyle name="Currency 2 2 2 3 2" xfId="34083"/>
    <cellStyle name="Currency 2 2 2 4" xfId="34084"/>
    <cellStyle name="Currency 2 2 2 4 2" xfId="34085"/>
    <cellStyle name="Currency 2 2 3" xfId="10429"/>
    <cellStyle name="Currency 2 2 3 2" xfId="34086"/>
    <cellStyle name="Currency 2 2 3 2 2" xfId="34087"/>
    <cellStyle name="Currency 2 2 3 3" xfId="34088"/>
    <cellStyle name="Currency 2 2 4" xfId="65"/>
    <cellStyle name="Currency 2 2 4 2" xfId="34089"/>
    <cellStyle name="Currency 2 2 4 2 2" xfId="34090"/>
    <cellStyle name="Currency 2 2 4 3" xfId="34091"/>
    <cellStyle name="Currency 2 2 5" xfId="34092"/>
    <cellStyle name="Currency 2 2 5 2" xfId="34093"/>
    <cellStyle name="Currency 2 2 6" xfId="34094"/>
    <cellStyle name="Currency 2 2 6 2" xfId="34095"/>
    <cellStyle name="Currency 2 3" xfId="10430"/>
    <cellStyle name="Currency 2 3 2" xfId="10431"/>
    <cellStyle name="Currency 2 3 2 2" xfId="34096"/>
    <cellStyle name="Currency 2 3 2 2 2" xfId="34097"/>
    <cellStyle name="Currency 2 3 2 3" xfId="34098"/>
    <cellStyle name="Currency 2 3 3" xfId="10432"/>
    <cellStyle name="Currency 2 3 3 2" xfId="34099"/>
    <cellStyle name="Currency 2 3 3 2 2" xfId="34100"/>
    <cellStyle name="Currency 2 3 3 3" xfId="34101"/>
    <cellStyle name="Currency 2 3 4" xfId="34102"/>
    <cellStyle name="Currency 2 3 4 2" xfId="34103"/>
    <cellStyle name="Currency 2 3 5" xfId="34104"/>
    <cellStyle name="Currency 2 3 5 2" xfId="34105"/>
    <cellStyle name="Currency 2 4" xfId="10433"/>
    <cellStyle name="Currency 2 4 2" xfId="10434"/>
    <cellStyle name="Currency 2 4 2 2" xfId="34106"/>
    <cellStyle name="Currency 2 4 2 2 2" xfId="34107"/>
    <cellStyle name="Currency 2 4 2 3" xfId="34108"/>
    <cellStyle name="Currency 2 4 3" xfId="34109"/>
    <cellStyle name="Currency 2 4 3 2" xfId="34110"/>
    <cellStyle name="Currency 2 4 3 2 2" xfId="34111"/>
    <cellStyle name="Currency 2 4 3 3" xfId="34112"/>
    <cellStyle name="Currency 2 4 4" xfId="34113"/>
    <cellStyle name="Currency 2 4 4 2" xfId="34114"/>
    <cellStyle name="Currency 2 4 5" xfId="34115"/>
    <cellStyle name="Currency 2 4 5 2" xfId="34116"/>
    <cellStyle name="Currency 2 5" xfId="10435"/>
    <cellStyle name="Currency 2 5 2" xfId="10436"/>
    <cellStyle name="Currency 2 5 2 2" xfId="34117"/>
    <cellStyle name="Currency 2 5 2 2 2" xfId="34118"/>
    <cellStyle name="Currency 2 5 2 3" xfId="34119"/>
    <cellStyle name="Currency 2 5 3" xfId="34120"/>
    <cellStyle name="Currency 2 5 3 2" xfId="34121"/>
    <cellStyle name="Currency 2 5 3 2 2" xfId="34122"/>
    <cellStyle name="Currency 2 5 3 3" xfId="34123"/>
    <cellStyle name="Currency 2 5 4" xfId="34124"/>
    <cellStyle name="Currency 2 5 4 2" xfId="34125"/>
    <cellStyle name="Currency 2 5 5" xfId="34126"/>
    <cellStyle name="Currency 2 5 5 2" xfId="34127"/>
    <cellStyle name="Currency 2 6" xfId="10437"/>
    <cellStyle name="Currency 2 6 2" xfId="10438"/>
    <cellStyle name="Currency 2 6 2 2" xfId="34128"/>
    <cellStyle name="Currency 2 6 2 2 2" xfId="34129"/>
    <cellStyle name="Currency 2 6 2 3" xfId="34130"/>
    <cellStyle name="Currency 2 6 3" xfId="34131"/>
    <cellStyle name="Currency 2 6 3 2" xfId="34132"/>
    <cellStyle name="Currency 2 6 3 2 2" xfId="34133"/>
    <cellStyle name="Currency 2 6 3 3" xfId="34134"/>
    <cellStyle name="Currency 2 6 4" xfId="34135"/>
    <cellStyle name="Currency 2 6 4 2" xfId="34136"/>
    <cellStyle name="Currency 2 6 5" xfId="34137"/>
    <cellStyle name="Currency 2 6 5 2" xfId="34138"/>
    <cellStyle name="Currency 2 7" xfId="10439"/>
    <cellStyle name="Currency 2 7 2" xfId="10440"/>
    <cellStyle name="Currency 2 7 2 2" xfId="34139"/>
    <cellStyle name="Currency 2 7 2 2 2" xfId="34140"/>
    <cellStyle name="Currency 2 7 2 3" xfId="34141"/>
    <cellStyle name="Currency 2 7 3" xfId="34142"/>
    <cellStyle name="Currency 2 7 3 2" xfId="34143"/>
    <cellStyle name="Currency 2 7 3 2 2" xfId="34144"/>
    <cellStyle name="Currency 2 7 3 3" xfId="34145"/>
    <cellStyle name="Currency 2 7 4" xfId="34146"/>
    <cellStyle name="Currency 2 7 4 2" xfId="34147"/>
    <cellStyle name="Currency 2 7 5" xfId="34148"/>
    <cellStyle name="Currency 2 7 5 2" xfId="34149"/>
    <cellStyle name="Currency 2 8" xfId="10441"/>
    <cellStyle name="Currency 2 8 2" xfId="10442"/>
    <cellStyle name="Currency 2 8 2 2" xfId="34150"/>
    <cellStyle name="Currency 2 8 2 2 2" xfId="34151"/>
    <cellStyle name="Currency 2 8 2 3" xfId="34152"/>
    <cellStyle name="Currency 2 8 3" xfId="34153"/>
    <cellStyle name="Currency 2 8 3 2" xfId="34154"/>
    <cellStyle name="Currency 2 8 3 2 2" xfId="34155"/>
    <cellStyle name="Currency 2 8 3 3" xfId="34156"/>
    <cellStyle name="Currency 2 8 4" xfId="34157"/>
    <cellStyle name="Currency 2 8 4 2" xfId="34158"/>
    <cellStyle name="Currency 2 8 5" xfId="34159"/>
    <cellStyle name="Currency 2 8 5 2" xfId="34160"/>
    <cellStyle name="Currency 2 9" xfId="10443"/>
    <cellStyle name="Currency 2 9 2" xfId="34161"/>
    <cellStyle name="Currency 2 9 2 2" xfId="34162"/>
    <cellStyle name="Currency 2 9 3" xfId="34163"/>
    <cellStyle name="Currency 20" xfId="10444"/>
    <cellStyle name="Currency 20 2" xfId="34164"/>
    <cellStyle name="Currency 20 2 2" xfId="34165"/>
    <cellStyle name="Currency 20 2 3" xfId="34166"/>
    <cellStyle name="Currency 20 2 4" xfId="34167"/>
    <cellStyle name="Currency 20 2 5" xfId="34168"/>
    <cellStyle name="Currency 20 3" xfId="34169"/>
    <cellStyle name="Currency 20 4" xfId="34170"/>
    <cellStyle name="Currency 20 5" xfId="34171"/>
    <cellStyle name="Currency 21" xfId="10445"/>
    <cellStyle name="Currency 21 2" xfId="34172"/>
    <cellStyle name="Currency 21 2 2" xfId="34173"/>
    <cellStyle name="Currency 21 2 3" xfId="34174"/>
    <cellStyle name="Currency 21 3" xfId="34175"/>
    <cellStyle name="Currency 21 4" xfId="34176"/>
    <cellStyle name="Currency 21 5" xfId="34177"/>
    <cellStyle name="Currency 22" xfId="10446"/>
    <cellStyle name="Currency 22 2" xfId="34178"/>
    <cellStyle name="Currency 22 3" xfId="34179"/>
    <cellStyle name="Currency 23" xfId="10447"/>
    <cellStyle name="Currency 24" xfId="10448"/>
    <cellStyle name="Currency 24 2" xfId="10449"/>
    <cellStyle name="Currency 25" xfId="10450"/>
    <cellStyle name="Currency 25 2" xfId="66"/>
    <cellStyle name="Currency 25 3" xfId="10451"/>
    <cellStyle name="Currency 25 3 2" xfId="10452"/>
    <cellStyle name="Currency 26" xfId="10453"/>
    <cellStyle name="Currency 27" xfId="10454"/>
    <cellStyle name="Currency 27 2" xfId="68"/>
    <cellStyle name="Currency 27 2 2" xfId="10455"/>
    <cellStyle name="Currency 27 2 3" xfId="10456"/>
    <cellStyle name="Currency 28" xfId="14267"/>
    <cellStyle name="Currency 3" xfId="10457"/>
    <cellStyle name="Currency 3 2" xfId="10458"/>
    <cellStyle name="Currency 3 2 2" xfId="10459"/>
    <cellStyle name="Currency 3 2 2 2" xfId="10460"/>
    <cellStyle name="Currency 3 2 2 2 2" xfId="34180"/>
    <cellStyle name="Currency 3 2 2 3" xfId="34181"/>
    <cellStyle name="Currency 3 2 3" xfId="10461"/>
    <cellStyle name="Currency 3 2 3 2" xfId="34182"/>
    <cellStyle name="Currency 3 2 3 2 2" xfId="34183"/>
    <cellStyle name="Currency 3 2 3 3" xfId="34184"/>
    <cellStyle name="Currency 3 2 4" xfId="34185"/>
    <cellStyle name="Currency 3 2 4 2" xfId="34186"/>
    <cellStyle name="Currency 3 2 5" xfId="34187"/>
    <cellStyle name="Currency 3 2 5 2" xfId="34188"/>
    <cellStyle name="Currency 3 3" xfId="10462"/>
    <cellStyle name="Currency 3 3 2" xfId="10463"/>
    <cellStyle name="Currency 3 3 2 2" xfId="34189"/>
    <cellStyle name="Currency 3 3 2 2 2" xfId="34190"/>
    <cellStyle name="Currency 3 3 2 3" xfId="34191"/>
    <cellStyle name="Currency 3 3 3" xfId="34192"/>
    <cellStyle name="Currency 3 3 3 2" xfId="34193"/>
    <cellStyle name="Currency 3 3 3 2 2" xfId="34194"/>
    <cellStyle name="Currency 3 3 3 3" xfId="34195"/>
    <cellStyle name="Currency 3 3 4" xfId="34196"/>
    <cellStyle name="Currency 3 3 4 2" xfId="34197"/>
    <cellStyle name="Currency 3 3 5" xfId="34198"/>
    <cellStyle name="Currency 3 3 5 2" xfId="34199"/>
    <cellStyle name="Currency 3 4" xfId="10464"/>
    <cellStyle name="Currency 3 4 2" xfId="34200"/>
    <cellStyle name="Currency 3 4 2 2" xfId="34201"/>
    <cellStyle name="Currency 3 4 3" xfId="34202"/>
    <cellStyle name="Currency 3 4 4" xfId="34203"/>
    <cellStyle name="Currency 3 4 5" xfId="34204"/>
    <cellStyle name="Currency 3 5" xfId="10465"/>
    <cellStyle name="Currency 3 5 2" xfId="34205"/>
    <cellStyle name="Currency 3 5 2 2" xfId="34206"/>
    <cellStyle name="Currency 3 5 3" xfId="34207"/>
    <cellStyle name="Currency 3 6" xfId="34208"/>
    <cellStyle name="Currency 3 6 2" xfId="34209"/>
    <cellStyle name="Currency 3 7" xfId="34210"/>
    <cellStyle name="Currency 3 7 2" xfId="34211"/>
    <cellStyle name="Currency 3 8" xfId="34212"/>
    <cellStyle name="Currency 3 8 2" xfId="34213"/>
    <cellStyle name="Currency 3 8 3" xfId="34214"/>
    <cellStyle name="Currency 4" xfId="10466"/>
    <cellStyle name="Currency 4 2" xfId="10467"/>
    <cellStyle name="Currency 4 2 2" xfId="10468"/>
    <cellStyle name="Currency 4 2 2 2" xfId="10469"/>
    <cellStyle name="Currency 4 2 2 2 2" xfId="34215"/>
    <cellStyle name="Currency 4 2 2 2 2 2" xfId="34216"/>
    <cellStyle name="Currency 4 2 2 3" xfId="34217"/>
    <cellStyle name="Currency 4 2 2 3 2" xfId="34218"/>
    <cellStyle name="Currency 4 2 2 4" xfId="34219"/>
    <cellStyle name="Currency 4 2 2 4 2" xfId="34220"/>
    <cellStyle name="Currency 4 2 3" xfId="10470"/>
    <cellStyle name="Currency 4 2 3 2" xfId="34221"/>
    <cellStyle name="Currency 4 2 3 2 2" xfId="34222"/>
    <cellStyle name="Currency 4 2 3 3" xfId="34223"/>
    <cellStyle name="Currency 4 2 4" xfId="10471"/>
    <cellStyle name="Currency 4 2 4 2" xfId="34224"/>
    <cellStyle name="Currency 4 2 4 2 2" xfId="34225"/>
    <cellStyle name="Currency 4 2 4 3" xfId="34226"/>
    <cellStyle name="Currency 4 2 5" xfId="34227"/>
    <cellStyle name="Currency 4 2 5 2" xfId="34228"/>
    <cellStyle name="Currency 4 2 6" xfId="34229"/>
    <cellStyle name="Currency 4 2 6 2" xfId="34230"/>
    <cellStyle name="Currency 4 3" xfId="10472"/>
    <cellStyle name="Currency 4 3 2" xfId="10473"/>
    <cellStyle name="Currency 4 3 2 2" xfId="10474"/>
    <cellStyle name="Currency 4 3 2 2 2" xfId="34231"/>
    <cellStyle name="Currency 4 3 2 3" xfId="34232"/>
    <cellStyle name="Currency 4 3 3" xfId="10475"/>
    <cellStyle name="Currency 4 3 3 2" xfId="10476"/>
    <cellStyle name="Currency 4 3 3 2 2" xfId="34233"/>
    <cellStyle name="Currency 4 3 3 3" xfId="34234"/>
    <cellStyle name="Currency 4 3 4" xfId="10477"/>
    <cellStyle name="Currency 4 3 4 2" xfId="10478"/>
    <cellStyle name="Currency 4 3 4 2 2" xfId="34235"/>
    <cellStyle name="Currency 4 3 4 3" xfId="34236"/>
    <cellStyle name="Currency 4 3 5" xfId="34237"/>
    <cellStyle name="Currency 4 4" xfId="10479"/>
    <cellStyle name="Currency 4 4 2" xfId="10480"/>
    <cellStyle name="Currency 4 4 2 2" xfId="34238"/>
    <cellStyle name="Currency 4 4 3" xfId="34239"/>
    <cellStyle name="Currency 4 5" xfId="10481"/>
    <cellStyle name="Currency 4 5 2" xfId="34240"/>
    <cellStyle name="Currency 4 5 2 2" xfId="34241"/>
    <cellStyle name="Currency 4 5 3" xfId="34242"/>
    <cellStyle name="Currency 4 6" xfId="10482"/>
    <cellStyle name="Currency 4 6 2" xfId="34243"/>
    <cellStyle name="Currency 4_2009 GRC Compliance Filing (Electric) for Exh A-1" xfId="10483"/>
    <cellStyle name="Currency 5" xfId="10484"/>
    <cellStyle name="Currency 5 2" xfId="10485"/>
    <cellStyle name="Currency 5 2 2" xfId="10486"/>
    <cellStyle name="Currency 5 2 2 2" xfId="34244"/>
    <cellStyle name="Currency 5 2 2 2 2" xfId="34245"/>
    <cellStyle name="Currency 5 2 3" xfId="34246"/>
    <cellStyle name="Currency 5 2 3 2" xfId="34247"/>
    <cellStyle name="Currency 5 2 4" xfId="34248"/>
    <cellStyle name="Currency 5 2 4 2" xfId="34249"/>
    <cellStyle name="Currency 5 3" xfId="10487"/>
    <cellStyle name="Currency 5 3 2" xfId="34250"/>
    <cellStyle name="Currency 5 3 2 2" xfId="34251"/>
    <cellStyle name="Currency 5 3 3" xfId="34252"/>
    <cellStyle name="Currency 5 4" xfId="10488"/>
    <cellStyle name="Currency 5 4 2" xfId="34253"/>
    <cellStyle name="Currency 5 4 2 2" xfId="34254"/>
    <cellStyle name="Currency 5 4 3" xfId="34255"/>
    <cellStyle name="Currency 5 5" xfId="34256"/>
    <cellStyle name="Currency 5 5 2" xfId="34257"/>
    <cellStyle name="Currency 5 6" xfId="34258"/>
    <cellStyle name="Currency 5 6 2" xfId="34259"/>
    <cellStyle name="Currency 6" xfId="10489"/>
    <cellStyle name="Currency 6 2" xfId="10490"/>
    <cellStyle name="Currency 6 2 2" xfId="10491"/>
    <cellStyle name="Currency 6 2 2 2" xfId="34260"/>
    <cellStyle name="Currency 6 2 2 2 2" xfId="34261"/>
    <cellStyle name="Currency 6 2 3" xfId="34262"/>
    <cellStyle name="Currency 6 2 3 2" xfId="34263"/>
    <cellStyle name="Currency 6 2 4" xfId="34264"/>
    <cellStyle name="Currency 6 2 4 2" xfId="34265"/>
    <cellStyle name="Currency 6 3" xfId="10492"/>
    <cellStyle name="Currency 6 3 2" xfId="34266"/>
    <cellStyle name="Currency 6 3 2 2" xfId="34267"/>
    <cellStyle name="Currency 6 3 3" xfId="34268"/>
    <cellStyle name="Currency 6 4" xfId="10493"/>
    <cellStyle name="Currency 6 4 2" xfId="34269"/>
    <cellStyle name="Currency 6 4 2 2" xfId="34270"/>
    <cellStyle name="Currency 6 4 3" xfId="34271"/>
    <cellStyle name="Currency 6 5" xfId="34272"/>
    <cellStyle name="Currency 6 5 2" xfId="34273"/>
    <cellStyle name="Currency 6 6" xfId="34274"/>
    <cellStyle name="Currency 6 6 2" xfId="34275"/>
    <cellStyle name="Currency 7" xfId="10494"/>
    <cellStyle name="Currency 7 2" xfId="10495"/>
    <cellStyle name="Currency 7 2 2" xfId="10496"/>
    <cellStyle name="Currency 7 2 2 2" xfId="34276"/>
    <cellStyle name="Currency 7 2 2 2 2" xfId="34277"/>
    <cellStyle name="Currency 7 2 3" xfId="34278"/>
    <cellStyle name="Currency 7 2 3 2" xfId="34279"/>
    <cellStyle name="Currency 7 2 4" xfId="34280"/>
    <cellStyle name="Currency 7 2 4 2" xfId="34281"/>
    <cellStyle name="Currency 7 3" xfId="10497"/>
    <cellStyle name="Currency 7 3 2" xfId="34282"/>
    <cellStyle name="Currency 7 3 2 2" xfId="34283"/>
    <cellStyle name="Currency 7 3 3" xfId="34284"/>
    <cellStyle name="Currency 7 4" xfId="10498"/>
    <cellStyle name="Currency 7 4 2" xfId="34285"/>
    <cellStyle name="Currency 7 4 2 2" xfId="34286"/>
    <cellStyle name="Currency 7 4 3" xfId="34287"/>
    <cellStyle name="Currency 7 5" xfId="34288"/>
    <cellStyle name="Currency 7 5 2" xfId="34289"/>
    <cellStyle name="Currency 7 6" xfId="34290"/>
    <cellStyle name="Currency 7 6 2" xfId="34291"/>
    <cellStyle name="Currency 8" xfId="10499"/>
    <cellStyle name="Currency 8 2" xfId="10500"/>
    <cellStyle name="Currency 8 2 2" xfId="10501"/>
    <cellStyle name="Currency 8 2 2 2" xfId="10502"/>
    <cellStyle name="Currency 8 2 2 2 2" xfId="34292"/>
    <cellStyle name="Currency 8 2 2 3" xfId="10503"/>
    <cellStyle name="Currency 8 2 2 3 2" xfId="34293"/>
    <cellStyle name="Currency 8 2 2 4" xfId="10504"/>
    <cellStyle name="Currency 8 2 2 4 2" xfId="34294"/>
    <cellStyle name="Currency 8 2 2 5" xfId="34295"/>
    <cellStyle name="Currency 8 2 3" xfId="10505"/>
    <cellStyle name="Currency 8 2 3 2" xfId="10506"/>
    <cellStyle name="Currency 8 2 3 2 2" xfId="34296"/>
    <cellStyle name="Currency 8 2 3 3" xfId="34297"/>
    <cellStyle name="Currency 8 2 4" xfId="10507"/>
    <cellStyle name="Currency 8 2 4 2" xfId="34298"/>
    <cellStyle name="Currency 8 2 5" xfId="10508"/>
    <cellStyle name="Currency 8 2 5 2" xfId="34299"/>
    <cellStyle name="Currency 8 2 6" xfId="10509"/>
    <cellStyle name="Currency 8 2 6 2" xfId="34300"/>
    <cellStyle name="Currency 8 2 7" xfId="34301"/>
    <cellStyle name="Currency 8 3" xfId="10510"/>
    <cellStyle name="Currency 8 3 2" xfId="10511"/>
    <cellStyle name="Currency 8 3 2 2" xfId="34302"/>
    <cellStyle name="Currency 8 3 3" xfId="34303"/>
    <cellStyle name="Currency 8 4" xfId="10512"/>
    <cellStyle name="Currency 8 4 2" xfId="10513"/>
    <cellStyle name="Currency 8 4 2 2" xfId="34304"/>
    <cellStyle name="Currency 8 4 3" xfId="34305"/>
    <cellStyle name="Currency 8 5" xfId="10514"/>
    <cellStyle name="Currency 8 5 2" xfId="34306"/>
    <cellStyle name="Currency 8 6" xfId="10515"/>
    <cellStyle name="Currency 8 6 2" xfId="34307"/>
    <cellStyle name="Currency 9" xfId="10516"/>
    <cellStyle name="Currency 9 2" xfId="10517"/>
    <cellStyle name="Currency 9 2 2" xfId="10518"/>
    <cellStyle name="Currency 9 2 2 2" xfId="10519"/>
    <cellStyle name="Currency 9 2 2 2 2" xfId="34308"/>
    <cellStyle name="Currency 9 2 2 3" xfId="34309"/>
    <cellStyle name="Currency 9 2 3" xfId="10520"/>
    <cellStyle name="Currency 9 2 3 2" xfId="34310"/>
    <cellStyle name="Currency 9 2 4" xfId="34311"/>
    <cellStyle name="Currency 9 2 4 2" xfId="34312"/>
    <cellStyle name="Currency 9 3" xfId="10521"/>
    <cellStyle name="Currency 9 3 2" xfId="10522"/>
    <cellStyle name="Currency 9 3 2 2" xfId="34313"/>
    <cellStyle name="Currency 9 3 3" xfId="10523"/>
    <cellStyle name="Currency 9 3 3 2" xfId="34314"/>
    <cellStyle name="Currency 9 3 4" xfId="10524"/>
    <cellStyle name="Currency 9 3 4 2" xfId="34315"/>
    <cellStyle name="Currency 9 3 5" xfId="34316"/>
    <cellStyle name="Currency 9 4" xfId="10525"/>
    <cellStyle name="Currency 9 4 2" xfId="10526"/>
    <cellStyle name="Currency 9 4 2 2" xfId="34317"/>
    <cellStyle name="Currency 9 4 3" xfId="34318"/>
    <cellStyle name="Currency 9 5" xfId="10527"/>
    <cellStyle name="Currency 9 5 2" xfId="10528"/>
    <cellStyle name="Currency 9 5 2 2" xfId="34319"/>
    <cellStyle name="Currency 9 5 3" xfId="34320"/>
    <cellStyle name="Currency 9 6" xfId="10529"/>
    <cellStyle name="Currency 9 6 2" xfId="34321"/>
    <cellStyle name="Currency 9 7" xfId="10530"/>
    <cellStyle name="Currency 9 7 2" xfId="34322"/>
    <cellStyle name="Currency 9 8" xfId="10531"/>
    <cellStyle name="Currency 9 8 2" xfId="34323"/>
    <cellStyle name="Currency 9 9" xfId="10532"/>
    <cellStyle name="Currency0" xfId="10533"/>
    <cellStyle name="Currency0 10" xfId="34324"/>
    <cellStyle name="Currency0 10 2" xfId="34325"/>
    <cellStyle name="Currency0 10 2 2" xfId="34326"/>
    <cellStyle name="Currency0 10 2 2 2" xfId="34327"/>
    <cellStyle name="Currency0 10 2 3" xfId="34328"/>
    <cellStyle name="Currency0 10 3" xfId="34329"/>
    <cellStyle name="Currency0 10 3 2" xfId="34330"/>
    <cellStyle name="Currency0 10 4" xfId="34331"/>
    <cellStyle name="Currency0 11" xfId="34332"/>
    <cellStyle name="Currency0 11 2" xfId="34333"/>
    <cellStyle name="Currency0 12" xfId="34334"/>
    <cellStyle name="Currency0 12 2" xfId="34335"/>
    <cellStyle name="Currency0 13" xfId="34336"/>
    <cellStyle name="Currency0 13 2" xfId="34337"/>
    <cellStyle name="Currency0 13 3" xfId="34338"/>
    <cellStyle name="Currency0 14" xfId="34339"/>
    <cellStyle name="Currency0 2" xfId="10534"/>
    <cellStyle name="Currency0 2 2" xfId="10535"/>
    <cellStyle name="Currency0 2 2 2" xfId="10536"/>
    <cellStyle name="Currency0 2 2 2 2" xfId="34340"/>
    <cellStyle name="Currency0 2 2 2 2 2" xfId="34341"/>
    <cellStyle name="Currency0 2 2 2 3" xfId="34342"/>
    <cellStyle name="Currency0 2 2 3" xfId="34343"/>
    <cellStyle name="Currency0 2 2 3 2" xfId="34344"/>
    <cellStyle name="Currency0 2 2 4" xfId="34345"/>
    <cellStyle name="Currency0 2 2 4 2" xfId="34346"/>
    <cellStyle name="Currency0 2 2 5" xfId="34347"/>
    <cellStyle name="Currency0 2 3" xfId="10537"/>
    <cellStyle name="Currency0 2 3 2" xfId="34348"/>
    <cellStyle name="Currency0 2 3 2 2" xfId="34349"/>
    <cellStyle name="Currency0 2 3 3" xfId="34350"/>
    <cellStyle name="Currency0 2 4" xfId="34351"/>
    <cellStyle name="Currency0 2 4 2" xfId="34352"/>
    <cellStyle name="Currency0 2 4 2 2" xfId="34353"/>
    <cellStyle name="Currency0 2 4 3" xfId="34354"/>
    <cellStyle name="Currency0 2 5" xfId="34355"/>
    <cellStyle name="Currency0 2 5 2" xfId="34356"/>
    <cellStyle name="Currency0 2 6" xfId="34357"/>
    <cellStyle name="Currency0 2 6 2" xfId="34358"/>
    <cellStyle name="Currency0 2 7" xfId="34359"/>
    <cellStyle name="Currency0 3" xfId="10538"/>
    <cellStyle name="Currency0 3 2" xfId="10539"/>
    <cellStyle name="Currency0 3 2 2" xfId="34360"/>
    <cellStyle name="Currency0 3 2 2 2" xfId="34361"/>
    <cellStyle name="Currency0 3 2 3" xfId="34362"/>
    <cellStyle name="Currency0 3 3" xfId="10540"/>
    <cellStyle name="Currency0 3 3 2" xfId="34363"/>
    <cellStyle name="Currency0 3 3 2 2" xfId="34364"/>
    <cellStyle name="Currency0 3 3 3" xfId="34365"/>
    <cellStyle name="Currency0 3 3 4" xfId="34366"/>
    <cellStyle name="Currency0 3 4" xfId="34367"/>
    <cellStyle name="Currency0 3 4 2" xfId="34368"/>
    <cellStyle name="Currency0 3 5" xfId="34369"/>
    <cellStyle name="Currency0 3 5 2" xfId="34370"/>
    <cellStyle name="Currency0 3 6" xfId="34371"/>
    <cellStyle name="Currency0 4" xfId="10541"/>
    <cellStyle name="Currency0 4 2" xfId="10542"/>
    <cellStyle name="Currency0 4 2 2" xfId="34372"/>
    <cellStyle name="Currency0 4 2 2 2" xfId="34373"/>
    <cellStyle name="Currency0 4 2 2 2 2" xfId="34374"/>
    <cellStyle name="Currency0 4 2 3" xfId="34375"/>
    <cellStyle name="Currency0 4 2 3 2" xfId="34376"/>
    <cellStyle name="Currency0 4 2 4" xfId="34377"/>
    <cellStyle name="Currency0 4 2 4 2" xfId="34378"/>
    <cellStyle name="Currency0 4 3" xfId="10543"/>
    <cellStyle name="Currency0 4 3 2" xfId="34379"/>
    <cellStyle name="Currency0 4 3 2 2" xfId="34380"/>
    <cellStyle name="Currency0 4 3 3" xfId="34381"/>
    <cellStyle name="Currency0 4 4" xfId="34382"/>
    <cellStyle name="Currency0 4 4 2" xfId="34383"/>
    <cellStyle name="Currency0 4 4 2 2" xfId="34384"/>
    <cellStyle name="Currency0 4 4 3" xfId="34385"/>
    <cellStyle name="Currency0 4 4 4" xfId="34386"/>
    <cellStyle name="Currency0 4 5" xfId="34387"/>
    <cellStyle name="Currency0 4 5 2" xfId="34388"/>
    <cellStyle name="Currency0 4 6" xfId="34389"/>
    <cellStyle name="Currency0 4 6 2" xfId="34390"/>
    <cellStyle name="Currency0 4 7" xfId="34391"/>
    <cellStyle name="Currency0 5" xfId="10544"/>
    <cellStyle name="Currency0 5 2" xfId="10545"/>
    <cellStyle name="Currency0 5 2 2" xfId="34392"/>
    <cellStyle name="Currency0 5 2 2 2" xfId="34393"/>
    <cellStyle name="Currency0 5 2 2 2 2" xfId="34394"/>
    <cellStyle name="Currency0 5 2 3" xfId="34395"/>
    <cellStyle name="Currency0 5 2 3 2" xfId="34396"/>
    <cellStyle name="Currency0 5 2 4" xfId="34397"/>
    <cellStyle name="Currency0 5 2 4 2" xfId="34398"/>
    <cellStyle name="Currency0 5 3" xfId="34399"/>
    <cellStyle name="Currency0 5 3 2" xfId="34400"/>
    <cellStyle name="Currency0 5 3 2 2" xfId="34401"/>
    <cellStyle name="Currency0 5 3 3" xfId="34402"/>
    <cellStyle name="Currency0 5 4" xfId="34403"/>
    <cellStyle name="Currency0 5 4 2" xfId="34404"/>
    <cellStyle name="Currency0 5 4 2 2" xfId="34405"/>
    <cellStyle name="Currency0 5 4 3" xfId="34406"/>
    <cellStyle name="Currency0 5 5" xfId="34407"/>
    <cellStyle name="Currency0 5 5 2" xfId="34408"/>
    <cellStyle name="Currency0 5 6" xfId="34409"/>
    <cellStyle name="Currency0 5 6 2" xfId="34410"/>
    <cellStyle name="Currency0 6" xfId="10546"/>
    <cellStyle name="Currency0 6 2" xfId="34411"/>
    <cellStyle name="Currency0 6 2 2" xfId="34412"/>
    <cellStyle name="Currency0 6 2 2 2" xfId="34413"/>
    <cellStyle name="Currency0 6 2 2 2 2" xfId="34414"/>
    <cellStyle name="Currency0 6 2 3" xfId="34415"/>
    <cellStyle name="Currency0 6 2 3 2" xfId="34416"/>
    <cellStyle name="Currency0 6 2 4" xfId="34417"/>
    <cellStyle name="Currency0 6 2 4 2" xfId="34418"/>
    <cellStyle name="Currency0 6 3" xfId="34419"/>
    <cellStyle name="Currency0 6 3 2" xfId="34420"/>
    <cellStyle name="Currency0 6 3 2 2" xfId="34421"/>
    <cellStyle name="Currency0 6 4" xfId="34422"/>
    <cellStyle name="Currency0 6 4 2" xfId="34423"/>
    <cellStyle name="Currency0 6 5" xfId="34424"/>
    <cellStyle name="Currency0 6 5 2" xfId="34425"/>
    <cellStyle name="Currency0 6 6" xfId="34426"/>
    <cellStyle name="Currency0 7" xfId="10547"/>
    <cellStyle name="Currency0 7 2" xfId="10548"/>
    <cellStyle name="Currency0 7 2 2" xfId="34427"/>
    <cellStyle name="Currency0 7 2 2 2" xfId="34428"/>
    <cellStyle name="Currency0 7 2 3" xfId="34429"/>
    <cellStyle name="Currency0 7 2 4" xfId="34430"/>
    <cellStyle name="Currency0 7 3" xfId="34431"/>
    <cellStyle name="Currency0 7 3 2" xfId="34432"/>
    <cellStyle name="Currency0 7 4" xfId="34433"/>
    <cellStyle name="Currency0 7 4 2" xfId="34434"/>
    <cellStyle name="Currency0 7 5" xfId="34435"/>
    <cellStyle name="Currency0 8" xfId="10549"/>
    <cellStyle name="Currency0 8 2" xfId="10550"/>
    <cellStyle name="Currency0 8 2 2" xfId="34436"/>
    <cellStyle name="Currency0 8 2 3" xfId="34437"/>
    <cellStyle name="Currency0 8 2 4" xfId="34438"/>
    <cellStyle name="Currency0 8 3" xfId="34439"/>
    <cellStyle name="Currency0 8 4" xfId="34440"/>
    <cellStyle name="Currency0 8 5" xfId="34441"/>
    <cellStyle name="Currency0 9" xfId="10551"/>
    <cellStyle name="Currency0 9 2" xfId="34442"/>
    <cellStyle name="Currency0 9 2 2" xfId="34443"/>
    <cellStyle name="Currency0 9 3" xfId="34444"/>
    <cellStyle name="Currency0_ACCOUNTS" xfId="10552"/>
    <cellStyle name="Date" xfId="10553"/>
    <cellStyle name="Date 2" xfId="10554"/>
    <cellStyle name="Date 2 2" xfId="10555"/>
    <cellStyle name="Date 2 2 2" xfId="34445"/>
    <cellStyle name="Date 2 2 2 2" xfId="34446"/>
    <cellStyle name="Date 2 2 3" xfId="34447"/>
    <cellStyle name="Date 2 3" xfId="10556"/>
    <cellStyle name="Date 2 3 2" xfId="34448"/>
    <cellStyle name="Date 2 4" xfId="34449"/>
    <cellStyle name="Date 2 4 2" xfId="34450"/>
    <cellStyle name="Date 3" xfId="10557"/>
    <cellStyle name="Date 3 2" xfId="10558"/>
    <cellStyle name="Date 3 2 2" xfId="34451"/>
    <cellStyle name="Date 3 2 2 2" xfId="34452"/>
    <cellStyle name="Date 3 2 3" xfId="34453"/>
    <cellStyle name="Date 3 3" xfId="10559"/>
    <cellStyle name="Date 3 3 2" xfId="34454"/>
    <cellStyle name="Date 3 4" xfId="34455"/>
    <cellStyle name="Date 3 4 2" xfId="34456"/>
    <cellStyle name="Date 4" xfId="10560"/>
    <cellStyle name="Date 4 2" xfId="10561"/>
    <cellStyle name="Date 4 2 2" xfId="34457"/>
    <cellStyle name="Date 4 2 2 2" xfId="34458"/>
    <cellStyle name="Date 4 2 3" xfId="34459"/>
    <cellStyle name="Date 4 3" xfId="34460"/>
    <cellStyle name="Date 4 3 2" xfId="34461"/>
    <cellStyle name="Date 4 4" xfId="34462"/>
    <cellStyle name="Date 4 4 2" xfId="34463"/>
    <cellStyle name="Date 5" xfId="10562"/>
    <cellStyle name="Date 5 2" xfId="10563"/>
    <cellStyle name="Date 5 2 2" xfId="34464"/>
    <cellStyle name="Date 5 2 3" xfId="34465"/>
    <cellStyle name="Date 5 3" xfId="10564"/>
    <cellStyle name="Date 5 4" xfId="34466"/>
    <cellStyle name="Date 6" xfId="10565"/>
    <cellStyle name="Date 6 2" xfId="34467"/>
    <cellStyle name="Date 7" xfId="10566"/>
    <cellStyle name="Date 7 2" xfId="34468"/>
    <cellStyle name="Date 8" xfId="10567"/>
    <cellStyle name="Date 8 2" xfId="34469"/>
    <cellStyle name="Date_903 SAP 2-6-09" xfId="10568"/>
    <cellStyle name="DateTime" xfId="34470"/>
    <cellStyle name="DateTime 2" xfId="34471"/>
    <cellStyle name="drp-sh - Style2" xfId="10569"/>
    <cellStyle name="Emphasis 1" xfId="10570"/>
    <cellStyle name="Emphasis 1 2" xfId="10571"/>
    <cellStyle name="Emphasis 2" xfId="10572"/>
    <cellStyle name="Emphasis 2 2" xfId="10573"/>
    <cellStyle name="Emphasis 3" xfId="10574"/>
    <cellStyle name="Emphasis 3 2" xfId="10575"/>
    <cellStyle name="Entered" xfId="31"/>
    <cellStyle name="Entered 10" xfId="34472"/>
    <cellStyle name="Entered 10 2" xfId="34473"/>
    <cellStyle name="Entered 10 2 2" xfId="34474"/>
    <cellStyle name="Entered 10 2 2 2" xfId="34475"/>
    <cellStyle name="Entered 10 2 3" xfId="34476"/>
    <cellStyle name="Entered 10 3" xfId="34477"/>
    <cellStyle name="Entered 10 3 2" xfId="34478"/>
    <cellStyle name="Entered 10 4" xfId="34479"/>
    <cellStyle name="Entered 11" xfId="34480"/>
    <cellStyle name="Entered 11 2" xfId="34481"/>
    <cellStyle name="Entered 12" xfId="34482"/>
    <cellStyle name="Entered 12 2" xfId="34483"/>
    <cellStyle name="Entered 13" xfId="34484"/>
    <cellStyle name="Entered 13 2" xfId="34485"/>
    <cellStyle name="Entered 2" xfId="10576"/>
    <cellStyle name="Entered 2 2" xfId="10577"/>
    <cellStyle name="Entered 2 2 2" xfId="10578"/>
    <cellStyle name="Entered 2 2 2 2" xfId="34486"/>
    <cellStyle name="Entered 2 2 2 2 2" xfId="34487"/>
    <cellStyle name="Entered 2 2 3" xfId="34488"/>
    <cellStyle name="Entered 2 2 3 2" xfId="34489"/>
    <cellStyle name="Entered 2 2 4" xfId="34490"/>
    <cellStyle name="Entered 2 2 4 2" xfId="34491"/>
    <cellStyle name="Entered 2 3" xfId="10579"/>
    <cellStyle name="Entered 2 3 2" xfId="34492"/>
    <cellStyle name="Entered 2 3 2 2" xfId="34493"/>
    <cellStyle name="Entered 2 3 3" xfId="34494"/>
    <cellStyle name="Entered 2 4" xfId="34495"/>
    <cellStyle name="Entered 2 4 2" xfId="34496"/>
    <cellStyle name="Entered 2 4 2 2" xfId="34497"/>
    <cellStyle name="Entered 2 4 3" xfId="34498"/>
    <cellStyle name="Entered 2 5" xfId="34499"/>
    <cellStyle name="Entered 2 5 2" xfId="34500"/>
    <cellStyle name="Entered 2 6" xfId="34501"/>
    <cellStyle name="Entered 2 6 2" xfId="34502"/>
    <cellStyle name="Entered 3" xfId="10580"/>
    <cellStyle name="Entered 3 2" xfId="10581"/>
    <cellStyle name="Entered 3 2 2" xfId="10582"/>
    <cellStyle name="Entered 3 2 2 2" xfId="34503"/>
    <cellStyle name="Entered 3 2 3" xfId="34504"/>
    <cellStyle name="Entered 3 3" xfId="10583"/>
    <cellStyle name="Entered 3 3 2" xfId="10584"/>
    <cellStyle name="Entered 3 3 2 2" xfId="34505"/>
    <cellStyle name="Entered 3 3 3" xfId="34506"/>
    <cellStyle name="Entered 3 4" xfId="10585"/>
    <cellStyle name="Entered 3 4 2" xfId="10586"/>
    <cellStyle name="Entered 3 4 2 2" xfId="34507"/>
    <cellStyle name="Entered 3 4 3" xfId="34508"/>
    <cellStyle name="Entered 3 5" xfId="34509"/>
    <cellStyle name="Entered 3 5 2" xfId="34510"/>
    <cellStyle name="Entered 4" xfId="10587"/>
    <cellStyle name="Entered 4 2" xfId="10588"/>
    <cellStyle name="Entered 4 2 2" xfId="34511"/>
    <cellStyle name="Entered 4 2 2 2" xfId="34512"/>
    <cellStyle name="Entered 4 2 2 2 2" xfId="34513"/>
    <cellStyle name="Entered 4 2 3" xfId="34514"/>
    <cellStyle name="Entered 4 2 3 2" xfId="34515"/>
    <cellStyle name="Entered 4 2 4" xfId="34516"/>
    <cellStyle name="Entered 4 2 4 2" xfId="34517"/>
    <cellStyle name="Entered 4 3" xfId="34518"/>
    <cellStyle name="Entered 4 3 2" xfId="34519"/>
    <cellStyle name="Entered 4 3 2 2" xfId="34520"/>
    <cellStyle name="Entered 4 3 3" xfId="34521"/>
    <cellStyle name="Entered 4 4" xfId="34522"/>
    <cellStyle name="Entered 4 4 2" xfId="34523"/>
    <cellStyle name="Entered 4 4 2 2" xfId="34524"/>
    <cellStyle name="Entered 4 4 3" xfId="34525"/>
    <cellStyle name="Entered 4 5" xfId="34526"/>
    <cellStyle name="Entered 4 5 2" xfId="34527"/>
    <cellStyle name="Entered 4 6" xfId="34528"/>
    <cellStyle name="Entered 4 6 2" xfId="34529"/>
    <cellStyle name="Entered 5" xfId="10589"/>
    <cellStyle name="Entered 5 2" xfId="10590"/>
    <cellStyle name="Entered 5 2 2" xfId="34530"/>
    <cellStyle name="Entered 5 2 2 2" xfId="34531"/>
    <cellStyle name="Entered 5 2 2 2 2" xfId="34532"/>
    <cellStyle name="Entered 5 2 3" xfId="34533"/>
    <cellStyle name="Entered 5 2 3 2" xfId="34534"/>
    <cellStyle name="Entered 5 2 4" xfId="34535"/>
    <cellStyle name="Entered 5 2 4 2" xfId="34536"/>
    <cellStyle name="Entered 5 2 5" xfId="34537"/>
    <cellStyle name="Entered 5 3" xfId="34538"/>
    <cellStyle name="Entered 5 3 2" xfId="34539"/>
    <cellStyle name="Entered 5 3 2 2" xfId="34540"/>
    <cellStyle name="Entered 5 3 3" xfId="34541"/>
    <cellStyle name="Entered 5 4" xfId="34542"/>
    <cellStyle name="Entered 5 4 2" xfId="34543"/>
    <cellStyle name="Entered 5 5" xfId="34544"/>
    <cellStyle name="Entered 5 5 2" xfId="34545"/>
    <cellStyle name="Entered 6" xfId="10591"/>
    <cellStyle name="Entered 6 2" xfId="34546"/>
    <cellStyle name="Entered 6 2 2" xfId="34547"/>
    <cellStyle name="Entered 6 2 2 2" xfId="34548"/>
    <cellStyle name="Entered 6 2 2 2 2" xfId="34549"/>
    <cellStyle name="Entered 6 2 3" xfId="34550"/>
    <cellStyle name="Entered 6 2 3 2" xfId="34551"/>
    <cellStyle name="Entered 6 2 4" xfId="34552"/>
    <cellStyle name="Entered 6 2 4 2" xfId="34553"/>
    <cellStyle name="Entered 6 2 5" xfId="34554"/>
    <cellStyle name="Entered 6 3" xfId="34555"/>
    <cellStyle name="Entered 6 3 2" xfId="34556"/>
    <cellStyle name="Entered 6 3 2 2" xfId="34557"/>
    <cellStyle name="Entered 6 4" xfId="34558"/>
    <cellStyle name="Entered 6 4 2" xfId="34559"/>
    <cellStyle name="Entered 6 5" xfId="34560"/>
    <cellStyle name="Entered 6 5 2" xfId="34561"/>
    <cellStyle name="Entered 7" xfId="10592"/>
    <cellStyle name="Entered 7 2" xfId="10593"/>
    <cellStyle name="Entered 7 2 2" xfId="34562"/>
    <cellStyle name="Entered 7 2 2 2" xfId="34563"/>
    <cellStyle name="Entered 7 2 3" xfId="34564"/>
    <cellStyle name="Entered 7 3" xfId="34565"/>
    <cellStyle name="Entered 7 3 2" xfId="34566"/>
    <cellStyle name="Entered 7 4" xfId="34567"/>
    <cellStyle name="Entered 7 4 2" xfId="34568"/>
    <cellStyle name="Entered 8" xfId="10594"/>
    <cellStyle name="Entered 8 2" xfId="10595"/>
    <cellStyle name="Entered 8 2 2" xfId="34569"/>
    <cellStyle name="Entered 8 2 3" xfId="34570"/>
    <cellStyle name="Entered 8 3" xfId="34571"/>
    <cellStyle name="Entered 8 4" xfId="34572"/>
    <cellStyle name="Entered 9" xfId="34573"/>
    <cellStyle name="Entered 9 2" xfId="34574"/>
    <cellStyle name="Entered 9 2 2" xfId="34575"/>
    <cellStyle name="Entered 9 3" xfId="34576"/>
    <cellStyle name="Entered_4.32E Depreciation Study Robs file" xfId="10596"/>
    <cellStyle name="Euro" xfId="10597"/>
    <cellStyle name="Euro 10" xfId="34577"/>
    <cellStyle name="Euro 10 2" xfId="34578"/>
    <cellStyle name="Euro 10 2 2" xfId="34579"/>
    <cellStyle name="Euro 10 2 2 2" xfId="34580"/>
    <cellStyle name="Euro 10 2 3" xfId="34581"/>
    <cellStyle name="Euro 10 3" xfId="34582"/>
    <cellStyle name="Euro 10 3 2" xfId="34583"/>
    <cellStyle name="Euro 10 4" xfId="34584"/>
    <cellStyle name="Euro 11" xfId="34585"/>
    <cellStyle name="Euro 11 2" xfId="34586"/>
    <cellStyle name="Euro 12" xfId="34587"/>
    <cellStyle name="Euro 12 2" xfId="34588"/>
    <cellStyle name="Euro 12 3" xfId="34589"/>
    <cellStyle name="Euro 2" xfId="10598"/>
    <cellStyle name="Euro 2 2" xfId="10599"/>
    <cellStyle name="Euro 2 2 2" xfId="10600"/>
    <cellStyle name="Euro 2 2 2 2" xfId="34590"/>
    <cellStyle name="Euro 2 2 2 2 2" xfId="34591"/>
    <cellStyle name="Euro 2 2 3" xfId="34592"/>
    <cellStyle name="Euro 2 2 3 2" xfId="34593"/>
    <cellStyle name="Euro 2 2 4" xfId="34594"/>
    <cellStyle name="Euro 2 2 4 2" xfId="34595"/>
    <cellStyle name="Euro 2 3" xfId="10601"/>
    <cellStyle name="Euro 2 3 2" xfId="34596"/>
    <cellStyle name="Euro 2 3 2 2" xfId="34597"/>
    <cellStyle name="Euro 2 3 3" xfId="34598"/>
    <cellStyle name="Euro 2 4" xfId="34599"/>
    <cellStyle name="Euro 2 4 2" xfId="34600"/>
    <cellStyle name="Euro 2 4 2 2" xfId="34601"/>
    <cellStyle name="Euro 2 4 3" xfId="34602"/>
    <cellStyle name="Euro 2 5" xfId="34603"/>
    <cellStyle name="Euro 2 5 2" xfId="34604"/>
    <cellStyle name="Euro 2 6" xfId="34605"/>
    <cellStyle name="Euro 2 6 2" xfId="34606"/>
    <cellStyle name="Euro 3" xfId="10602"/>
    <cellStyle name="Euro 3 2" xfId="10603"/>
    <cellStyle name="Euro 3 2 2" xfId="34607"/>
    <cellStyle name="Euro 3 2 2 2" xfId="34608"/>
    <cellStyle name="Euro 3 2 3" xfId="34609"/>
    <cellStyle name="Euro 3 3" xfId="34610"/>
    <cellStyle name="Euro 3 3 2" xfId="34611"/>
    <cellStyle name="Euro 3 3 2 2" xfId="34612"/>
    <cellStyle name="Euro 3 3 3" xfId="34613"/>
    <cellStyle name="Euro 3 4" xfId="34614"/>
    <cellStyle name="Euro 3 4 2" xfId="34615"/>
    <cellStyle name="Euro 3 5" xfId="34616"/>
    <cellStyle name="Euro 3 5 2" xfId="34617"/>
    <cellStyle name="Euro 4" xfId="10604"/>
    <cellStyle name="Euro 4 2" xfId="10605"/>
    <cellStyle name="Euro 4 2 2" xfId="34618"/>
    <cellStyle name="Euro 4 2 2 2" xfId="34619"/>
    <cellStyle name="Euro 4 2 2 2 2" xfId="34620"/>
    <cellStyle name="Euro 4 2 3" xfId="34621"/>
    <cellStyle name="Euro 4 2 3 2" xfId="34622"/>
    <cellStyle name="Euro 4 2 4" xfId="34623"/>
    <cellStyle name="Euro 4 2 4 2" xfId="34624"/>
    <cellStyle name="Euro 4 3" xfId="34625"/>
    <cellStyle name="Euro 4 3 2" xfId="34626"/>
    <cellStyle name="Euro 4 3 2 2" xfId="34627"/>
    <cellStyle name="Euro 4 4" xfId="34628"/>
    <cellStyle name="Euro 4 4 2" xfId="34629"/>
    <cellStyle name="Euro 4 4 2 2" xfId="34630"/>
    <cellStyle name="Euro 4 4 3" xfId="34631"/>
    <cellStyle name="Euro 4 5" xfId="34632"/>
    <cellStyle name="Euro 4 5 2" xfId="34633"/>
    <cellStyle name="Euro 4 6" xfId="34634"/>
    <cellStyle name="Euro 4 6 2" xfId="34635"/>
    <cellStyle name="Euro 5" xfId="10606"/>
    <cellStyle name="Euro 5 2" xfId="10607"/>
    <cellStyle name="Euro 5 2 2" xfId="34636"/>
    <cellStyle name="Euro 5 2 2 2" xfId="34637"/>
    <cellStyle name="Euro 5 2 2 2 2" xfId="34638"/>
    <cellStyle name="Euro 5 2 3" xfId="34639"/>
    <cellStyle name="Euro 5 2 3 2" xfId="34640"/>
    <cellStyle name="Euro 5 2 4" xfId="34641"/>
    <cellStyle name="Euro 5 2 4 2" xfId="34642"/>
    <cellStyle name="Euro 5 3" xfId="34643"/>
    <cellStyle name="Euro 5 3 2" xfId="34644"/>
    <cellStyle name="Euro 5 3 2 2" xfId="34645"/>
    <cellStyle name="Euro 5 3 3" xfId="34646"/>
    <cellStyle name="Euro 5 4" xfId="34647"/>
    <cellStyle name="Euro 5 4 2" xfId="34648"/>
    <cellStyle name="Euro 5 4 2 2" xfId="34649"/>
    <cellStyle name="Euro 5 4 3" xfId="34650"/>
    <cellStyle name="Euro 5 5" xfId="34651"/>
    <cellStyle name="Euro 5 5 2" xfId="34652"/>
    <cellStyle name="Euro 5 6" xfId="34653"/>
    <cellStyle name="Euro 5 6 2" xfId="34654"/>
    <cellStyle name="Euro 5 7" xfId="34655"/>
    <cellStyle name="Euro 6" xfId="10608"/>
    <cellStyle name="Euro 6 2" xfId="34656"/>
    <cellStyle name="Euro 6 2 2" xfId="34657"/>
    <cellStyle name="Euro 6 2 2 2" xfId="34658"/>
    <cellStyle name="Euro 6 2 2 2 2" xfId="34659"/>
    <cellStyle name="Euro 6 2 3" xfId="34660"/>
    <cellStyle name="Euro 6 2 3 2" xfId="34661"/>
    <cellStyle name="Euro 6 2 4" xfId="34662"/>
    <cellStyle name="Euro 6 2 4 2" xfId="34663"/>
    <cellStyle name="Euro 6 2 5" xfId="34664"/>
    <cellStyle name="Euro 6 3" xfId="34665"/>
    <cellStyle name="Euro 6 3 2" xfId="34666"/>
    <cellStyle name="Euro 6 3 2 2" xfId="34667"/>
    <cellStyle name="Euro 6 4" xfId="34668"/>
    <cellStyle name="Euro 6 4 2" xfId="34669"/>
    <cellStyle name="Euro 6 5" xfId="34670"/>
    <cellStyle name="Euro 6 5 2" xfId="34671"/>
    <cellStyle name="Euro 7" xfId="10609"/>
    <cellStyle name="Euro 7 2" xfId="10610"/>
    <cellStyle name="Euro 7 2 2" xfId="34672"/>
    <cellStyle name="Euro 7 2 2 2" xfId="34673"/>
    <cellStyle name="Euro 7 2 3" xfId="34674"/>
    <cellStyle name="Euro 7 3" xfId="34675"/>
    <cellStyle name="Euro 7 3 2" xfId="34676"/>
    <cellStyle name="Euro 7 4" xfId="34677"/>
    <cellStyle name="Euro 7 4 2" xfId="34678"/>
    <cellStyle name="Euro 8" xfId="10611"/>
    <cellStyle name="Euro 8 2" xfId="10612"/>
    <cellStyle name="Euro 8 2 2" xfId="34679"/>
    <cellStyle name="Euro 8 2 3" xfId="34680"/>
    <cellStyle name="Euro 8 3" xfId="34681"/>
    <cellStyle name="Euro 8 4" xfId="34682"/>
    <cellStyle name="Euro 9" xfId="34683"/>
    <cellStyle name="Euro 9 2" xfId="34684"/>
    <cellStyle name="Euro 9 2 2" xfId="34685"/>
    <cellStyle name="Euro 9 3" xfId="34686"/>
    <cellStyle name="Explanatory Text" xfId="32" builtinId="53" customBuiltin="1"/>
    <cellStyle name="Explanatory Text 10" xfId="10613"/>
    <cellStyle name="Explanatory Text 11" xfId="10614"/>
    <cellStyle name="Explanatory Text 12" xfId="10615"/>
    <cellStyle name="Explanatory Text 13" xfId="10616"/>
    <cellStyle name="Explanatory Text 14" xfId="10617"/>
    <cellStyle name="Explanatory Text 15" xfId="10618"/>
    <cellStyle name="Explanatory Text 16" xfId="10619"/>
    <cellStyle name="Explanatory Text 17" xfId="10620"/>
    <cellStyle name="Explanatory Text 18" xfId="10621"/>
    <cellStyle name="Explanatory Text 19" xfId="10622"/>
    <cellStyle name="Explanatory Text 2" xfId="10623"/>
    <cellStyle name="Explanatory Text 2 2" xfId="10624"/>
    <cellStyle name="Explanatory Text 2 2 2" xfId="10625"/>
    <cellStyle name="Explanatory Text 2 2 2 2" xfId="34687"/>
    <cellStyle name="Explanatory Text 2 2 2 2 2" xfId="34688"/>
    <cellStyle name="Explanatory Text 2 2 2 3" xfId="34689"/>
    <cellStyle name="Explanatory Text 2 2 3" xfId="34690"/>
    <cellStyle name="Explanatory Text 2 2 3 2" xfId="34691"/>
    <cellStyle name="Explanatory Text 2 2 4" xfId="34692"/>
    <cellStyle name="Explanatory Text 2 2 4 2" xfId="34693"/>
    <cellStyle name="Explanatory Text 2 3" xfId="10626"/>
    <cellStyle name="Explanatory Text 2 3 2" xfId="34694"/>
    <cellStyle name="Explanatory Text 2 3 2 2" xfId="34695"/>
    <cellStyle name="Explanatory Text 2 3 2 2 2" xfId="34696"/>
    <cellStyle name="Explanatory Text 2 3 2 3" xfId="34697"/>
    <cellStyle name="Explanatory Text 2 3 2 4" xfId="34698"/>
    <cellStyle name="Explanatory Text 2 3 3" xfId="34699"/>
    <cellStyle name="Explanatory Text 2 3 3 2" xfId="34700"/>
    <cellStyle name="Explanatory Text 2 3 4" xfId="34701"/>
    <cellStyle name="Explanatory Text 2 3 4 2" xfId="34702"/>
    <cellStyle name="Explanatory Text 2 3 5" xfId="34703"/>
    <cellStyle name="Explanatory Text 2 4" xfId="10627"/>
    <cellStyle name="Explanatory Text 2 4 2" xfId="34704"/>
    <cellStyle name="Explanatory Text 2 4 2 2" xfId="34705"/>
    <cellStyle name="Explanatory Text 2 4 3" xfId="34706"/>
    <cellStyle name="Explanatory Text 2 4 4" xfId="34707"/>
    <cellStyle name="Explanatory Text 2 5" xfId="34708"/>
    <cellStyle name="Explanatory Text 2 5 2" xfId="34709"/>
    <cellStyle name="Explanatory Text 2 6" xfId="34710"/>
    <cellStyle name="Explanatory Text 2 6 2" xfId="34711"/>
    <cellStyle name="Explanatory Text 20" xfId="10628"/>
    <cellStyle name="Explanatory Text 21" xfId="10629"/>
    <cellStyle name="Explanatory Text 22" xfId="10630"/>
    <cellStyle name="Explanatory Text 23" xfId="10631"/>
    <cellStyle name="Explanatory Text 24" xfId="10632"/>
    <cellStyle name="Explanatory Text 25" xfId="10633"/>
    <cellStyle name="Explanatory Text 26" xfId="10634"/>
    <cellStyle name="Explanatory Text 27" xfId="10635"/>
    <cellStyle name="Explanatory Text 28" xfId="10636"/>
    <cellStyle name="Explanatory Text 29" xfId="10637"/>
    <cellStyle name="Explanatory Text 3" xfId="10638"/>
    <cellStyle name="Explanatory Text 3 2" xfId="10639"/>
    <cellStyle name="Explanatory Text 3 2 2" xfId="34712"/>
    <cellStyle name="Explanatory Text 3 2 2 2" xfId="34713"/>
    <cellStyle name="Explanatory Text 3 2 3" xfId="34714"/>
    <cellStyle name="Explanatory Text 3 3" xfId="34715"/>
    <cellStyle name="Explanatory Text 3 3 2" xfId="34716"/>
    <cellStyle name="Explanatory Text 3 4" xfId="34717"/>
    <cellStyle name="Explanatory Text 3 4 2" xfId="34718"/>
    <cellStyle name="Explanatory Text 30" xfId="10640"/>
    <cellStyle name="Explanatory Text 31" xfId="10641"/>
    <cellStyle name="Explanatory Text 32" xfId="10642"/>
    <cellStyle name="Explanatory Text 33" xfId="10643"/>
    <cellStyle name="Explanatory Text 34" xfId="10644"/>
    <cellStyle name="Explanatory Text 35" xfId="10645"/>
    <cellStyle name="Explanatory Text 36" xfId="10646"/>
    <cellStyle name="Explanatory Text 37" xfId="10647"/>
    <cellStyle name="Explanatory Text 38" xfId="10648"/>
    <cellStyle name="Explanatory Text 39" xfId="10649"/>
    <cellStyle name="Explanatory Text 4" xfId="10650"/>
    <cellStyle name="Explanatory Text 4 2" xfId="34719"/>
    <cellStyle name="Explanatory Text 4 2 2" xfId="34720"/>
    <cellStyle name="Explanatory Text 4 2 2 2" xfId="34721"/>
    <cellStyle name="Explanatory Text 4 2 3" xfId="34722"/>
    <cellStyle name="Explanatory Text 4 2 4" xfId="34723"/>
    <cellStyle name="Explanatory Text 4 3" xfId="34724"/>
    <cellStyle name="Explanatory Text 4 3 2" xfId="34725"/>
    <cellStyle name="Explanatory Text 4 4" xfId="34726"/>
    <cellStyle name="Explanatory Text 4 4 2" xfId="34727"/>
    <cellStyle name="Explanatory Text 40" xfId="10651"/>
    <cellStyle name="Explanatory Text 41" xfId="10652"/>
    <cellStyle name="Explanatory Text 42" xfId="10653"/>
    <cellStyle name="Explanatory Text 43" xfId="10654"/>
    <cellStyle name="Explanatory Text 44" xfId="10655"/>
    <cellStyle name="Explanatory Text 45" xfId="10656"/>
    <cellStyle name="Explanatory Text 46" xfId="10657"/>
    <cellStyle name="Explanatory Text 47" xfId="10658"/>
    <cellStyle name="Explanatory Text 48" xfId="10659"/>
    <cellStyle name="Explanatory Text 49" xfId="10660"/>
    <cellStyle name="Explanatory Text 5" xfId="10661"/>
    <cellStyle name="Explanatory Text 5 2" xfId="34728"/>
    <cellStyle name="Explanatory Text 5 2 2" xfId="34729"/>
    <cellStyle name="Explanatory Text 5 3" xfId="34730"/>
    <cellStyle name="Explanatory Text 50" xfId="10662"/>
    <cellStyle name="Explanatory Text 51" xfId="10663"/>
    <cellStyle name="Explanatory Text 52" xfId="10664"/>
    <cellStyle name="Explanatory Text 53" xfId="10665"/>
    <cellStyle name="Explanatory Text 54" xfId="10666"/>
    <cellStyle name="Explanatory Text 55" xfId="10667"/>
    <cellStyle name="Explanatory Text 56" xfId="10668"/>
    <cellStyle name="Explanatory Text 57" xfId="10669"/>
    <cellStyle name="Explanatory Text 58" xfId="10670"/>
    <cellStyle name="Explanatory Text 59" xfId="10671"/>
    <cellStyle name="Explanatory Text 6" xfId="10672"/>
    <cellStyle name="Explanatory Text 6 2" xfId="34731"/>
    <cellStyle name="Explanatory Text 6 2 2" xfId="34732"/>
    <cellStyle name="Explanatory Text 6 3" xfId="34733"/>
    <cellStyle name="Explanatory Text 6 4" xfId="34734"/>
    <cellStyle name="Explanatory Text 6 5" xfId="34735"/>
    <cellStyle name="Explanatory Text 60" xfId="10673"/>
    <cellStyle name="Explanatory Text 61" xfId="10674"/>
    <cellStyle name="Explanatory Text 62" xfId="10675"/>
    <cellStyle name="Explanatory Text 63" xfId="10676"/>
    <cellStyle name="Explanatory Text 64" xfId="10677"/>
    <cellStyle name="Explanatory Text 7" xfId="10678"/>
    <cellStyle name="Explanatory Text 7 2" xfId="34736"/>
    <cellStyle name="Explanatory Text 8" xfId="10679"/>
    <cellStyle name="Explanatory Text 9" xfId="10680"/>
    <cellStyle name="FieldName" xfId="34737"/>
    <cellStyle name="Fixed" xfId="10681"/>
    <cellStyle name="Fixed 2" xfId="10682"/>
    <cellStyle name="Fixed 2 2" xfId="10683"/>
    <cellStyle name="Fixed 2 2 2" xfId="34738"/>
    <cellStyle name="Fixed 2 2 3" xfId="34739"/>
    <cellStyle name="Fixed 2 3" xfId="34740"/>
    <cellStyle name="Fixed 2 4" xfId="34741"/>
    <cellStyle name="Fixed 3" xfId="10684"/>
    <cellStyle name="Fixed 3 2" xfId="34742"/>
    <cellStyle name="Fixed 4" xfId="10685"/>
    <cellStyle name="Fixed 4 2" xfId="34743"/>
    <cellStyle name="Fixed 5" xfId="10686"/>
    <cellStyle name="Fixed 5 2" xfId="34744"/>
    <cellStyle name="Fixed 6" xfId="10687"/>
    <cellStyle name="Fixed 7" xfId="10688"/>
    <cellStyle name="Fixed_ACCOUNTS" xfId="10689"/>
    <cellStyle name="Fixed3 - Style3" xfId="10690"/>
    <cellStyle name="Fixed3 - Style3 2" xfId="10691"/>
    <cellStyle name="Fixed3 - Style3 2 2" xfId="34745"/>
    <cellStyle name="Fixed3 - Style3 2 2 2" xfId="34746"/>
    <cellStyle name="Fixed3 - Style3 2 3" xfId="34747"/>
    <cellStyle name="Fixed3 - Style3 3" xfId="34748"/>
    <cellStyle name="Fixed3 - Style3 3 2" xfId="34749"/>
    <cellStyle name="Fixed3 - Style3 4" xfId="34750"/>
    <cellStyle name="Fixed3 - Style3 4 2" xfId="34751"/>
    <cellStyle name="Followed Hyperlink 2" xfId="34752"/>
    <cellStyle name="Footnote" xfId="34753"/>
    <cellStyle name="G01_2001 figures 1 decimal a" xfId="34754"/>
    <cellStyle name="G03_Text" xfId="34755"/>
    <cellStyle name="G05_Superiors" xfId="34756"/>
    <cellStyle name="G07_Bold_2002_figs_Green" xfId="34757"/>
    <cellStyle name="G08_2001_figs" xfId="34758"/>
    <cellStyle name="Good" xfId="33" builtinId="26" customBuiltin="1"/>
    <cellStyle name="Good 10" xfId="10692"/>
    <cellStyle name="Good 11" xfId="10693"/>
    <cellStyle name="Good 12" xfId="10694"/>
    <cellStyle name="Good 13" xfId="10695"/>
    <cellStyle name="Good 14" xfId="10696"/>
    <cellStyle name="Good 15" xfId="10697"/>
    <cellStyle name="Good 16" xfId="10698"/>
    <cellStyle name="Good 17" xfId="10699"/>
    <cellStyle name="Good 18" xfId="10700"/>
    <cellStyle name="Good 19" xfId="10701"/>
    <cellStyle name="Good 2" xfId="10702"/>
    <cellStyle name="Good 2 2" xfId="10703"/>
    <cellStyle name="Good 2 2 2" xfId="10704"/>
    <cellStyle name="Good 2 2 2 2" xfId="34759"/>
    <cellStyle name="Good 2 2 2 2 2" xfId="34760"/>
    <cellStyle name="Good 2 2 2 3" xfId="34761"/>
    <cellStyle name="Good 2 2 3" xfId="34762"/>
    <cellStyle name="Good 2 2 3 2" xfId="34763"/>
    <cellStyle name="Good 2 2 4" xfId="34764"/>
    <cellStyle name="Good 2 2 4 2" xfId="34765"/>
    <cellStyle name="Good 2 3" xfId="10705"/>
    <cellStyle name="Good 2 3 2" xfId="34766"/>
    <cellStyle name="Good 2 3 2 2" xfId="34767"/>
    <cellStyle name="Good 2 3 2 2 2" xfId="34768"/>
    <cellStyle name="Good 2 3 2 3" xfId="34769"/>
    <cellStyle name="Good 2 3 2 4" xfId="34770"/>
    <cellStyle name="Good 2 3 3" xfId="34771"/>
    <cellStyle name="Good 2 3 3 2" xfId="34772"/>
    <cellStyle name="Good 2 3 3 3" xfId="34773"/>
    <cellStyle name="Good 2 3 4" xfId="34774"/>
    <cellStyle name="Good 2 3 4 2" xfId="34775"/>
    <cellStyle name="Good 2 3 5" xfId="34776"/>
    <cellStyle name="Good 2 4" xfId="10706"/>
    <cellStyle name="Good 2 4 2" xfId="34777"/>
    <cellStyle name="Good 2 4 2 2" xfId="34778"/>
    <cellStyle name="Good 2 4 3" xfId="34779"/>
    <cellStyle name="Good 2 4 4" xfId="34780"/>
    <cellStyle name="Good 2 4 5" xfId="34781"/>
    <cellStyle name="Good 2 5" xfId="34782"/>
    <cellStyle name="Good 2 5 2" xfId="34783"/>
    <cellStyle name="Good 2 6" xfId="34784"/>
    <cellStyle name="Good 2 6 2" xfId="34785"/>
    <cellStyle name="Good 20" xfId="10707"/>
    <cellStyle name="Good 21" xfId="10708"/>
    <cellStyle name="Good 22" xfId="10709"/>
    <cellStyle name="Good 23" xfId="10710"/>
    <cellStyle name="Good 24" xfId="10711"/>
    <cellStyle name="Good 25" xfId="10712"/>
    <cellStyle name="Good 26" xfId="10713"/>
    <cellStyle name="Good 27" xfId="10714"/>
    <cellStyle name="Good 28" xfId="10715"/>
    <cellStyle name="Good 29" xfId="10716"/>
    <cellStyle name="Good 3" xfId="10717"/>
    <cellStyle name="Good 3 2" xfId="10718"/>
    <cellStyle name="Good 3 2 2" xfId="34786"/>
    <cellStyle name="Good 3 2 2 2" xfId="34787"/>
    <cellStyle name="Good 3 2 3" xfId="34788"/>
    <cellStyle name="Good 3 3" xfId="10719"/>
    <cellStyle name="Good 3 3 2" xfId="34789"/>
    <cellStyle name="Good 3 4" xfId="10720"/>
    <cellStyle name="Good 3 4 2" xfId="34790"/>
    <cellStyle name="Good 3 5" xfId="34791"/>
    <cellStyle name="Good 30" xfId="10721"/>
    <cellStyle name="Good 31" xfId="10722"/>
    <cellStyle name="Good 32" xfId="10723"/>
    <cellStyle name="Good 33" xfId="10724"/>
    <cellStyle name="Good 34" xfId="10725"/>
    <cellStyle name="Good 35" xfId="10726"/>
    <cellStyle name="Good 36" xfId="10727"/>
    <cellStyle name="Good 37" xfId="10728"/>
    <cellStyle name="Good 38" xfId="10729"/>
    <cellStyle name="Good 39" xfId="10730"/>
    <cellStyle name="Good 4" xfId="10731"/>
    <cellStyle name="Good 4 2" xfId="34792"/>
    <cellStyle name="Good 4 2 2" xfId="34793"/>
    <cellStyle name="Good 4 2 2 2" xfId="34794"/>
    <cellStyle name="Good 4 2 3" xfId="34795"/>
    <cellStyle name="Good 4 2 4" xfId="34796"/>
    <cellStyle name="Good 4 3" xfId="34797"/>
    <cellStyle name="Good 4 3 2" xfId="34798"/>
    <cellStyle name="Good 4 4" xfId="34799"/>
    <cellStyle name="Good 4 4 2" xfId="34800"/>
    <cellStyle name="Good 40" xfId="10732"/>
    <cellStyle name="Good 41" xfId="10733"/>
    <cellStyle name="Good 42" xfId="10734"/>
    <cellStyle name="Good 43" xfId="10735"/>
    <cellStyle name="Good 44" xfId="10736"/>
    <cellStyle name="Good 45" xfId="10737"/>
    <cellStyle name="Good 46" xfId="10738"/>
    <cellStyle name="Good 47" xfId="10739"/>
    <cellStyle name="Good 48" xfId="10740"/>
    <cellStyle name="Good 49" xfId="10741"/>
    <cellStyle name="Good 5" xfId="10742"/>
    <cellStyle name="Good 5 2" xfId="34801"/>
    <cellStyle name="Good 5 2 2" xfId="34802"/>
    <cellStyle name="Good 5 2 3" xfId="34803"/>
    <cellStyle name="Good 5 3" xfId="34804"/>
    <cellStyle name="Good 50" xfId="10743"/>
    <cellStyle name="Good 51" xfId="10744"/>
    <cellStyle name="Good 52" xfId="10745"/>
    <cellStyle name="Good 53" xfId="10746"/>
    <cellStyle name="Good 54" xfId="10747"/>
    <cellStyle name="Good 55" xfId="10748"/>
    <cellStyle name="Good 56" xfId="10749"/>
    <cellStyle name="Good 57" xfId="10750"/>
    <cellStyle name="Good 58" xfId="10751"/>
    <cellStyle name="Good 59" xfId="10752"/>
    <cellStyle name="Good 6" xfId="10753"/>
    <cellStyle name="Good 6 2" xfId="34805"/>
    <cellStyle name="Good 6 2 2" xfId="34806"/>
    <cellStyle name="Good 6 3" xfId="34807"/>
    <cellStyle name="Good 6 4" xfId="34808"/>
    <cellStyle name="Good 6 5" xfId="34809"/>
    <cellStyle name="Good 60" xfId="10754"/>
    <cellStyle name="Good 61" xfId="10755"/>
    <cellStyle name="Good 62" xfId="10756"/>
    <cellStyle name="Good 63" xfId="10757"/>
    <cellStyle name="Good 64" xfId="10758"/>
    <cellStyle name="Good 7" xfId="10759"/>
    <cellStyle name="Good 7 2" xfId="34810"/>
    <cellStyle name="Good 7 3" xfId="34811"/>
    <cellStyle name="Good 8" xfId="10760"/>
    <cellStyle name="Good 9" xfId="10761"/>
    <cellStyle name="Grey" xfId="34"/>
    <cellStyle name="Grey 2" xfId="10762"/>
    <cellStyle name="Grey 2 2" xfId="10763"/>
    <cellStyle name="Grey 2 2 2" xfId="10764"/>
    <cellStyle name="Grey 2 2 2 2" xfId="34812"/>
    <cellStyle name="Grey 2 2 2 2 2" xfId="34813"/>
    <cellStyle name="Grey 2 2 2 3" xfId="34814"/>
    <cellStyle name="Grey 2 2 3" xfId="34815"/>
    <cellStyle name="Grey 2 2 3 2" xfId="34816"/>
    <cellStyle name="Grey 2 2 3 2 2" xfId="34817"/>
    <cellStyle name="Grey 2 2 3 3" xfId="34818"/>
    <cellStyle name="Grey 2 2 4" xfId="34819"/>
    <cellStyle name="Grey 2 2 4 2" xfId="34820"/>
    <cellStyle name="Grey 2 2 5" xfId="34821"/>
    <cellStyle name="Grey 2 2 5 2" xfId="34822"/>
    <cellStyle name="Grey 2 2 6" xfId="34823"/>
    <cellStyle name="Grey 2 3" xfId="10765"/>
    <cellStyle name="Grey 2 3 2" xfId="34824"/>
    <cellStyle name="Grey 2 3 2 2" xfId="34825"/>
    <cellStyle name="Grey 2 3 3" xfId="34826"/>
    <cellStyle name="Grey 2 3 4" xfId="34827"/>
    <cellStyle name="Grey 2 4" xfId="10766"/>
    <cellStyle name="Grey 2 4 2" xfId="34828"/>
    <cellStyle name="Grey 2 5" xfId="34829"/>
    <cellStyle name="Grey 2 5 2" xfId="34830"/>
    <cellStyle name="Grey 3" xfId="10767"/>
    <cellStyle name="Grey 3 2" xfId="10768"/>
    <cellStyle name="Grey 3 2 2" xfId="10769"/>
    <cellStyle name="Grey 3 2 2 2" xfId="34831"/>
    <cellStyle name="Grey 3 2 2 2 2" xfId="34832"/>
    <cellStyle name="Grey 3 2 2 3" xfId="34833"/>
    <cellStyle name="Grey 3 2 3" xfId="34834"/>
    <cellStyle name="Grey 3 2 3 2" xfId="34835"/>
    <cellStyle name="Grey 3 2 3 2 2" xfId="34836"/>
    <cellStyle name="Grey 3 2 3 3" xfId="34837"/>
    <cellStyle name="Grey 3 2 4" xfId="34838"/>
    <cellStyle name="Grey 3 2 4 2" xfId="34839"/>
    <cellStyle name="Grey 3 2 5" xfId="34840"/>
    <cellStyle name="Grey 3 2 5 2" xfId="34841"/>
    <cellStyle name="Grey 3 2 6" xfId="34842"/>
    <cellStyle name="Grey 3 3" xfId="10770"/>
    <cellStyle name="Grey 3 3 2" xfId="34843"/>
    <cellStyle name="Grey 3 3 2 2" xfId="34844"/>
    <cellStyle name="Grey 3 3 3" xfId="34845"/>
    <cellStyle name="Grey 3 3 4" xfId="34846"/>
    <cellStyle name="Grey 3 4" xfId="10771"/>
    <cellStyle name="Grey 3 4 2" xfId="34847"/>
    <cellStyle name="Grey 3 5" xfId="34848"/>
    <cellStyle name="Grey 3 5 2" xfId="34849"/>
    <cellStyle name="Grey 4" xfId="10772"/>
    <cellStyle name="Grey 4 2" xfId="10773"/>
    <cellStyle name="Grey 4 2 2" xfId="34850"/>
    <cellStyle name="Grey 4 2 2 2" xfId="34851"/>
    <cellStyle name="Grey 4 2 3" xfId="34852"/>
    <cellStyle name="Grey 4 2 4" xfId="34853"/>
    <cellStyle name="Grey 4 2 5" xfId="34854"/>
    <cellStyle name="Grey 4 3" xfId="10774"/>
    <cellStyle name="Grey 4 3 2" xfId="34855"/>
    <cellStyle name="Grey 4 4" xfId="10775"/>
    <cellStyle name="Grey 4 4 2" xfId="34856"/>
    <cellStyle name="Grey 5" xfId="10776"/>
    <cellStyle name="Grey 5 2" xfId="10777"/>
    <cellStyle name="Grey 5 2 2" xfId="34857"/>
    <cellStyle name="Grey 5 2 2 2" xfId="34858"/>
    <cellStyle name="Grey 5 2 2 2 2" xfId="34859"/>
    <cellStyle name="Grey 5 2 2 3" xfId="34860"/>
    <cellStyle name="Grey 5 2 3" xfId="34861"/>
    <cellStyle name="Grey 5 2 3 2" xfId="34862"/>
    <cellStyle name="Grey 5 2 4" xfId="34863"/>
    <cellStyle name="Grey 5 2 4 2" xfId="34864"/>
    <cellStyle name="Grey 5 3" xfId="34865"/>
    <cellStyle name="Grey 5 3 2" xfId="34866"/>
    <cellStyle name="Grey 5 3 2 2" xfId="34867"/>
    <cellStyle name="Grey 5 3 3" xfId="34868"/>
    <cellStyle name="Grey 5 4" xfId="34869"/>
    <cellStyle name="Grey 5 4 2" xfId="34870"/>
    <cellStyle name="Grey 5 4 2 2" xfId="34871"/>
    <cellStyle name="Grey 5 4 3" xfId="34872"/>
    <cellStyle name="Grey 5 5" xfId="34873"/>
    <cellStyle name="Grey 5 5 2" xfId="34874"/>
    <cellStyle name="Grey 5 6" xfId="34875"/>
    <cellStyle name="Grey 5 6 2" xfId="34876"/>
    <cellStyle name="Grey 6" xfId="10778"/>
    <cellStyle name="Grey 6 2" xfId="10779"/>
    <cellStyle name="Grey 6 2 2" xfId="34877"/>
    <cellStyle name="Grey 6 3" xfId="34878"/>
    <cellStyle name="Grey 6 4" xfId="34879"/>
    <cellStyle name="Grey 7" xfId="10780"/>
    <cellStyle name="Grey 7 2" xfId="34880"/>
    <cellStyle name="Grey 8" xfId="10781"/>
    <cellStyle name="Grey 8 2" xfId="34881"/>
    <cellStyle name="Grey 9" xfId="34882"/>
    <cellStyle name="Grey 9 2" xfId="34883"/>
    <cellStyle name="Grey_(C) WHE Proforma with ITC cash grant 10 Yr Amort_for deferral_102809" xfId="10782"/>
    <cellStyle name="g-tota - Style7" xfId="10783"/>
    <cellStyle name="Header" xfId="10784"/>
    <cellStyle name="Header1" xfId="10785"/>
    <cellStyle name="Header1 2" xfId="10786"/>
    <cellStyle name="Header1 2 2" xfId="34884"/>
    <cellStyle name="Header1 2 2 2" xfId="34885"/>
    <cellStyle name="Header1 2 2 2 2" xfId="34886"/>
    <cellStyle name="Header1 2 2 3" xfId="34887"/>
    <cellStyle name="Header1 2 3" xfId="34888"/>
    <cellStyle name="Header1 2 3 2" xfId="34889"/>
    <cellStyle name="Header1 2 4" xfId="34890"/>
    <cellStyle name="Header1 2 4 2" xfId="34891"/>
    <cellStyle name="Header1 3" xfId="10787"/>
    <cellStyle name="Header1 3 2" xfId="10788"/>
    <cellStyle name="Header1 3 2 2" xfId="34892"/>
    <cellStyle name="Header1 3 2 3" xfId="34893"/>
    <cellStyle name="Header1 3 3" xfId="34894"/>
    <cellStyle name="Header1 3 4" xfId="34895"/>
    <cellStyle name="Header1 4" xfId="10789"/>
    <cellStyle name="Header1 4 2" xfId="34896"/>
    <cellStyle name="Header1 5" xfId="34897"/>
    <cellStyle name="Header1 5 2" xfId="34898"/>
    <cellStyle name="Header1_AURORA Total New" xfId="10790"/>
    <cellStyle name="Header2" xfId="10791"/>
    <cellStyle name="Header2 2" xfId="10792"/>
    <cellStyle name="Header2 2 2" xfId="10793"/>
    <cellStyle name="Header2 2 2 2" xfId="34899"/>
    <cellStyle name="Header2 2 2 2 2" xfId="34900"/>
    <cellStyle name="Header2 2 2 3" xfId="34901"/>
    <cellStyle name="Header2 2 3" xfId="10794"/>
    <cellStyle name="Header2 2 3 2" xfId="34902"/>
    <cellStyle name="Header2 2 4" xfId="10795"/>
    <cellStyle name="Header2 2 4 2" xfId="34903"/>
    <cellStyle name="Header2 2 5" xfId="34904"/>
    <cellStyle name="Header2 2 6" xfId="34905"/>
    <cellStyle name="Header2 3" xfId="10796"/>
    <cellStyle name="Header2 3 2" xfId="10797"/>
    <cellStyle name="Header2 3 2 2" xfId="10798"/>
    <cellStyle name="Header2 3 2 3" xfId="10799"/>
    <cellStyle name="Header2 3 2 4" xfId="10800"/>
    <cellStyle name="Header2 3 2 5" xfId="10801"/>
    <cellStyle name="Header2 3 2 6" xfId="34906"/>
    <cellStyle name="Header2 3 2 7" xfId="34907"/>
    <cellStyle name="Header2 3 3" xfId="34908"/>
    <cellStyle name="Header2 3 4" xfId="34909"/>
    <cellStyle name="Header2 4" xfId="10802"/>
    <cellStyle name="Header2 4 2" xfId="10803"/>
    <cellStyle name="Header2 4 3" xfId="10804"/>
    <cellStyle name="Header2 4 4" xfId="10805"/>
    <cellStyle name="Header2 4 5" xfId="10806"/>
    <cellStyle name="Header2 4 6" xfId="34910"/>
    <cellStyle name="Header2 4 7" xfId="34911"/>
    <cellStyle name="Header2 5" xfId="10807"/>
    <cellStyle name="Header2 5 2" xfId="34912"/>
    <cellStyle name="Header2 6" xfId="10808"/>
    <cellStyle name="Header2_AURORA Total New" xfId="10809"/>
    <cellStyle name="Heading" xfId="10810"/>
    <cellStyle name="Heading 1" xfId="35" builtinId="16" customBuiltin="1"/>
    <cellStyle name="Heading 1 10" xfId="10811"/>
    <cellStyle name="Heading 1 11" xfId="10812"/>
    <cellStyle name="Heading 1 12" xfId="10813"/>
    <cellStyle name="Heading 1 13" xfId="10814"/>
    <cellStyle name="Heading 1 14" xfId="10815"/>
    <cellStyle name="Heading 1 15" xfId="10816"/>
    <cellStyle name="Heading 1 16" xfId="10817"/>
    <cellStyle name="Heading 1 17" xfId="10818"/>
    <cellStyle name="Heading 1 18" xfId="10819"/>
    <cellStyle name="Heading 1 19" xfId="10820"/>
    <cellStyle name="Heading 1 2" xfId="10821"/>
    <cellStyle name="Heading 1 2 2" xfId="10822"/>
    <cellStyle name="Heading 1 2 2 2" xfId="10823"/>
    <cellStyle name="Heading 1 2 2 2 2" xfId="34913"/>
    <cellStyle name="Heading 1 2 2 2 2 2" xfId="34914"/>
    <cellStyle name="Heading 1 2 2 2 3" xfId="34915"/>
    <cellStyle name="Heading 1 2 2 3" xfId="34916"/>
    <cellStyle name="Heading 1 2 2 3 2" xfId="34917"/>
    <cellStyle name="Heading 1 2 2 4" xfId="34918"/>
    <cellStyle name="Heading 1 2 2 4 2" xfId="34919"/>
    <cellStyle name="Heading 1 2 3" xfId="10824"/>
    <cellStyle name="Heading 1 2 3 2" xfId="10825"/>
    <cellStyle name="Heading 1 2 3 2 2" xfId="34920"/>
    <cellStyle name="Heading 1 2 3 2 2 2" xfId="34921"/>
    <cellStyle name="Heading 1 2 3 2 3" xfId="34922"/>
    <cellStyle name="Heading 1 2 3 2 4" xfId="34923"/>
    <cellStyle name="Heading 1 2 3 3" xfId="10826"/>
    <cellStyle name="Heading 1 2 3 3 2" xfId="34924"/>
    <cellStyle name="Heading 1 2 3 3 3" xfId="34925"/>
    <cellStyle name="Heading 1 2 3 4" xfId="10827"/>
    <cellStyle name="Heading 1 2 3 4 2" xfId="34926"/>
    <cellStyle name="Heading 1 2 3 5" xfId="34927"/>
    <cellStyle name="Heading 1 2 4" xfId="10828"/>
    <cellStyle name="Heading 1 2 4 2" xfId="34928"/>
    <cellStyle name="Heading 1 2 4 2 2" xfId="34929"/>
    <cellStyle name="Heading 1 2 4 3" xfId="34930"/>
    <cellStyle name="Heading 1 2 4 4" xfId="34931"/>
    <cellStyle name="Heading 1 2 4 5" xfId="34932"/>
    <cellStyle name="Heading 1 2 5" xfId="34933"/>
    <cellStyle name="Heading 1 2 5 2" xfId="34934"/>
    <cellStyle name="Heading 1 2 5 2 2" xfId="34935"/>
    <cellStyle name="Heading 1 2 5 3" xfId="34936"/>
    <cellStyle name="Heading 1 2 5 4" xfId="34937"/>
    <cellStyle name="Heading 1 2 6" xfId="34938"/>
    <cellStyle name="Heading 1 2 6 2" xfId="34939"/>
    <cellStyle name="Heading 1 2 7" xfId="34940"/>
    <cellStyle name="Heading 1 20" xfId="10829"/>
    <cellStyle name="Heading 1 21" xfId="10830"/>
    <cellStyle name="Heading 1 22" xfId="10831"/>
    <cellStyle name="Heading 1 23" xfId="10832"/>
    <cellStyle name="Heading 1 24" xfId="10833"/>
    <cellStyle name="Heading 1 25" xfId="10834"/>
    <cellStyle name="Heading 1 26" xfId="10835"/>
    <cellStyle name="Heading 1 27" xfId="10836"/>
    <cellStyle name="Heading 1 28" xfId="10837"/>
    <cellStyle name="Heading 1 29" xfId="10838"/>
    <cellStyle name="Heading 1 3" xfId="10839"/>
    <cellStyle name="Heading 1 3 2" xfId="10840"/>
    <cellStyle name="Heading 1 3 2 2" xfId="34941"/>
    <cellStyle name="Heading 1 3 2 2 2" xfId="34942"/>
    <cellStyle name="Heading 1 3 2 3" xfId="34943"/>
    <cellStyle name="Heading 1 3 2 4" xfId="34944"/>
    <cellStyle name="Heading 1 3 3" xfId="10841"/>
    <cellStyle name="Heading 1 3 3 2" xfId="34945"/>
    <cellStyle name="Heading 1 3 3 2 2" xfId="34946"/>
    <cellStyle name="Heading 1 3 3 3" xfId="34947"/>
    <cellStyle name="Heading 1 3 4" xfId="10842"/>
    <cellStyle name="Heading 1 3 4 2" xfId="34948"/>
    <cellStyle name="Heading 1 3 5" xfId="34949"/>
    <cellStyle name="Heading 1 30" xfId="10843"/>
    <cellStyle name="Heading 1 31" xfId="10844"/>
    <cellStyle name="Heading 1 32" xfId="10845"/>
    <cellStyle name="Heading 1 33" xfId="10846"/>
    <cellStyle name="Heading 1 34" xfId="10847"/>
    <cellStyle name="Heading 1 35" xfId="10848"/>
    <cellStyle name="Heading 1 36" xfId="10849"/>
    <cellStyle name="Heading 1 37" xfId="10850"/>
    <cellStyle name="Heading 1 38" xfId="10851"/>
    <cellStyle name="Heading 1 39" xfId="10852"/>
    <cellStyle name="Heading 1 4" xfId="10853"/>
    <cellStyle name="Heading 1 4 2" xfId="10854"/>
    <cellStyle name="Heading 1 4 2 2" xfId="34950"/>
    <cellStyle name="Heading 1 4 3" xfId="34951"/>
    <cellStyle name="Heading 1 40" xfId="10855"/>
    <cellStyle name="Heading 1 41" xfId="10856"/>
    <cellStyle name="Heading 1 42" xfId="10857"/>
    <cellStyle name="Heading 1 43" xfId="10858"/>
    <cellStyle name="Heading 1 44" xfId="10859"/>
    <cellStyle name="Heading 1 45" xfId="10860"/>
    <cellStyle name="Heading 1 46" xfId="10861"/>
    <cellStyle name="Heading 1 47" xfId="10862"/>
    <cellStyle name="Heading 1 48" xfId="10863"/>
    <cellStyle name="Heading 1 49" xfId="10864"/>
    <cellStyle name="Heading 1 5" xfId="10865"/>
    <cellStyle name="Heading 1 5 2" xfId="34952"/>
    <cellStyle name="Heading 1 5 2 2" xfId="34953"/>
    <cellStyle name="Heading 1 5 3" xfId="34954"/>
    <cellStyle name="Heading 1 5 4" xfId="34955"/>
    <cellStyle name="Heading 1 50" xfId="10866"/>
    <cellStyle name="Heading 1 51" xfId="10867"/>
    <cellStyle name="Heading 1 52" xfId="10868"/>
    <cellStyle name="Heading 1 53" xfId="10869"/>
    <cellStyle name="Heading 1 54" xfId="10870"/>
    <cellStyle name="Heading 1 55" xfId="10871"/>
    <cellStyle name="Heading 1 56" xfId="10872"/>
    <cellStyle name="Heading 1 57" xfId="10873"/>
    <cellStyle name="Heading 1 58" xfId="10874"/>
    <cellStyle name="Heading 1 59" xfId="10875"/>
    <cellStyle name="Heading 1 6" xfId="10876"/>
    <cellStyle name="Heading 1 6 2" xfId="34956"/>
    <cellStyle name="Heading 1 6 3" xfId="34957"/>
    <cellStyle name="Heading 1 60" xfId="10877"/>
    <cellStyle name="Heading 1 61" xfId="10878"/>
    <cellStyle name="Heading 1 62" xfId="10879"/>
    <cellStyle name="Heading 1 63" xfId="10880"/>
    <cellStyle name="Heading 1 64" xfId="10881"/>
    <cellStyle name="Heading 1 65" xfId="10882"/>
    <cellStyle name="Heading 1 7" xfId="10883"/>
    <cellStyle name="Heading 1 8" xfId="10884"/>
    <cellStyle name="Heading 1 9" xfId="10885"/>
    <cellStyle name="Heading 1 9 2" xfId="10886"/>
    <cellStyle name="Heading 2" xfId="36" builtinId="17" customBuiltin="1"/>
    <cellStyle name="Heading 2 10" xfId="10887"/>
    <cellStyle name="Heading 2 11" xfId="10888"/>
    <cellStyle name="Heading 2 12" xfId="10889"/>
    <cellStyle name="Heading 2 13" xfId="10890"/>
    <cellStyle name="Heading 2 14" xfId="10891"/>
    <cellStyle name="Heading 2 15" xfId="10892"/>
    <cellStyle name="Heading 2 16" xfId="10893"/>
    <cellStyle name="Heading 2 17" xfId="10894"/>
    <cellStyle name="Heading 2 18" xfId="10895"/>
    <cellStyle name="Heading 2 19" xfId="10896"/>
    <cellStyle name="Heading 2 2" xfId="10897"/>
    <cellStyle name="Heading 2 2 2" xfId="10898"/>
    <cellStyle name="Heading 2 2 2 2" xfId="10899"/>
    <cellStyle name="Heading 2 2 2 2 2" xfId="34958"/>
    <cellStyle name="Heading 2 2 2 2 2 2" xfId="34959"/>
    <cellStyle name="Heading 2 2 2 2 3" xfId="34960"/>
    <cellStyle name="Heading 2 2 2 3" xfId="34961"/>
    <cellStyle name="Heading 2 2 2 3 2" xfId="34962"/>
    <cellStyle name="Heading 2 2 2 4" xfId="34963"/>
    <cellStyle name="Heading 2 2 2 4 2" xfId="34964"/>
    <cellStyle name="Heading 2 2 3" xfId="10900"/>
    <cellStyle name="Heading 2 2 3 2" xfId="10901"/>
    <cellStyle name="Heading 2 2 3 2 2" xfId="34965"/>
    <cellStyle name="Heading 2 2 3 2 2 2" xfId="34966"/>
    <cellStyle name="Heading 2 2 3 2 3" xfId="34967"/>
    <cellStyle name="Heading 2 2 3 2 4" xfId="34968"/>
    <cellStyle name="Heading 2 2 3 3" xfId="10902"/>
    <cellStyle name="Heading 2 2 3 3 2" xfId="34969"/>
    <cellStyle name="Heading 2 2 3 3 3" xfId="34970"/>
    <cellStyle name="Heading 2 2 3 4" xfId="10903"/>
    <cellStyle name="Heading 2 2 3 4 2" xfId="34971"/>
    <cellStyle name="Heading 2 2 3 5" xfId="34972"/>
    <cellStyle name="Heading 2 2 4" xfId="10904"/>
    <cellStyle name="Heading 2 2 4 2" xfId="34973"/>
    <cellStyle name="Heading 2 2 4 2 2" xfId="34974"/>
    <cellStyle name="Heading 2 2 4 3" xfId="34975"/>
    <cellStyle name="Heading 2 2 4 4" xfId="34976"/>
    <cellStyle name="Heading 2 2 4 5" xfId="34977"/>
    <cellStyle name="Heading 2 2 5" xfId="34978"/>
    <cellStyle name="Heading 2 2 5 2" xfId="34979"/>
    <cellStyle name="Heading 2 2 5 2 2" xfId="34980"/>
    <cellStyle name="Heading 2 2 5 3" xfId="34981"/>
    <cellStyle name="Heading 2 2 5 4" xfId="34982"/>
    <cellStyle name="Heading 2 2 6" xfId="34983"/>
    <cellStyle name="Heading 2 2 6 2" xfId="34984"/>
    <cellStyle name="Heading 2 2 7" xfId="34985"/>
    <cellStyle name="Heading 2 20" xfId="10905"/>
    <cellStyle name="Heading 2 21" xfId="10906"/>
    <cellStyle name="Heading 2 22" xfId="10907"/>
    <cellStyle name="Heading 2 23" xfId="10908"/>
    <cellStyle name="Heading 2 24" xfId="10909"/>
    <cellStyle name="Heading 2 25" xfId="10910"/>
    <cellStyle name="Heading 2 26" xfId="10911"/>
    <cellStyle name="Heading 2 27" xfId="10912"/>
    <cellStyle name="Heading 2 28" xfId="10913"/>
    <cellStyle name="Heading 2 29" xfId="10914"/>
    <cellStyle name="Heading 2 3" xfId="10915"/>
    <cellStyle name="Heading 2 3 2" xfId="10916"/>
    <cellStyle name="Heading 2 3 2 2" xfId="34986"/>
    <cellStyle name="Heading 2 3 2 2 2" xfId="34987"/>
    <cellStyle name="Heading 2 3 2 3" xfId="34988"/>
    <cellStyle name="Heading 2 3 2 4" xfId="34989"/>
    <cellStyle name="Heading 2 3 3" xfId="10917"/>
    <cellStyle name="Heading 2 3 3 2" xfId="34990"/>
    <cellStyle name="Heading 2 3 3 2 2" xfId="34991"/>
    <cellStyle name="Heading 2 3 3 3" xfId="34992"/>
    <cellStyle name="Heading 2 3 4" xfId="10918"/>
    <cellStyle name="Heading 2 3 4 2" xfId="34993"/>
    <cellStyle name="Heading 2 3 5" xfId="34994"/>
    <cellStyle name="Heading 2 30" xfId="10919"/>
    <cellStyle name="Heading 2 31" xfId="10920"/>
    <cellStyle name="Heading 2 32" xfId="10921"/>
    <cellStyle name="Heading 2 33" xfId="10922"/>
    <cellStyle name="Heading 2 34" xfId="10923"/>
    <cellStyle name="Heading 2 35" xfId="10924"/>
    <cellStyle name="Heading 2 36" xfId="10925"/>
    <cellStyle name="Heading 2 37" xfId="10926"/>
    <cellStyle name="Heading 2 38" xfId="10927"/>
    <cellStyle name="Heading 2 39" xfId="10928"/>
    <cellStyle name="Heading 2 4" xfId="10929"/>
    <cellStyle name="Heading 2 4 2" xfId="10930"/>
    <cellStyle name="Heading 2 4 2 2" xfId="34995"/>
    <cellStyle name="Heading 2 4 3" xfId="34996"/>
    <cellStyle name="Heading 2 40" xfId="10931"/>
    <cellStyle name="Heading 2 41" xfId="10932"/>
    <cellStyle name="Heading 2 42" xfId="10933"/>
    <cellStyle name="Heading 2 43" xfId="10934"/>
    <cellStyle name="Heading 2 44" xfId="10935"/>
    <cellStyle name="Heading 2 45" xfId="10936"/>
    <cellStyle name="Heading 2 46" xfId="10937"/>
    <cellStyle name="Heading 2 47" xfId="10938"/>
    <cellStyle name="Heading 2 48" xfId="10939"/>
    <cellStyle name="Heading 2 49" xfId="10940"/>
    <cellStyle name="Heading 2 5" xfId="10941"/>
    <cellStyle name="Heading 2 5 2" xfId="34997"/>
    <cellStyle name="Heading 2 5 2 2" xfId="34998"/>
    <cellStyle name="Heading 2 5 3" xfId="34999"/>
    <cellStyle name="Heading 2 5 4" xfId="35000"/>
    <cellStyle name="Heading 2 50" xfId="10942"/>
    <cellStyle name="Heading 2 51" xfId="10943"/>
    <cellStyle name="Heading 2 52" xfId="10944"/>
    <cellStyle name="Heading 2 53" xfId="10945"/>
    <cellStyle name="Heading 2 54" xfId="10946"/>
    <cellStyle name="Heading 2 55" xfId="10947"/>
    <cellStyle name="Heading 2 56" xfId="10948"/>
    <cellStyle name="Heading 2 57" xfId="10949"/>
    <cellStyle name="Heading 2 58" xfId="10950"/>
    <cellStyle name="Heading 2 59" xfId="10951"/>
    <cellStyle name="Heading 2 6" xfId="10952"/>
    <cellStyle name="Heading 2 6 2" xfId="35001"/>
    <cellStyle name="Heading 2 6 3" xfId="35002"/>
    <cellStyle name="Heading 2 60" xfId="10953"/>
    <cellStyle name="Heading 2 61" xfId="10954"/>
    <cellStyle name="Heading 2 62" xfId="10955"/>
    <cellStyle name="Heading 2 63" xfId="10956"/>
    <cellStyle name="Heading 2 64" xfId="10957"/>
    <cellStyle name="Heading 2 65" xfId="10958"/>
    <cellStyle name="Heading 2 7" xfId="10959"/>
    <cellStyle name="Heading 2 8" xfId="10960"/>
    <cellStyle name="Heading 2 9" xfId="10961"/>
    <cellStyle name="Heading 2 9 2" xfId="10962"/>
    <cellStyle name="Heading 3" xfId="37" builtinId="18" customBuiltin="1"/>
    <cellStyle name="Heading 3 10" xfId="10963"/>
    <cellStyle name="Heading 3 11" xfId="10964"/>
    <cellStyle name="Heading 3 12" xfId="10965"/>
    <cellStyle name="Heading 3 13" xfId="10966"/>
    <cellStyle name="Heading 3 14" xfId="10967"/>
    <cellStyle name="Heading 3 15" xfId="10968"/>
    <cellStyle name="Heading 3 16" xfId="10969"/>
    <cellStyle name="Heading 3 17" xfId="10970"/>
    <cellStyle name="Heading 3 18" xfId="10971"/>
    <cellStyle name="Heading 3 19" xfId="10972"/>
    <cellStyle name="Heading 3 2" xfId="10973"/>
    <cellStyle name="Heading 3 2 2" xfId="10974"/>
    <cellStyle name="Heading 3 2 2 2" xfId="10975"/>
    <cellStyle name="Heading 3 2 2 2 2" xfId="35003"/>
    <cellStyle name="Heading 3 2 2 2 2 2" xfId="35004"/>
    <cellStyle name="Heading 3 2 2 2 3" xfId="35005"/>
    <cellStyle name="Heading 3 2 2 3" xfId="35006"/>
    <cellStyle name="Heading 3 2 2 3 2" xfId="35007"/>
    <cellStyle name="Heading 3 2 2 4" xfId="35008"/>
    <cellStyle name="Heading 3 2 2 4 2" xfId="35009"/>
    <cellStyle name="Heading 3 2 3" xfId="10976"/>
    <cellStyle name="Heading 3 2 3 2" xfId="35010"/>
    <cellStyle name="Heading 3 2 3 2 2" xfId="35011"/>
    <cellStyle name="Heading 3 2 3 2 2 2" xfId="35012"/>
    <cellStyle name="Heading 3 2 3 2 3" xfId="35013"/>
    <cellStyle name="Heading 3 2 3 2 4" xfId="35014"/>
    <cellStyle name="Heading 3 2 3 3" xfId="35015"/>
    <cellStyle name="Heading 3 2 3 3 2" xfId="35016"/>
    <cellStyle name="Heading 3 2 3 3 3" xfId="35017"/>
    <cellStyle name="Heading 3 2 3 4" xfId="35018"/>
    <cellStyle name="Heading 3 2 3 4 2" xfId="35019"/>
    <cellStyle name="Heading 3 2 3 4 3" xfId="35020"/>
    <cellStyle name="Heading 3 2 3 5" xfId="35021"/>
    <cellStyle name="Heading 3 2 4" xfId="10977"/>
    <cellStyle name="Heading 3 2 4 2" xfId="35022"/>
    <cellStyle name="Heading 3 2 4 2 2" xfId="35023"/>
    <cellStyle name="Heading 3 2 4 3" xfId="35024"/>
    <cellStyle name="Heading 3 2 4 4" xfId="35025"/>
    <cellStyle name="Heading 3 2 4 5" xfId="35026"/>
    <cellStyle name="Heading 3 2 5" xfId="35027"/>
    <cellStyle name="Heading 3 2 5 2" xfId="35028"/>
    <cellStyle name="Heading 3 2 5 3" xfId="35029"/>
    <cellStyle name="Heading 3 2 6" xfId="35030"/>
    <cellStyle name="Heading 3 2 6 2" xfId="35031"/>
    <cellStyle name="Heading 3 20" xfId="10978"/>
    <cellStyle name="Heading 3 21" xfId="10979"/>
    <cellStyle name="Heading 3 22" xfId="10980"/>
    <cellStyle name="Heading 3 23" xfId="10981"/>
    <cellStyle name="Heading 3 24" xfId="10982"/>
    <cellStyle name="Heading 3 25" xfId="10983"/>
    <cellStyle name="Heading 3 26" xfId="10984"/>
    <cellStyle name="Heading 3 27" xfId="10985"/>
    <cellStyle name="Heading 3 28" xfId="10986"/>
    <cellStyle name="Heading 3 29" xfId="10987"/>
    <cellStyle name="Heading 3 3" xfId="10988"/>
    <cellStyle name="Heading 3 3 2" xfId="10989"/>
    <cellStyle name="Heading 3 3 2 2" xfId="35032"/>
    <cellStyle name="Heading 3 3 2 2 2" xfId="35033"/>
    <cellStyle name="Heading 3 3 2 3" xfId="35034"/>
    <cellStyle name="Heading 3 3 3" xfId="10990"/>
    <cellStyle name="Heading 3 3 3 2" xfId="35035"/>
    <cellStyle name="Heading 3 3 4" xfId="10991"/>
    <cellStyle name="Heading 3 3 4 2" xfId="35036"/>
    <cellStyle name="Heading 3 3 5" xfId="35037"/>
    <cellStyle name="Heading 3 30" xfId="10992"/>
    <cellStyle name="Heading 3 31" xfId="10993"/>
    <cellStyle name="Heading 3 32" xfId="10994"/>
    <cellStyle name="Heading 3 33" xfId="10995"/>
    <cellStyle name="Heading 3 34" xfId="10996"/>
    <cellStyle name="Heading 3 35" xfId="10997"/>
    <cellStyle name="Heading 3 36" xfId="10998"/>
    <cellStyle name="Heading 3 37" xfId="10999"/>
    <cellStyle name="Heading 3 38" xfId="11000"/>
    <cellStyle name="Heading 3 39" xfId="11001"/>
    <cellStyle name="Heading 3 4" xfId="11002"/>
    <cellStyle name="Heading 3 4 2" xfId="35038"/>
    <cellStyle name="Heading 3 4 2 2" xfId="35039"/>
    <cellStyle name="Heading 3 4 2 2 2" xfId="35040"/>
    <cellStyle name="Heading 3 4 2 3" xfId="35041"/>
    <cellStyle name="Heading 3 4 2 4" xfId="35042"/>
    <cellStyle name="Heading 3 4 3" xfId="35043"/>
    <cellStyle name="Heading 3 4 3 2" xfId="35044"/>
    <cellStyle name="Heading 3 4 4" xfId="35045"/>
    <cellStyle name="Heading 3 4 4 2" xfId="35046"/>
    <cellStyle name="Heading 3 40" xfId="11003"/>
    <cellStyle name="Heading 3 41" xfId="11004"/>
    <cellStyle name="Heading 3 42" xfId="11005"/>
    <cellStyle name="Heading 3 43" xfId="11006"/>
    <cellStyle name="Heading 3 44" xfId="11007"/>
    <cellStyle name="Heading 3 45" xfId="11008"/>
    <cellStyle name="Heading 3 46" xfId="11009"/>
    <cellStyle name="Heading 3 47" xfId="11010"/>
    <cellStyle name="Heading 3 48" xfId="11011"/>
    <cellStyle name="Heading 3 49" xfId="11012"/>
    <cellStyle name="Heading 3 5" xfId="11013"/>
    <cellStyle name="Heading 3 5 2" xfId="35047"/>
    <cellStyle name="Heading 3 5 2 2" xfId="35048"/>
    <cellStyle name="Heading 3 5 2 3" xfId="35049"/>
    <cellStyle name="Heading 3 5 3" xfId="35050"/>
    <cellStyle name="Heading 3 50" xfId="11014"/>
    <cellStyle name="Heading 3 51" xfId="11015"/>
    <cellStyle name="Heading 3 52" xfId="11016"/>
    <cellStyle name="Heading 3 53" xfId="11017"/>
    <cellStyle name="Heading 3 54" xfId="11018"/>
    <cellStyle name="Heading 3 55" xfId="11019"/>
    <cellStyle name="Heading 3 56" xfId="11020"/>
    <cellStyle name="Heading 3 57" xfId="11021"/>
    <cellStyle name="Heading 3 58" xfId="11022"/>
    <cellStyle name="Heading 3 59" xfId="11023"/>
    <cellStyle name="Heading 3 6" xfId="11024"/>
    <cellStyle name="Heading 3 6 2" xfId="35051"/>
    <cellStyle name="Heading 3 6 2 2" xfId="35052"/>
    <cellStyle name="Heading 3 6 3" xfId="35053"/>
    <cellStyle name="Heading 3 6 4" xfId="35054"/>
    <cellStyle name="Heading 3 6 5" xfId="35055"/>
    <cellStyle name="Heading 3 60" xfId="11025"/>
    <cellStyle name="Heading 3 61" xfId="11026"/>
    <cellStyle name="Heading 3 62" xfId="11027"/>
    <cellStyle name="Heading 3 63" xfId="11028"/>
    <cellStyle name="Heading 3 64" xfId="11029"/>
    <cellStyle name="Heading 3 7" xfId="11030"/>
    <cellStyle name="Heading 3 7 2" xfId="35056"/>
    <cellStyle name="Heading 3 7 3" xfId="35057"/>
    <cellStyle name="Heading 3 8" xfId="11031"/>
    <cellStyle name="Heading 3 9" xfId="11032"/>
    <cellStyle name="Heading 4" xfId="38" builtinId="19" customBuiltin="1"/>
    <cellStyle name="Heading 4 10" xfId="11033"/>
    <cellStyle name="Heading 4 11" xfId="11034"/>
    <cellStyle name="Heading 4 12" xfId="11035"/>
    <cellStyle name="Heading 4 13" xfId="11036"/>
    <cellStyle name="Heading 4 14" xfId="11037"/>
    <cellStyle name="Heading 4 15" xfId="11038"/>
    <cellStyle name="Heading 4 16" xfId="11039"/>
    <cellStyle name="Heading 4 17" xfId="11040"/>
    <cellStyle name="Heading 4 18" xfId="11041"/>
    <cellStyle name="Heading 4 19" xfId="11042"/>
    <cellStyle name="Heading 4 2" xfId="11043"/>
    <cellStyle name="Heading 4 2 2" xfId="11044"/>
    <cellStyle name="Heading 4 2 2 2" xfId="11045"/>
    <cellStyle name="Heading 4 2 2 2 2" xfId="35058"/>
    <cellStyle name="Heading 4 2 2 2 2 2" xfId="35059"/>
    <cellStyle name="Heading 4 2 2 2 3" xfId="35060"/>
    <cellStyle name="Heading 4 2 2 3" xfId="35061"/>
    <cellStyle name="Heading 4 2 2 3 2" xfId="35062"/>
    <cellStyle name="Heading 4 2 2 4" xfId="35063"/>
    <cellStyle name="Heading 4 2 2 4 2" xfId="35064"/>
    <cellStyle name="Heading 4 2 3" xfId="11046"/>
    <cellStyle name="Heading 4 2 3 2" xfId="35065"/>
    <cellStyle name="Heading 4 2 3 2 2" xfId="35066"/>
    <cellStyle name="Heading 4 2 3 2 2 2" xfId="35067"/>
    <cellStyle name="Heading 4 2 3 2 3" xfId="35068"/>
    <cellStyle name="Heading 4 2 3 2 4" xfId="35069"/>
    <cellStyle name="Heading 4 2 3 3" xfId="35070"/>
    <cellStyle name="Heading 4 2 3 3 2" xfId="35071"/>
    <cellStyle name="Heading 4 2 3 3 3" xfId="35072"/>
    <cellStyle name="Heading 4 2 3 4" xfId="35073"/>
    <cellStyle name="Heading 4 2 3 4 2" xfId="35074"/>
    <cellStyle name="Heading 4 2 4" xfId="11047"/>
    <cellStyle name="Heading 4 2 4 2" xfId="35075"/>
    <cellStyle name="Heading 4 2 4 2 2" xfId="35076"/>
    <cellStyle name="Heading 4 2 4 3" xfId="35077"/>
    <cellStyle name="Heading 4 2 4 4" xfId="35078"/>
    <cellStyle name="Heading 4 2 4 5" xfId="35079"/>
    <cellStyle name="Heading 4 2 5" xfId="35080"/>
    <cellStyle name="Heading 4 2 5 2" xfId="35081"/>
    <cellStyle name="Heading 4 2 5 3" xfId="35082"/>
    <cellStyle name="Heading 4 2 6" xfId="35083"/>
    <cellStyle name="Heading 4 2 6 2" xfId="35084"/>
    <cellStyle name="Heading 4 20" xfId="11048"/>
    <cellStyle name="Heading 4 21" xfId="11049"/>
    <cellStyle name="Heading 4 22" xfId="11050"/>
    <cellStyle name="Heading 4 23" xfId="11051"/>
    <cellStyle name="Heading 4 24" xfId="11052"/>
    <cellStyle name="Heading 4 25" xfId="11053"/>
    <cellStyle name="Heading 4 26" xfId="11054"/>
    <cellStyle name="Heading 4 27" xfId="11055"/>
    <cellStyle name="Heading 4 28" xfId="11056"/>
    <cellStyle name="Heading 4 29" xfId="11057"/>
    <cellStyle name="Heading 4 3" xfId="11058"/>
    <cellStyle name="Heading 4 3 2" xfId="11059"/>
    <cellStyle name="Heading 4 3 2 2" xfId="35085"/>
    <cellStyle name="Heading 4 3 2 2 2" xfId="35086"/>
    <cellStyle name="Heading 4 3 2 3" xfId="35087"/>
    <cellStyle name="Heading 4 3 3" xfId="11060"/>
    <cellStyle name="Heading 4 3 3 2" xfId="35088"/>
    <cellStyle name="Heading 4 3 4" xfId="11061"/>
    <cellStyle name="Heading 4 3 4 2" xfId="35089"/>
    <cellStyle name="Heading 4 3 5" xfId="35090"/>
    <cellStyle name="Heading 4 30" xfId="11062"/>
    <cellStyle name="Heading 4 31" xfId="11063"/>
    <cellStyle name="Heading 4 32" xfId="11064"/>
    <cellStyle name="Heading 4 33" xfId="11065"/>
    <cellStyle name="Heading 4 34" xfId="11066"/>
    <cellStyle name="Heading 4 35" xfId="11067"/>
    <cellStyle name="Heading 4 36" xfId="11068"/>
    <cellStyle name="Heading 4 37" xfId="11069"/>
    <cellStyle name="Heading 4 38" xfId="11070"/>
    <cellStyle name="Heading 4 39" xfId="11071"/>
    <cellStyle name="Heading 4 4" xfId="11072"/>
    <cellStyle name="Heading 4 4 2" xfId="35091"/>
    <cellStyle name="Heading 4 4 2 2" xfId="35092"/>
    <cellStyle name="Heading 4 4 2 2 2" xfId="35093"/>
    <cellStyle name="Heading 4 4 2 3" xfId="35094"/>
    <cellStyle name="Heading 4 4 2 4" xfId="35095"/>
    <cellStyle name="Heading 4 4 3" xfId="35096"/>
    <cellStyle name="Heading 4 4 3 2" xfId="35097"/>
    <cellStyle name="Heading 4 4 4" xfId="35098"/>
    <cellStyle name="Heading 4 4 4 2" xfId="35099"/>
    <cellStyle name="Heading 4 40" xfId="11073"/>
    <cellStyle name="Heading 4 41" xfId="11074"/>
    <cellStyle name="Heading 4 42" xfId="11075"/>
    <cellStyle name="Heading 4 43" xfId="11076"/>
    <cellStyle name="Heading 4 44" xfId="11077"/>
    <cellStyle name="Heading 4 45" xfId="11078"/>
    <cellStyle name="Heading 4 46" xfId="11079"/>
    <cellStyle name="Heading 4 47" xfId="11080"/>
    <cellStyle name="Heading 4 48" xfId="11081"/>
    <cellStyle name="Heading 4 49" xfId="11082"/>
    <cellStyle name="Heading 4 5" xfId="11083"/>
    <cellStyle name="Heading 4 5 2" xfId="35100"/>
    <cellStyle name="Heading 4 5 2 2" xfId="35101"/>
    <cellStyle name="Heading 4 5 2 3" xfId="35102"/>
    <cellStyle name="Heading 4 5 3" xfId="35103"/>
    <cellStyle name="Heading 4 50" xfId="11084"/>
    <cellStyle name="Heading 4 51" xfId="11085"/>
    <cellStyle name="Heading 4 52" xfId="11086"/>
    <cellStyle name="Heading 4 53" xfId="11087"/>
    <cellStyle name="Heading 4 54" xfId="11088"/>
    <cellStyle name="Heading 4 55" xfId="11089"/>
    <cellStyle name="Heading 4 56" xfId="11090"/>
    <cellStyle name="Heading 4 57" xfId="11091"/>
    <cellStyle name="Heading 4 58" xfId="11092"/>
    <cellStyle name="Heading 4 59" xfId="11093"/>
    <cellStyle name="Heading 4 6" xfId="11094"/>
    <cellStyle name="Heading 4 6 2" xfId="35104"/>
    <cellStyle name="Heading 4 6 2 2" xfId="35105"/>
    <cellStyle name="Heading 4 6 3" xfId="35106"/>
    <cellStyle name="Heading 4 6 4" xfId="35107"/>
    <cellStyle name="Heading 4 6 5" xfId="35108"/>
    <cellStyle name="Heading 4 60" xfId="11095"/>
    <cellStyle name="Heading 4 61" xfId="11096"/>
    <cellStyle name="Heading 4 62" xfId="11097"/>
    <cellStyle name="Heading 4 63" xfId="11098"/>
    <cellStyle name="Heading 4 64" xfId="11099"/>
    <cellStyle name="Heading 4 7" xfId="11100"/>
    <cellStyle name="Heading 4 7 2" xfId="35109"/>
    <cellStyle name="Heading 4 7 3" xfId="35110"/>
    <cellStyle name="Heading 4 8" xfId="11101"/>
    <cellStyle name="Heading 4 9" xfId="11102"/>
    <cellStyle name="Heading 5" xfId="35111"/>
    <cellStyle name="Heading1" xfId="39"/>
    <cellStyle name="Heading1 2" xfId="11103"/>
    <cellStyle name="Heading1 2 2" xfId="11104"/>
    <cellStyle name="Heading1 2 2 2" xfId="35112"/>
    <cellStyle name="Heading1 2 3" xfId="35113"/>
    <cellStyle name="Heading1 2 3 2" xfId="35114"/>
    <cellStyle name="Heading1 3" xfId="11105"/>
    <cellStyle name="Heading1 3 2" xfId="11106"/>
    <cellStyle name="Heading1 3 2 2" xfId="35115"/>
    <cellStyle name="Heading1 3 2 3" xfId="35116"/>
    <cellStyle name="Heading1 3 3" xfId="35117"/>
    <cellStyle name="Heading1 3 4" xfId="35118"/>
    <cellStyle name="Heading1 4" xfId="11107"/>
    <cellStyle name="Heading1 4 2" xfId="35119"/>
    <cellStyle name="Heading1 5" xfId="11108"/>
    <cellStyle name="Heading1 5 2" xfId="35120"/>
    <cellStyle name="Heading1 6" xfId="11109"/>
    <cellStyle name="Heading1 6 2" xfId="35121"/>
    <cellStyle name="Heading1 7" xfId="11110"/>
    <cellStyle name="Heading1 8" xfId="11111"/>
    <cellStyle name="Heading1_4.32E Depreciation Study Robs file" xfId="11112"/>
    <cellStyle name="Heading2" xfId="40"/>
    <cellStyle name="Heading2 2" xfId="11113"/>
    <cellStyle name="Heading2 2 2" xfId="11114"/>
    <cellStyle name="Heading2 2 2 2" xfId="35122"/>
    <cellStyle name="Heading2 2 3" xfId="35123"/>
    <cellStyle name="Heading2 2 3 2" xfId="35124"/>
    <cellStyle name="Heading2 3" xfId="11115"/>
    <cellStyle name="Heading2 3 2" xfId="11116"/>
    <cellStyle name="Heading2 3 2 2" xfId="35125"/>
    <cellStyle name="Heading2 3 2 3" xfId="35126"/>
    <cellStyle name="Heading2 3 3" xfId="35127"/>
    <cellStyle name="Heading2 3 4" xfId="35128"/>
    <cellStyle name="Heading2 4" xfId="11117"/>
    <cellStyle name="Heading2 4 2" xfId="35129"/>
    <cellStyle name="Heading2 5" xfId="11118"/>
    <cellStyle name="Heading2 5 2" xfId="35130"/>
    <cellStyle name="Heading2 6" xfId="11119"/>
    <cellStyle name="Heading2 6 2" xfId="35131"/>
    <cellStyle name="Heading2 7" xfId="11120"/>
    <cellStyle name="Heading2 8" xfId="11121"/>
    <cellStyle name="Heading2_4.32E Depreciation Study Robs file" xfId="11122"/>
    <cellStyle name="HeadlineStyle" xfId="11123"/>
    <cellStyle name="HeadlineStyle 2" xfId="11124"/>
    <cellStyle name="HeadlineStyle 2 2" xfId="35132"/>
    <cellStyle name="HeadlineStyle 2 2 2" xfId="35133"/>
    <cellStyle name="HeadlineStyle 2 2 2 2" xfId="35134"/>
    <cellStyle name="HeadlineStyle 2 3" xfId="35135"/>
    <cellStyle name="HeadlineStyle 2 3 2" xfId="35136"/>
    <cellStyle name="HeadlineStyle 2 4" xfId="35137"/>
    <cellStyle name="HeadlineStyle 2 4 2" xfId="35138"/>
    <cellStyle name="HeadlineStyle 3" xfId="35139"/>
    <cellStyle name="HeadlineStyle 3 2" xfId="35140"/>
    <cellStyle name="HeadlineStyle 3 2 2" xfId="35141"/>
    <cellStyle name="HeadlineStyle 4" xfId="35142"/>
    <cellStyle name="HeadlineStyle 4 2" xfId="35143"/>
    <cellStyle name="HeadlineStyle 4 2 2" xfId="35144"/>
    <cellStyle name="HeadlineStyle 4 3" xfId="35145"/>
    <cellStyle name="HeadlineStyle 5" xfId="35146"/>
    <cellStyle name="HeadlineStyle 5 2" xfId="35147"/>
    <cellStyle name="HeadlineStyle 6" xfId="35148"/>
    <cellStyle name="HeadlineStyle 6 2" xfId="35149"/>
    <cellStyle name="HeadlineStyleJustified" xfId="11125"/>
    <cellStyle name="HeadlineStyleJustified 2" xfId="11126"/>
    <cellStyle name="HeadlineStyleJustified 2 2" xfId="35150"/>
    <cellStyle name="HeadlineStyleJustified 2 2 2" xfId="35151"/>
    <cellStyle name="HeadlineStyleJustified 2 2 2 2" xfId="35152"/>
    <cellStyle name="HeadlineStyleJustified 2 3" xfId="35153"/>
    <cellStyle name="HeadlineStyleJustified 2 3 2" xfId="35154"/>
    <cellStyle name="HeadlineStyleJustified 2 4" xfId="35155"/>
    <cellStyle name="HeadlineStyleJustified 2 4 2" xfId="35156"/>
    <cellStyle name="HeadlineStyleJustified 3" xfId="35157"/>
    <cellStyle name="HeadlineStyleJustified 3 2" xfId="35158"/>
    <cellStyle name="HeadlineStyleJustified 3 2 2" xfId="35159"/>
    <cellStyle name="HeadlineStyleJustified 4" xfId="35160"/>
    <cellStyle name="HeadlineStyleJustified 4 2" xfId="35161"/>
    <cellStyle name="HeadlineStyleJustified 4 2 2" xfId="35162"/>
    <cellStyle name="HeadlineStyleJustified 4 3" xfId="35163"/>
    <cellStyle name="HeadlineStyleJustified 5" xfId="35164"/>
    <cellStyle name="HeadlineStyleJustified 5 2" xfId="35165"/>
    <cellStyle name="HeadlineStyleJustified 6" xfId="35166"/>
    <cellStyle name="HeadlineStyleJustified 6 2" xfId="35167"/>
    <cellStyle name="Hyperlink 2" xfId="11127"/>
    <cellStyle name="Hyperlink 2 2" xfId="35168"/>
    <cellStyle name="Hyperlink 2 2 2" xfId="35169"/>
    <cellStyle name="Hyperlink 2 2 2 2" xfId="35170"/>
    <cellStyle name="Hyperlink 2 2 3" xfId="35171"/>
    <cellStyle name="Hyperlink 2 3" xfId="35172"/>
    <cellStyle name="Hyperlink 2 3 2" xfId="35173"/>
    <cellStyle name="Hyperlink 2 4" xfId="35174"/>
    <cellStyle name="Hyperlink 2 4 2" xfId="35175"/>
    <cellStyle name="Hyperlink 3" xfId="11128"/>
    <cellStyle name="Hyperlink 3 2" xfId="35176"/>
    <cellStyle name="Hyperlink_F2009Tables_Final_with_link" xfId="11129"/>
    <cellStyle name="Input" xfId="41" builtinId="20" customBuiltin="1"/>
    <cellStyle name="Input [yellow]" xfId="42"/>
    <cellStyle name="Input [yellow] 2" xfId="11130"/>
    <cellStyle name="Input [yellow] 2 2" xfId="11131"/>
    <cellStyle name="Input [yellow] 2 2 2" xfId="11132"/>
    <cellStyle name="Input [yellow] 2 2 2 2" xfId="35177"/>
    <cellStyle name="Input [yellow] 2 2 2 2 2" xfId="35178"/>
    <cellStyle name="Input [yellow] 2 2 2 3" xfId="35179"/>
    <cellStyle name="Input [yellow] 2 2 3" xfId="11133"/>
    <cellStyle name="Input [yellow] 2 2 3 2" xfId="35180"/>
    <cellStyle name="Input [yellow] 2 2 3 2 2" xfId="35181"/>
    <cellStyle name="Input [yellow] 2 2 3 3" xfId="35182"/>
    <cellStyle name="Input [yellow] 2 2 4" xfId="11134"/>
    <cellStyle name="Input [yellow] 2 2 4 2" xfId="35183"/>
    <cellStyle name="Input [yellow] 2 2 5" xfId="11135"/>
    <cellStyle name="Input [yellow] 2 2 5 2" xfId="35184"/>
    <cellStyle name="Input [yellow] 2 2 6" xfId="35185"/>
    <cellStyle name="Input [yellow] 2 2 7" xfId="35186"/>
    <cellStyle name="Input [yellow] 2 3" xfId="11136"/>
    <cellStyle name="Input [yellow] 2 3 2" xfId="11137"/>
    <cellStyle name="Input [yellow] 2 3 2 2" xfId="35187"/>
    <cellStyle name="Input [yellow] 2 3 3" xfId="11138"/>
    <cellStyle name="Input [yellow] 2 3 4" xfId="11139"/>
    <cellStyle name="Input [yellow] 2 3 5" xfId="11140"/>
    <cellStyle name="Input [yellow] 2 3 6" xfId="35188"/>
    <cellStyle name="Input [yellow] 2 3 7" xfId="35189"/>
    <cellStyle name="Input [yellow] 2 4" xfId="11141"/>
    <cellStyle name="Input [yellow] 2 4 2" xfId="35190"/>
    <cellStyle name="Input [yellow] 2 5" xfId="11142"/>
    <cellStyle name="Input [yellow] 2 5 2" xfId="35191"/>
    <cellStyle name="Input [yellow] 3" xfId="11143"/>
    <cellStyle name="Input [yellow] 3 2" xfId="11144"/>
    <cellStyle name="Input [yellow] 3 2 2" xfId="11145"/>
    <cellStyle name="Input [yellow] 3 2 2 2" xfId="35192"/>
    <cellStyle name="Input [yellow] 3 2 2 2 2" xfId="35193"/>
    <cellStyle name="Input [yellow] 3 2 2 3" xfId="35194"/>
    <cellStyle name="Input [yellow] 3 2 3" xfId="11146"/>
    <cellStyle name="Input [yellow] 3 2 3 2" xfId="35195"/>
    <cellStyle name="Input [yellow] 3 2 3 2 2" xfId="35196"/>
    <cellStyle name="Input [yellow] 3 2 3 3" xfId="35197"/>
    <cellStyle name="Input [yellow] 3 2 4" xfId="11147"/>
    <cellStyle name="Input [yellow] 3 2 4 2" xfId="35198"/>
    <cellStyle name="Input [yellow] 3 2 5" xfId="11148"/>
    <cellStyle name="Input [yellow] 3 2 5 2" xfId="35199"/>
    <cellStyle name="Input [yellow] 3 2 6" xfId="35200"/>
    <cellStyle name="Input [yellow] 3 2 7" xfId="35201"/>
    <cellStyle name="Input [yellow] 3 3" xfId="11149"/>
    <cellStyle name="Input [yellow] 3 3 2" xfId="11150"/>
    <cellStyle name="Input [yellow] 3 3 2 2" xfId="35202"/>
    <cellStyle name="Input [yellow] 3 3 3" xfId="11151"/>
    <cellStyle name="Input [yellow] 3 3 4" xfId="11152"/>
    <cellStyle name="Input [yellow] 3 3 5" xfId="11153"/>
    <cellStyle name="Input [yellow] 3 3 6" xfId="35203"/>
    <cellStyle name="Input [yellow] 3 3 7" xfId="35204"/>
    <cellStyle name="Input [yellow] 3 4" xfId="11154"/>
    <cellStyle name="Input [yellow] 3 4 2" xfId="35205"/>
    <cellStyle name="Input [yellow] 3 5" xfId="11155"/>
    <cellStyle name="Input [yellow] 3 5 2" xfId="35206"/>
    <cellStyle name="Input [yellow] 4" xfId="11156"/>
    <cellStyle name="Input [yellow] 4 2" xfId="11157"/>
    <cellStyle name="Input [yellow] 4 2 2" xfId="11158"/>
    <cellStyle name="Input [yellow] 4 2 2 2" xfId="35207"/>
    <cellStyle name="Input [yellow] 4 2 3" xfId="11159"/>
    <cellStyle name="Input [yellow] 4 2 4" xfId="11160"/>
    <cellStyle name="Input [yellow] 4 2 5" xfId="11161"/>
    <cellStyle name="Input [yellow] 4 2 6" xfId="35208"/>
    <cellStyle name="Input [yellow] 4 2 7" xfId="35209"/>
    <cellStyle name="Input [yellow] 4 3" xfId="11162"/>
    <cellStyle name="Input [yellow] 4 3 2" xfId="11163"/>
    <cellStyle name="Input [yellow] 4 3 3" xfId="11164"/>
    <cellStyle name="Input [yellow] 4 3 4" xfId="11165"/>
    <cellStyle name="Input [yellow] 4 3 5" xfId="11166"/>
    <cellStyle name="Input [yellow] 4 3 6" xfId="35210"/>
    <cellStyle name="Input [yellow] 4 3 7" xfId="35211"/>
    <cellStyle name="Input [yellow] 4 4" xfId="11167"/>
    <cellStyle name="Input [yellow] 4 4 2" xfId="35212"/>
    <cellStyle name="Input [yellow] 4 5" xfId="11168"/>
    <cellStyle name="Input [yellow] 5" xfId="11169"/>
    <cellStyle name="Input [yellow] 5 2" xfId="11170"/>
    <cellStyle name="Input [yellow] 5 2 2" xfId="11171"/>
    <cellStyle name="Input [yellow] 5 2 2 2" xfId="35213"/>
    <cellStyle name="Input [yellow] 5 2 2 2 2" xfId="35214"/>
    <cellStyle name="Input [yellow] 5 2 2 3" xfId="35215"/>
    <cellStyle name="Input [yellow] 5 2 3" xfId="11172"/>
    <cellStyle name="Input [yellow] 5 2 3 2" xfId="35216"/>
    <cellStyle name="Input [yellow] 5 2 4" xfId="11173"/>
    <cellStyle name="Input [yellow] 5 2 4 2" xfId="35217"/>
    <cellStyle name="Input [yellow] 5 2 5" xfId="11174"/>
    <cellStyle name="Input [yellow] 5 2 6" xfId="35218"/>
    <cellStyle name="Input [yellow] 5 2 7" xfId="35219"/>
    <cellStyle name="Input [yellow] 5 3" xfId="35220"/>
    <cellStyle name="Input [yellow] 5 3 2" xfId="35221"/>
    <cellStyle name="Input [yellow] 5 3 2 2" xfId="35222"/>
    <cellStyle name="Input [yellow] 5 3 3" xfId="35223"/>
    <cellStyle name="Input [yellow] 5 4" xfId="35224"/>
    <cellStyle name="Input [yellow] 5 4 2" xfId="35225"/>
    <cellStyle name="Input [yellow] 5 4 2 2" xfId="35226"/>
    <cellStyle name="Input [yellow] 5 4 3" xfId="35227"/>
    <cellStyle name="Input [yellow] 5 5" xfId="35228"/>
    <cellStyle name="Input [yellow] 5 5 2" xfId="35229"/>
    <cellStyle name="Input [yellow] 5 6" xfId="35230"/>
    <cellStyle name="Input [yellow] 5 6 2" xfId="35231"/>
    <cellStyle name="Input [yellow] 6" xfId="11175"/>
    <cellStyle name="Input [yellow] 6 2" xfId="11176"/>
    <cellStyle name="Input [yellow] 6 2 2" xfId="35232"/>
    <cellStyle name="Input [yellow] 6 3" xfId="11177"/>
    <cellStyle name="Input [yellow] 6 4" xfId="11178"/>
    <cellStyle name="Input [yellow] 6 5" xfId="11179"/>
    <cellStyle name="Input [yellow] 6 6" xfId="35233"/>
    <cellStyle name="Input [yellow] 6 7" xfId="35234"/>
    <cellStyle name="Input [yellow] 7" xfId="11180"/>
    <cellStyle name="Input [yellow] 7 2" xfId="35235"/>
    <cellStyle name="Input [yellow] 8" xfId="11181"/>
    <cellStyle name="Input [yellow] 8 2" xfId="35236"/>
    <cellStyle name="Input [yellow] 9" xfId="11182"/>
    <cellStyle name="Input [yellow] 9 2" xfId="35237"/>
    <cellStyle name="Input [yellow]_(C) WHE Proforma with ITC cash grant 10 Yr Amort_for deferral_102809" xfId="11183"/>
    <cellStyle name="Input 10" xfId="11184"/>
    <cellStyle name="Input 10 2" xfId="11185"/>
    <cellStyle name="Input 10 2 2" xfId="35238"/>
    <cellStyle name="Input 10 2 2 2" xfId="35239"/>
    <cellStyle name="Input 10 2 3" xfId="35240"/>
    <cellStyle name="Input 10 3" xfId="11186"/>
    <cellStyle name="Input 10 3 2" xfId="35241"/>
    <cellStyle name="Input 10 4" xfId="11187"/>
    <cellStyle name="Input 10 4 2" xfId="35242"/>
    <cellStyle name="Input 10 5" xfId="11188"/>
    <cellStyle name="Input 10 6" xfId="35243"/>
    <cellStyle name="Input 10 7" xfId="35244"/>
    <cellStyle name="Input 11" xfId="11189"/>
    <cellStyle name="Input 11 2" xfId="35245"/>
    <cellStyle name="Input 11 2 2" xfId="35246"/>
    <cellStyle name="Input 11 2 2 2" xfId="35247"/>
    <cellStyle name="Input 11 2 3" xfId="35248"/>
    <cellStyle name="Input 11 3" xfId="35249"/>
    <cellStyle name="Input 11 3 2" xfId="35250"/>
    <cellStyle name="Input 11 4" xfId="35251"/>
    <cellStyle name="Input 11 4 2" xfId="35252"/>
    <cellStyle name="Input 11 5" xfId="35253"/>
    <cellStyle name="Input 12" xfId="11190"/>
    <cellStyle name="Input 12 2" xfId="35254"/>
    <cellStyle name="Input 12 2 2" xfId="35255"/>
    <cellStyle name="Input 12 2 2 2" xfId="35256"/>
    <cellStyle name="Input 12 2 3" xfId="35257"/>
    <cellStyle name="Input 12 3" xfId="35258"/>
    <cellStyle name="Input 12 3 2" xfId="35259"/>
    <cellStyle name="Input 12 4" xfId="35260"/>
    <cellStyle name="Input 12 4 2" xfId="35261"/>
    <cellStyle name="Input 12 5" xfId="35262"/>
    <cellStyle name="Input 13" xfId="11191"/>
    <cellStyle name="Input 13 2" xfId="11192"/>
    <cellStyle name="Input 13 2 2" xfId="35263"/>
    <cellStyle name="Input 13 2 2 2" xfId="35264"/>
    <cellStyle name="Input 13 2 3" xfId="35265"/>
    <cellStyle name="Input 13 3" xfId="11193"/>
    <cellStyle name="Input 13 3 2" xfId="35266"/>
    <cellStyle name="Input 13 4" xfId="11194"/>
    <cellStyle name="Input 13 4 2" xfId="35267"/>
    <cellStyle name="Input 13 5" xfId="11195"/>
    <cellStyle name="Input 13 6" xfId="35268"/>
    <cellStyle name="Input 13 7" xfId="35269"/>
    <cellStyle name="Input 14" xfId="11196"/>
    <cellStyle name="Input 14 2" xfId="11197"/>
    <cellStyle name="Input 14 2 2" xfId="35270"/>
    <cellStyle name="Input 14 2 2 2" xfId="35271"/>
    <cellStyle name="Input 14 2 3" xfId="35272"/>
    <cellStyle name="Input 14 3" xfId="11198"/>
    <cellStyle name="Input 14 3 2" xfId="35273"/>
    <cellStyle name="Input 14 4" xfId="11199"/>
    <cellStyle name="Input 14 4 2" xfId="35274"/>
    <cellStyle name="Input 14 5" xfId="11200"/>
    <cellStyle name="Input 14 6" xfId="35275"/>
    <cellStyle name="Input 14 7" xfId="35276"/>
    <cellStyle name="Input 15" xfId="11201"/>
    <cellStyle name="Input 15 2" xfId="35277"/>
    <cellStyle name="Input 15 2 2" xfId="35278"/>
    <cellStyle name="Input 15 2 2 2" xfId="35279"/>
    <cellStyle name="Input 15 2 3" xfId="35280"/>
    <cellStyle name="Input 15 3" xfId="35281"/>
    <cellStyle name="Input 15 3 2" xfId="35282"/>
    <cellStyle name="Input 15 4" xfId="35283"/>
    <cellStyle name="Input 15 4 2" xfId="35284"/>
    <cellStyle name="Input 15 5" xfId="35285"/>
    <cellStyle name="Input 16" xfId="11202"/>
    <cellStyle name="Input 16 2" xfId="35286"/>
    <cellStyle name="Input 16 2 2" xfId="35287"/>
    <cellStyle name="Input 16 2 2 2" xfId="35288"/>
    <cellStyle name="Input 16 2 3" xfId="35289"/>
    <cellStyle name="Input 16 3" xfId="35290"/>
    <cellStyle name="Input 16 3 2" xfId="35291"/>
    <cellStyle name="Input 16 4" xfId="35292"/>
    <cellStyle name="Input 16 4 2" xfId="35293"/>
    <cellStyle name="Input 16 5" xfId="35294"/>
    <cellStyle name="Input 17" xfId="11203"/>
    <cellStyle name="Input 17 2" xfId="35295"/>
    <cellStyle name="Input 17 2 2" xfId="35296"/>
    <cellStyle name="Input 17 2 2 2" xfId="35297"/>
    <cellStyle name="Input 17 2 3" xfId="35298"/>
    <cellStyle name="Input 17 3" xfId="35299"/>
    <cellStyle name="Input 17 3 2" xfId="35300"/>
    <cellStyle name="Input 17 4" xfId="35301"/>
    <cellStyle name="Input 17 4 2" xfId="35302"/>
    <cellStyle name="Input 17 5" xfId="35303"/>
    <cellStyle name="Input 18" xfId="11204"/>
    <cellStyle name="Input 18 2" xfId="35304"/>
    <cellStyle name="Input 18 2 2" xfId="35305"/>
    <cellStyle name="Input 18 2 2 2" xfId="35306"/>
    <cellStyle name="Input 18 2 3" xfId="35307"/>
    <cellStyle name="Input 18 2 4" xfId="35308"/>
    <cellStyle name="Input 18 3" xfId="35309"/>
    <cellStyle name="Input 18 3 2" xfId="35310"/>
    <cellStyle name="Input 18 4" xfId="35311"/>
    <cellStyle name="Input 18 4 2" xfId="35312"/>
    <cellStyle name="Input 18 5" xfId="35313"/>
    <cellStyle name="Input 19" xfId="11205"/>
    <cellStyle name="Input 19 2" xfId="35314"/>
    <cellStyle name="Input 19 2 2" xfId="35315"/>
    <cellStyle name="Input 19 2 2 2" xfId="35316"/>
    <cellStyle name="Input 19 2 3" xfId="35317"/>
    <cellStyle name="Input 19 2 4" xfId="35318"/>
    <cellStyle name="Input 19 3" xfId="35319"/>
    <cellStyle name="Input 19 3 2" xfId="35320"/>
    <cellStyle name="Input 19 4" xfId="35321"/>
    <cellStyle name="Input 19 4 2" xfId="35322"/>
    <cellStyle name="Input 19 5" xfId="35323"/>
    <cellStyle name="Input 2" xfId="11206"/>
    <cellStyle name="Input 2 2" xfId="11207"/>
    <cellStyle name="Input 2 2 2" xfId="11208"/>
    <cellStyle name="Input 2 2 2 2" xfId="11209"/>
    <cellStyle name="Input 2 2 2 2 2" xfId="35324"/>
    <cellStyle name="Input 2 2 2 3" xfId="11210"/>
    <cellStyle name="Input 2 2 2 4" xfId="11211"/>
    <cellStyle name="Input 2 2 2 5" xfId="11212"/>
    <cellStyle name="Input 2 2 2 6" xfId="35325"/>
    <cellStyle name="Input 2 2 2 7" xfId="35326"/>
    <cellStyle name="Input 2 2 3" xfId="11213"/>
    <cellStyle name="Input 2 2 3 2" xfId="35327"/>
    <cellStyle name="Input 2 2 4" xfId="35328"/>
    <cellStyle name="Input 2 2 4 2" xfId="35329"/>
    <cellStyle name="Input 2 3" xfId="11214"/>
    <cellStyle name="Input 2 3 2" xfId="35330"/>
    <cellStyle name="Input 2 3 2 2" xfId="35331"/>
    <cellStyle name="Input 2 3 2 2 2" xfId="35332"/>
    <cellStyle name="Input 2 3 2 3" xfId="35333"/>
    <cellStyle name="Input 2 3 2 4" xfId="35334"/>
    <cellStyle name="Input 2 3 3" xfId="35335"/>
    <cellStyle name="Input 2 3 3 2" xfId="35336"/>
    <cellStyle name="Input 2 3 3 3" xfId="35337"/>
    <cellStyle name="Input 2 3 4" xfId="35338"/>
    <cellStyle name="Input 2 3 4 2" xfId="35339"/>
    <cellStyle name="Input 2 3 5" xfId="35340"/>
    <cellStyle name="Input 2 4" xfId="11215"/>
    <cellStyle name="Input 2 4 2" xfId="35341"/>
    <cellStyle name="Input 2 4 2 2" xfId="35342"/>
    <cellStyle name="Input 2 4 3" xfId="35343"/>
    <cellStyle name="Input 2 4 4" xfId="35344"/>
    <cellStyle name="Input 2 4 5" xfId="35345"/>
    <cellStyle name="Input 2 5" xfId="11216"/>
    <cellStyle name="Input 2 5 2" xfId="35346"/>
    <cellStyle name="Input 2 6" xfId="11217"/>
    <cellStyle name="Input 2 6 2" xfId="35347"/>
    <cellStyle name="Input 2 7" xfId="11218"/>
    <cellStyle name="Input 2 8" xfId="35348"/>
    <cellStyle name="Input 2 9" xfId="35349"/>
    <cellStyle name="Input 20" xfId="11219"/>
    <cellStyle name="Input 20 2" xfId="35350"/>
    <cellStyle name="Input 20 2 2" xfId="35351"/>
    <cellStyle name="Input 20 2 2 2" xfId="35352"/>
    <cellStyle name="Input 20 2 3" xfId="35353"/>
    <cellStyle name="Input 20 2 4" xfId="35354"/>
    <cellStyle name="Input 20 3" xfId="35355"/>
    <cellStyle name="Input 20 3 2" xfId="35356"/>
    <cellStyle name="Input 20 4" xfId="35357"/>
    <cellStyle name="Input 20 4 2" xfId="35358"/>
    <cellStyle name="Input 20 5" xfId="35359"/>
    <cellStyle name="Input 21" xfId="11220"/>
    <cellStyle name="Input 21 2" xfId="35360"/>
    <cellStyle name="Input 21 2 2" xfId="35361"/>
    <cellStyle name="Input 21 2 3" xfId="35362"/>
    <cellStyle name="Input 21 3" xfId="35363"/>
    <cellStyle name="Input 21 4" xfId="35364"/>
    <cellStyle name="Input 22" xfId="11221"/>
    <cellStyle name="Input 22 2" xfId="35365"/>
    <cellStyle name="Input 22 2 2" xfId="35366"/>
    <cellStyle name="Input 22 3" xfId="35367"/>
    <cellStyle name="Input 22 4" xfId="35368"/>
    <cellStyle name="Input 23" xfId="11222"/>
    <cellStyle name="Input 23 2" xfId="35369"/>
    <cellStyle name="Input 23 2 2" xfId="35370"/>
    <cellStyle name="Input 23 3" xfId="35371"/>
    <cellStyle name="Input 23 4" xfId="35372"/>
    <cellStyle name="Input 24" xfId="11223"/>
    <cellStyle name="Input 24 2" xfId="35373"/>
    <cellStyle name="Input 24 2 2" xfId="35374"/>
    <cellStyle name="Input 24 2 3" xfId="35375"/>
    <cellStyle name="Input 24 3" xfId="35376"/>
    <cellStyle name="Input 25" xfId="11224"/>
    <cellStyle name="Input 25 2" xfId="35377"/>
    <cellStyle name="Input 25 2 2" xfId="35378"/>
    <cellStyle name="Input 25 3" xfId="35379"/>
    <cellStyle name="Input 26" xfId="11225"/>
    <cellStyle name="Input 26 2" xfId="35380"/>
    <cellStyle name="Input 26 2 2" xfId="35381"/>
    <cellStyle name="Input 26 3" xfId="35382"/>
    <cellStyle name="Input 27" xfId="11226"/>
    <cellStyle name="Input 27 2" xfId="35383"/>
    <cellStyle name="Input 27 2 2" xfId="35384"/>
    <cellStyle name="Input 27 3" xfId="35385"/>
    <cellStyle name="Input 28" xfId="11227"/>
    <cellStyle name="Input 28 2" xfId="35386"/>
    <cellStyle name="Input 28 2 2" xfId="35387"/>
    <cellStyle name="Input 28 3" xfId="35388"/>
    <cellStyle name="Input 29" xfId="11228"/>
    <cellStyle name="Input 29 2" xfId="35389"/>
    <cellStyle name="Input 29 2 2" xfId="35390"/>
    <cellStyle name="Input 29 3" xfId="35391"/>
    <cellStyle name="Input 3" xfId="11229"/>
    <cellStyle name="Input 3 10" xfId="35392"/>
    <cellStyle name="Input 3 2" xfId="11230"/>
    <cellStyle name="Input 3 2 2" xfId="35393"/>
    <cellStyle name="Input 3 2 2 2" xfId="35394"/>
    <cellStyle name="Input 3 2 2 2 2" xfId="35395"/>
    <cellStyle name="Input 3 2 2 3" xfId="35396"/>
    <cellStyle name="Input 3 2 2 4" xfId="35397"/>
    <cellStyle name="Input 3 2 3" xfId="35398"/>
    <cellStyle name="Input 3 2 3 2" xfId="35399"/>
    <cellStyle name="Input 3 2 3 3" xfId="35400"/>
    <cellStyle name="Input 3 2 4" xfId="35401"/>
    <cellStyle name="Input 3 2 4 2" xfId="35402"/>
    <cellStyle name="Input 3 2 5" xfId="35403"/>
    <cellStyle name="Input 3 3" xfId="11231"/>
    <cellStyle name="Input 3 3 2" xfId="35404"/>
    <cellStyle name="Input 3 3 2 2" xfId="35405"/>
    <cellStyle name="Input 3 3 3" xfId="35406"/>
    <cellStyle name="Input 3 3 4" xfId="35407"/>
    <cellStyle name="Input 3 3 5" xfId="35408"/>
    <cellStyle name="Input 3 4" xfId="11232"/>
    <cellStyle name="Input 3 4 2" xfId="35409"/>
    <cellStyle name="Input 3 5" xfId="11233"/>
    <cellStyle name="Input 3 5 2" xfId="35410"/>
    <cellStyle name="Input 3 6" xfId="11234"/>
    <cellStyle name="Input 3 7" xfId="11235"/>
    <cellStyle name="Input 3 8" xfId="11236"/>
    <cellStyle name="Input 3 9" xfId="35411"/>
    <cellStyle name="Input 30" xfId="11237"/>
    <cellStyle name="Input 30 2" xfId="35412"/>
    <cellStyle name="Input 30 2 2" xfId="35413"/>
    <cellStyle name="Input 30 3" xfId="35414"/>
    <cellStyle name="Input 31" xfId="11238"/>
    <cellStyle name="Input 31 2" xfId="35415"/>
    <cellStyle name="Input 31 2 2" xfId="35416"/>
    <cellStyle name="Input 31 3" xfId="35417"/>
    <cellStyle name="Input 32" xfId="11239"/>
    <cellStyle name="Input 32 2" xfId="35418"/>
    <cellStyle name="Input 32 2 2" xfId="35419"/>
    <cellStyle name="Input 32 3" xfId="35420"/>
    <cellStyle name="Input 33" xfId="11240"/>
    <cellStyle name="Input 33 2" xfId="35421"/>
    <cellStyle name="Input 33 2 2" xfId="35422"/>
    <cellStyle name="Input 33 3" xfId="35423"/>
    <cellStyle name="Input 34" xfId="11241"/>
    <cellStyle name="Input 34 2" xfId="35424"/>
    <cellStyle name="Input 34 2 2" xfId="35425"/>
    <cellStyle name="Input 34 3" xfId="35426"/>
    <cellStyle name="Input 35" xfId="11242"/>
    <cellStyle name="Input 35 2" xfId="35427"/>
    <cellStyle name="Input 35 2 2" xfId="35428"/>
    <cellStyle name="Input 35 3" xfId="35429"/>
    <cellStyle name="Input 36" xfId="11243"/>
    <cellStyle name="Input 36 2" xfId="35430"/>
    <cellStyle name="Input 36 2 2" xfId="35431"/>
    <cellStyle name="Input 37" xfId="11244"/>
    <cellStyle name="Input 37 2" xfId="35432"/>
    <cellStyle name="Input 37 2 2" xfId="35433"/>
    <cellStyle name="Input 38" xfId="11245"/>
    <cellStyle name="Input 38 2" xfId="35434"/>
    <cellStyle name="Input 38 2 2" xfId="35435"/>
    <cellStyle name="Input 39" xfId="11246"/>
    <cellStyle name="Input 39 2" xfId="35436"/>
    <cellStyle name="Input 39 2 2" xfId="35437"/>
    <cellStyle name="Input 4" xfId="11247"/>
    <cellStyle name="Input 4 2" xfId="11248"/>
    <cellStyle name="Input 4 2 2" xfId="35438"/>
    <cellStyle name="Input 4 2 2 2" xfId="35439"/>
    <cellStyle name="Input 4 2 3" xfId="35440"/>
    <cellStyle name="Input 4 2 4" xfId="35441"/>
    <cellStyle name="Input 4 2 5" xfId="35442"/>
    <cellStyle name="Input 4 3" xfId="11249"/>
    <cellStyle name="Input 4 3 2" xfId="35443"/>
    <cellStyle name="Input 4 4" xfId="11250"/>
    <cellStyle name="Input 4 4 2" xfId="35444"/>
    <cellStyle name="Input 4 5" xfId="35445"/>
    <cellStyle name="Input 40" xfId="11251"/>
    <cellStyle name="Input 40 2" xfId="35446"/>
    <cellStyle name="Input 40 2 2" xfId="35447"/>
    <cellStyle name="Input 41" xfId="11252"/>
    <cellStyle name="Input 41 2" xfId="35448"/>
    <cellStyle name="Input 41 2 2" xfId="35449"/>
    <cellStyle name="Input 42" xfId="11253"/>
    <cellStyle name="Input 42 2" xfId="35450"/>
    <cellStyle name="Input 42 2 2" xfId="35451"/>
    <cellStyle name="Input 43" xfId="11254"/>
    <cellStyle name="Input 43 2" xfId="35452"/>
    <cellStyle name="Input 43 2 2" xfId="35453"/>
    <cellStyle name="Input 44" xfId="11255"/>
    <cellStyle name="Input 44 2" xfId="35454"/>
    <cellStyle name="Input 44 2 2" xfId="35455"/>
    <cellStyle name="Input 45" xfId="11256"/>
    <cellStyle name="Input 45 2" xfId="35456"/>
    <cellStyle name="Input 45 2 2" xfId="35457"/>
    <cellStyle name="Input 46" xfId="11257"/>
    <cellStyle name="Input 46 2" xfId="35458"/>
    <cellStyle name="Input 46 2 2" xfId="35459"/>
    <cellStyle name="Input 47" xfId="11258"/>
    <cellStyle name="Input 47 2" xfId="35460"/>
    <cellStyle name="Input 47 2 2" xfId="35461"/>
    <cellStyle name="Input 48" xfId="11259"/>
    <cellStyle name="Input 48 2" xfId="35462"/>
    <cellStyle name="Input 48 2 2" xfId="35463"/>
    <cellStyle name="Input 49" xfId="11260"/>
    <cellStyle name="Input 49 2" xfId="35464"/>
    <cellStyle name="Input 49 2 2" xfId="35465"/>
    <cellStyle name="Input 5" xfId="11261"/>
    <cellStyle name="Input 5 2" xfId="11262"/>
    <cellStyle name="Input 5 2 2" xfId="35466"/>
    <cellStyle name="Input 5 2 2 2" xfId="35467"/>
    <cellStyle name="Input 5 2 3" xfId="35468"/>
    <cellStyle name="Input 5 2 4" xfId="35469"/>
    <cellStyle name="Input 5 2 5" xfId="35470"/>
    <cellStyle name="Input 5 3" xfId="35471"/>
    <cellStyle name="Input 5 3 2" xfId="35472"/>
    <cellStyle name="Input 5 4" xfId="35473"/>
    <cellStyle name="Input 5 4 2" xfId="35474"/>
    <cellStyle name="Input 5 5" xfId="35475"/>
    <cellStyle name="Input 50" xfId="11263"/>
    <cellStyle name="Input 50 2" xfId="35476"/>
    <cellStyle name="Input 50 2 2" xfId="35477"/>
    <cellStyle name="Input 51" xfId="11264"/>
    <cellStyle name="Input 51 2" xfId="35478"/>
    <cellStyle name="Input 51 2 2" xfId="35479"/>
    <cellStyle name="Input 52" xfId="11265"/>
    <cellStyle name="Input 52 2" xfId="35480"/>
    <cellStyle name="Input 52 2 2" xfId="35481"/>
    <cellStyle name="Input 53" xfId="11266"/>
    <cellStyle name="Input 53 2" xfId="35482"/>
    <cellStyle name="Input 53 2 2" xfId="35483"/>
    <cellStyle name="Input 54" xfId="11267"/>
    <cellStyle name="Input 54 2" xfId="35484"/>
    <cellStyle name="Input 54 2 2" xfId="35485"/>
    <cellStyle name="Input 55" xfId="11268"/>
    <cellStyle name="Input 55 2" xfId="35486"/>
    <cellStyle name="Input 55 2 2" xfId="35487"/>
    <cellStyle name="Input 56" xfId="11269"/>
    <cellStyle name="Input 56 2" xfId="35488"/>
    <cellStyle name="Input 56 2 2" xfId="35489"/>
    <cellStyle name="Input 57" xfId="11270"/>
    <cellStyle name="Input 57 2" xfId="35490"/>
    <cellStyle name="Input 57 2 2" xfId="35491"/>
    <cellStyle name="Input 58" xfId="11271"/>
    <cellStyle name="Input 58 2" xfId="35492"/>
    <cellStyle name="Input 58 2 2" xfId="35493"/>
    <cellStyle name="Input 59" xfId="11272"/>
    <cellStyle name="Input 59 2" xfId="35494"/>
    <cellStyle name="Input 59 2 2" xfId="35495"/>
    <cellStyle name="Input 6" xfId="11273"/>
    <cellStyle name="Input 6 2" xfId="11274"/>
    <cellStyle name="Input 6 2 2" xfId="35496"/>
    <cellStyle name="Input 6 2 2 2" xfId="35497"/>
    <cellStyle name="Input 6 2 3" xfId="35498"/>
    <cellStyle name="Input 6 2 4" xfId="35499"/>
    <cellStyle name="Input 6 2 5" xfId="35500"/>
    <cellStyle name="Input 6 3" xfId="35501"/>
    <cellStyle name="Input 6 3 2" xfId="35502"/>
    <cellStyle name="Input 6 4" xfId="35503"/>
    <cellStyle name="Input 6 4 2" xfId="35504"/>
    <cellStyle name="Input 6 5" xfId="35505"/>
    <cellStyle name="Input 60" xfId="11275"/>
    <cellStyle name="Input 60 2" xfId="35506"/>
    <cellStyle name="Input 60 2 2" xfId="35507"/>
    <cellStyle name="Input 61" xfId="11276"/>
    <cellStyle name="Input 61 2" xfId="35508"/>
    <cellStyle name="Input 61 2 2" xfId="35509"/>
    <cellStyle name="Input 62" xfId="11277"/>
    <cellStyle name="Input 62 2" xfId="35510"/>
    <cellStyle name="Input 62 2 2" xfId="35511"/>
    <cellStyle name="Input 63" xfId="11278"/>
    <cellStyle name="Input 63 2" xfId="35512"/>
    <cellStyle name="Input 63 2 2" xfId="35513"/>
    <cellStyle name="Input 64" xfId="11279"/>
    <cellStyle name="Input 64 2" xfId="35514"/>
    <cellStyle name="Input 64 2 2" xfId="35515"/>
    <cellStyle name="Input 65" xfId="35516"/>
    <cellStyle name="Input 65 2" xfId="35517"/>
    <cellStyle name="Input 65 2 2" xfId="35518"/>
    <cellStyle name="Input 66" xfId="35519"/>
    <cellStyle name="Input 66 2" xfId="35520"/>
    <cellStyle name="Input 66 2 2" xfId="35521"/>
    <cellStyle name="Input 67" xfId="35522"/>
    <cellStyle name="Input 67 2" xfId="35523"/>
    <cellStyle name="Input 67 2 2" xfId="35524"/>
    <cellStyle name="Input 68" xfId="35525"/>
    <cellStyle name="Input 68 2" xfId="35526"/>
    <cellStyle name="Input 68 2 2" xfId="35527"/>
    <cellStyle name="Input 68 3" xfId="35528"/>
    <cellStyle name="Input 69" xfId="35529"/>
    <cellStyle name="Input 69 2" xfId="35530"/>
    <cellStyle name="Input 69 2 2" xfId="35531"/>
    <cellStyle name="Input 69 3" xfId="35532"/>
    <cellStyle name="Input 7" xfId="11280"/>
    <cellStyle name="Input 7 2" xfId="11281"/>
    <cellStyle name="Input 7 2 2" xfId="35533"/>
    <cellStyle name="Input 7 2 2 2" xfId="35534"/>
    <cellStyle name="Input 7 2 3" xfId="35535"/>
    <cellStyle name="Input 7 2 4" xfId="35536"/>
    <cellStyle name="Input 7 3" xfId="35537"/>
    <cellStyle name="Input 7 3 2" xfId="35538"/>
    <cellStyle name="Input 7 4" xfId="35539"/>
    <cellStyle name="Input 7 4 2" xfId="35540"/>
    <cellStyle name="Input 7 5" xfId="35541"/>
    <cellStyle name="Input 70" xfId="35542"/>
    <cellStyle name="Input 70 2" xfId="35543"/>
    <cellStyle name="Input 70 2 2" xfId="35544"/>
    <cellStyle name="Input 70 3" xfId="35545"/>
    <cellStyle name="Input 71" xfId="35546"/>
    <cellStyle name="Input 71 2" xfId="35547"/>
    <cellStyle name="Input 71 2 2" xfId="35548"/>
    <cellStyle name="Input 71 3" xfId="35549"/>
    <cellStyle name="Input 72" xfId="35550"/>
    <cellStyle name="Input 72 2" xfId="35551"/>
    <cellStyle name="Input 72 2 2" xfId="35552"/>
    <cellStyle name="Input 72 3" xfId="35553"/>
    <cellStyle name="Input 73" xfId="35554"/>
    <cellStyle name="Input 73 2" xfId="35555"/>
    <cellStyle name="Input 73 2 2" xfId="35556"/>
    <cellStyle name="Input 73 3" xfId="35557"/>
    <cellStyle name="Input 74" xfId="35558"/>
    <cellStyle name="Input 74 2" xfId="35559"/>
    <cellStyle name="Input 74 2 2" xfId="35560"/>
    <cellStyle name="Input 74 3" xfId="35561"/>
    <cellStyle name="Input 75" xfId="35562"/>
    <cellStyle name="Input 75 2" xfId="35563"/>
    <cellStyle name="Input 75 2 2" xfId="35564"/>
    <cellStyle name="Input 75 3" xfId="35565"/>
    <cellStyle name="Input 76" xfId="35566"/>
    <cellStyle name="Input 76 2" xfId="35567"/>
    <cellStyle name="Input 76 2 2" xfId="35568"/>
    <cellStyle name="Input 76 3" xfId="35569"/>
    <cellStyle name="Input 77" xfId="35570"/>
    <cellStyle name="Input 77 2" xfId="35571"/>
    <cellStyle name="Input 77 2 2" xfId="35572"/>
    <cellStyle name="Input 77 3" xfId="35573"/>
    <cellStyle name="Input 78" xfId="35574"/>
    <cellStyle name="Input 78 2" xfId="35575"/>
    <cellStyle name="Input 78 2 2" xfId="35576"/>
    <cellStyle name="Input 78 3" xfId="35577"/>
    <cellStyle name="Input 79" xfId="35578"/>
    <cellStyle name="Input 79 2" xfId="35579"/>
    <cellStyle name="Input 79 2 2" xfId="35580"/>
    <cellStyle name="Input 79 3" xfId="35581"/>
    <cellStyle name="Input 8" xfId="11282"/>
    <cellStyle name="Input 8 2" xfId="11283"/>
    <cellStyle name="Input 8 2 2" xfId="35582"/>
    <cellStyle name="Input 8 2 2 2" xfId="35583"/>
    <cellStyle name="Input 8 2 3" xfId="35584"/>
    <cellStyle name="Input 8 2 4" xfId="35585"/>
    <cellStyle name="Input 8 3" xfId="35586"/>
    <cellStyle name="Input 8 3 2" xfId="35587"/>
    <cellStyle name="Input 8 4" xfId="35588"/>
    <cellStyle name="Input 8 4 2" xfId="35589"/>
    <cellStyle name="Input 8 5" xfId="35590"/>
    <cellStyle name="Input 80" xfId="35591"/>
    <cellStyle name="Input 80 2" xfId="35592"/>
    <cellStyle name="Input 81" xfId="35593"/>
    <cellStyle name="Input 81 2" xfId="35594"/>
    <cellStyle name="Input 82" xfId="35595"/>
    <cellStyle name="Input 82 2" xfId="35596"/>
    <cellStyle name="Input 83" xfId="35597"/>
    <cellStyle name="Input 83 2" xfId="35598"/>
    <cellStyle name="Input 84" xfId="35599"/>
    <cellStyle name="Input 84 2" xfId="35600"/>
    <cellStyle name="Input 85" xfId="35601"/>
    <cellStyle name="Input 85 2" xfId="35602"/>
    <cellStyle name="Input 86" xfId="35603"/>
    <cellStyle name="Input 86 2" xfId="35604"/>
    <cellStyle name="Input 87" xfId="35605"/>
    <cellStyle name="Input 87 2" xfId="35606"/>
    <cellStyle name="Input 88" xfId="35607"/>
    <cellStyle name="Input 88 2" xfId="35608"/>
    <cellStyle name="Input 89" xfId="35609"/>
    <cellStyle name="Input 89 2" xfId="35610"/>
    <cellStyle name="Input 9" xfId="11284"/>
    <cellStyle name="Input 9 2" xfId="35611"/>
    <cellStyle name="Input 9 2 2" xfId="35612"/>
    <cellStyle name="Input 9 2 2 2" xfId="35613"/>
    <cellStyle name="Input 9 2 3" xfId="35614"/>
    <cellStyle name="Input 9 3" xfId="35615"/>
    <cellStyle name="Input 9 3 2" xfId="35616"/>
    <cellStyle name="Input 9 4" xfId="35617"/>
    <cellStyle name="Input 9 4 2" xfId="35618"/>
    <cellStyle name="Input 9 5" xfId="35619"/>
    <cellStyle name="Input 90" xfId="35620"/>
    <cellStyle name="Input 90 2" xfId="35621"/>
    <cellStyle name="Input 91" xfId="35622"/>
    <cellStyle name="Input 91 2" xfId="35623"/>
    <cellStyle name="Input 92" xfId="35624"/>
    <cellStyle name="Input 93" xfId="35625"/>
    <cellStyle name="Input 94" xfId="35626"/>
    <cellStyle name="Input 95" xfId="35627"/>
    <cellStyle name="Input 96" xfId="35628"/>
    <cellStyle name="Input Cells" xfId="11285"/>
    <cellStyle name="Input Cells 2" xfId="11286"/>
    <cellStyle name="Input Cells 2 2" xfId="35629"/>
    <cellStyle name="Input Cells 2 2 2" xfId="35630"/>
    <cellStyle name="Input Cells 2 2 2 2" xfId="35631"/>
    <cellStyle name="Input Cells 2 2 3" xfId="35632"/>
    <cellStyle name="Input Cells 2 3" xfId="35633"/>
    <cellStyle name="Input Cells 2 3 2" xfId="35634"/>
    <cellStyle name="Input Cells 2 4" xfId="35635"/>
    <cellStyle name="Input Cells 2 4 2" xfId="35636"/>
    <cellStyle name="Input Cells 3" xfId="11287"/>
    <cellStyle name="Input Cells 3 2" xfId="35637"/>
    <cellStyle name="Input Cells 3 2 2" xfId="35638"/>
    <cellStyle name="Input Cells 3 3" xfId="35639"/>
    <cellStyle name="Input Cells 4" xfId="35640"/>
    <cellStyle name="Input Cells 4 2" xfId="35641"/>
    <cellStyle name="Input Cells 5" xfId="35642"/>
    <cellStyle name="Input Cells 5 2" xfId="35643"/>
    <cellStyle name="Input Cells Percent" xfId="11288"/>
    <cellStyle name="Input Cells Percent 2" xfId="11289"/>
    <cellStyle name="Input Cells Percent 2 2" xfId="35644"/>
    <cellStyle name="Input Cells Percent 2 2 2" xfId="35645"/>
    <cellStyle name="Input Cells Percent 2 2 2 2" xfId="35646"/>
    <cellStyle name="Input Cells Percent 2 2 3" xfId="35647"/>
    <cellStyle name="Input Cells Percent 2 3" xfId="35648"/>
    <cellStyle name="Input Cells Percent 2 3 2" xfId="35649"/>
    <cellStyle name="Input Cells Percent 2 4" xfId="35650"/>
    <cellStyle name="Input Cells Percent 2 4 2" xfId="35651"/>
    <cellStyle name="Input Cells Percent 3" xfId="11290"/>
    <cellStyle name="Input Cells Percent 3 2" xfId="35652"/>
    <cellStyle name="Input Cells Percent 3 2 2" xfId="35653"/>
    <cellStyle name="Input Cells Percent 3 3" xfId="35654"/>
    <cellStyle name="Input Cells Percent 4" xfId="35655"/>
    <cellStyle name="Input Cells Percent 4 2" xfId="35656"/>
    <cellStyle name="Input Cells Percent 5" xfId="35657"/>
    <cellStyle name="Input Cells Percent 5 2" xfId="35658"/>
    <cellStyle name="Input Cells Percent_AURORA Total New" xfId="11291"/>
    <cellStyle name="Input Cells_4.34E Mint Farm Deferral" xfId="11292"/>
    <cellStyle name="line b - Style6" xfId="11293"/>
    <cellStyle name="Lines" xfId="11294"/>
    <cellStyle name="Lines 2" xfId="11295"/>
    <cellStyle name="Lines 2 2" xfId="35659"/>
    <cellStyle name="Lines 2 2 2" xfId="35660"/>
    <cellStyle name="Lines 2 2 2 2" xfId="35661"/>
    <cellStyle name="Lines 2 2 3" xfId="35662"/>
    <cellStyle name="Lines 2 3" xfId="35663"/>
    <cellStyle name="Lines 2 3 2" xfId="35664"/>
    <cellStyle name="Lines 2 4" xfId="35665"/>
    <cellStyle name="Lines 2 4 2" xfId="35666"/>
    <cellStyle name="Lines 3" xfId="11296"/>
    <cellStyle name="Lines 3 2" xfId="35667"/>
    <cellStyle name="Lines 3 2 2" xfId="35668"/>
    <cellStyle name="Lines 3 2 2 2" xfId="35669"/>
    <cellStyle name="Lines 3 2 3" xfId="35670"/>
    <cellStyle name="Lines 3 3" xfId="35671"/>
    <cellStyle name="Lines 3 3 2" xfId="35672"/>
    <cellStyle name="Lines 3 4" xfId="35673"/>
    <cellStyle name="Lines 3 4 2" xfId="35674"/>
    <cellStyle name="Lines 4" xfId="11297"/>
    <cellStyle name="Lines 4 2" xfId="35675"/>
    <cellStyle name="Lines 4 2 2" xfId="35676"/>
    <cellStyle name="Lines 4 3" xfId="35677"/>
    <cellStyle name="Lines 4 3 2" xfId="35678"/>
    <cellStyle name="Lines 5" xfId="35679"/>
    <cellStyle name="Lines 5 2" xfId="35680"/>
    <cellStyle name="Lines 5 2 2" xfId="35681"/>
    <cellStyle name="Lines 5 3" xfId="35682"/>
    <cellStyle name="Lines 6" xfId="35683"/>
    <cellStyle name="Lines 6 2" xfId="35684"/>
    <cellStyle name="Lines 7" xfId="35685"/>
    <cellStyle name="Lines 7 2" xfId="35686"/>
    <cellStyle name="Lines_Electric Rev Req Model (2009 GRC) Rebuttal" xfId="11298"/>
    <cellStyle name="LINKED" xfId="11299"/>
    <cellStyle name="LINKED 2" xfId="11300"/>
    <cellStyle name="LINKED 2 2" xfId="11301"/>
    <cellStyle name="LINKED 2 2 2" xfId="35687"/>
    <cellStyle name="LINKED 2 2 3" xfId="35688"/>
    <cellStyle name="LINKED 2 3" xfId="35689"/>
    <cellStyle name="LINKED 2 4" xfId="35690"/>
    <cellStyle name="LINKED 3" xfId="11302"/>
    <cellStyle name="LINKED 3 2" xfId="35691"/>
    <cellStyle name="LINKED 4" xfId="11303"/>
    <cellStyle name="LINKED 4 2" xfId="35692"/>
    <cellStyle name="Linked Cell" xfId="43" builtinId="24" customBuiltin="1"/>
    <cellStyle name="Linked Cell 10" xfId="11304"/>
    <cellStyle name="Linked Cell 11" xfId="11305"/>
    <cellStyle name="Linked Cell 12" xfId="11306"/>
    <cellStyle name="Linked Cell 13" xfId="11307"/>
    <cellStyle name="Linked Cell 14" xfId="11308"/>
    <cellStyle name="Linked Cell 15" xfId="11309"/>
    <cellStyle name="Linked Cell 16" xfId="11310"/>
    <cellStyle name="Linked Cell 17" xfId="11311"/>
    <cellStyle name="Linked Cell 18" xfId="11312"/>
    <cellStyle name="Linked Cell 19" xfId="11313"/>
    <cellStyle name="Linked Cell 2" xfId="11314"/>
    <cellStyle name="Linked Cell 2 2" xfId="11315"/>
    <cellStyle name="Linked Cell 2 2 2" xfId="11316"/>
    <cellStyle name="Linked Cell 2 2 2 2" xfId="35693"/>
    <cellStyle name="Linked Cell 2 2 2 2 2" xfId="35694"/>
    <cellStyle name="Linked Cell 2 2 2 3" xfId="35695"/>
    <cellStyle name="Linked Cell 2 2 3" xfId="35696"/>
    <cellStyle name="Linked Cell 2 2 3 2" xfId="35697"/>
    <cellStyle name="Linked Cell 2 2 4" xfId="35698"/>
    <cellStyle name="Linked Cell 2 2 4 2" xfId="35699"/>
    <cellStyle name="Linked Cell 2 3" xfId="11317"/>
    <cellStyle name="Linked Cell 2 3 2" xfId="35700"/>
    <cellStyle name="Linked Cell 2 3 2 2" xfId="35701"/>
    <cellStyle name="Linked Cell 2 3 2 2 2" xfId="35702"/>
    <cellStyle name="Linked Cell 2 3 2 3" xfId="35703"/>
    <cellStyle name="Linked Cell 2 3 2 4" xfId="35704"/>
    <cellStyle name="Linked Cell 2 3 3" xfId="35705"/>
    <cellStyle name="Linked Cell 2 3 3 2" xfId="35706"/>
    <cellStyle name="Linked Cell 2 3 3 3" xfId="35707"/>
    <cellStyle name="Linked Cell 2 3 4" xfId="35708"/>
    <cellStyle name="Linked Cell 2 3 4 2" xfId="35709"/>
    <cellStyle name="Linked Cell 2 3 4 3" xfId="35710"/>
    <cellStyle name="Linked Cell 2 3 5" xfId="35711"/>
    <cellStyle name="Linked Cell 2 4" xfId="11318"/>
    <cellStyle name="Linked Cell 2 4 2" xfId="35712"/>
    <cellStyle name="Linked Cell 2 4 2 2" xfId="35713"/>
    <cellStyle name="Linked Cell 2 4 3" xfId="35714"/>
    <cellStyle name="Linked Cell 2 4 4" xfId="35715"/>
    <cellStyle name="Linked Cell 2 4 5" xfId="35716"/>
    <cellStyle name="Linked Cell 2 5" xfId="35717"/>
    <cellStyle name="Linked Cell 2 5 2" xfId="35718"/>
    <cellStyle name="Linked Cell 2 5 3" xfId="35719"/>
    <cellStyle name="Linked Cell 2 6" xfId="35720"/>
    <cellStyle name="Linked Cell 2 6 2" xfId="35721"/>
    <cellStyle name="Linked Cell 20" xfId="11319"/>
    <cellStyle name="Linked Cell 21" xfId="11320"/>
    <cellStyle name="Linked Cell 22" xfId="11321"/>
    <cellStyle name="Linked Cell 23" xfId="11322"/>
    <cellStyle name="Linked Cell 24" xfId="11323"/>
    <cellStyle name="Linked Cell 25" xfId="11324"/>
    <cellStyle name="Linked Cell 26" xfId="11325"/>
    <cellStyle name="Linked Cell 27" xfId="11326"/>
    <cellStyle name="Linked Cell 28" xfId="11327"/>
    <cellStyle name="Linked Cell 29" xfId="11328"/>
    <cellStyle name="Linked Cell 3" xfId="11329"/>
    <cellStyle name="Linked Cell 3 2" xfId="11330"/>
    <cellStyle name="Linked Cell 3 2 2" xfId="35722"/>
    <cellStyle name="Linked Cell 3 2 2 2" xfId="35723"/>
    <cellStyle name="Linked Cell 3 2 3" xfId="35724"/>
    <cellStyle name="Linked Cell 3 3" xfId="11331"/>
    <cellStyle name="Linked Cell 3 3 2" xfId="35725"/>
    <cellStyle name="Linked Cell 3 4" xfId="11332"/>
    <cellStyle name="Linked Cell 3 4 2" xfId="35726"/>
    <cellStyle name="Linked Cell 3 5" xfId="35727"/>
    <cellStyle name="Linked Cell 30" xfId="11333"/>
    <cellStyle name="Linked Cell 31" xfId="11334"/>
    <cellStyle name="Linked Cell 32" xfId="11335"/>
    <cellStyle name="Linked Cell 33" xfId="11336"/>
    <cellStyle name="Linked Cell 34" xfId="11337"/>
    <cellStyle name="Linked Cell 35" xfId="11338"/>
    <cellStyle name="Linked Cell 36" xfId="11339"/>
    <cellStyle name="Linked Cell 37" xfId="11340"/>
    <cellStyle name="Linked Cell 38" xfId="11341"/>
    <cellStyle name="Linked Cell 39" xfId="11342"/>
    <cellStyle name="Linked Cell 4" xfId="11343"/>
    <cellStyle name="Linked Cell 4 2" xfId="35728"/>
    <cellStyle name="Linked Cell 4 2 2" xfId="35729"/>
    <cellStyle name="Linked Cell 4 2 2 2" xfId="35730"/>
    <cellStyle name="Linked Cell 4 2 3" xfId="35731"/>
    <cellStyle name="Linked Cell 4 2 4" xfId="35732"/>
    <cellStyle name="Linked Cell 4 3" xfId="35733"/>
    <cellStyle name="Linked Cell 4 3 2" xfId="35734"/>
    <cellStyle name="Linked Cell 4 4" xfId="35735"/>
    <cellStyle name="Linked Cell 4 4 2" xfId="35736"/>
    <cellStyle name="Linked Cell 40" xfId="11344"/>
    <cellStyle name="Linked Cell 41" xfId="11345"/>
    <cellStyle name="Linked Cell 42" xfId="11346"/>
    <cellStyle name="Linked Cell 43" xfId="11347"/>
    <cellStyle name="Linked Cell 44" xfId="11348"/>
    <cellStyle name="Linked Cell 45" xfId="11349"/>
    <cellStyle name="Linked Cell 46" xfId="11350"/>
    <cellStyle name="Linked Cell 47" xfId="11351"/>
    <cellStyle name="Linked Cell 48" xfId="11352"/>
    <cellStyle name="Linked Cell 49" xfId="11353"/>
    <cellStyle name="Linked Cell 5" xfId="11354"/>
    <cellStyle name="Linked Cell 5 2" xfId="35737"/>
    <cellStyle name="Linked Cell 5 2 2" xfId="35738"/>
    <cellStyle name="Linked Cell 5 2 3" xfId="35739"/>
    <cellStyle name="Linked Cell 5 3" xfId="35740"/>
    <cellStyle name="Linked Cell 50" xfId="11355"/>
    <cellStyle name="Linked Cell 51" xfId="11356"/>
    <cellStyle name="Linked Cell 52" xfId="11357"/>
    <cellStyle name="Linked Cell 53" xfId="11358"/>
    <cellStyle name="Linked Cell 54" xfId="11359"/>
    <cellStyle name="Linked Cell 55" xfId="11360"/>
    <cellStyle name="Linked Cell 56" xfId="11361"/>
    <cellStyle name="Linked Cell 57" xfId="11362"/>
    <cellStyle name="Linked Cell 58" xfId="11363"/>
    <cellStyle name="Linked Cell 59" xfId="11364"/>
    <cellStyle name="Linked Cell 6" xfId="11365"/>
    <cellStyle name="Linked Cell 6 2" xfId="35741"/>
    <cellStyle name="Linked Cell 6 2 2" xfId="35742"/>
    <cellStyle name="Linked Cell 6 3" xfId="35743"/>
    <cellStyle name="Linked Cell 6 4" xfId="35744"/>
    <cellStyle name="Linked Cell 6 5" xfId="35745"/>
    <cellStyle name="Linked Cell 60" xfId="11366"/>
    <cellStyle name="Linked Cell 61" xfId="11367"/>
    <cellStyle name="Linked Cell 62" xfId="11368"/>
    <cellStyle name="Linked Cell 63" xfId="11369"/>
    <cellStyle name="Linked Cell 64" xfId="11370"/>
    <cellStyle name="Linked Cell 7" xfId="11371"/>
    <cellStyle name="Linked Cell 7 2" xfId="35746"/>
    <cellStyle name="Linked Cell 7 3" xfId="35747"/>
    <cellStyle name="Linked Cell 8" xfId="11372"/>
    <cellStyle name="Linked Cell 9" xfId="11373"/>
    <cellStyle name="Millares [0]_2AV_M_M " xfId="11374"/>
    <cellStyle name="Millares_2AV_M_M " xfId="11375"/>
    <cellStyle name="modified border" xfId="44"/>
    <cellStyle name="modified border 2" xfId="11376"/>
    <cellStyle name="modified border 2 2" xfId="11377"/>
    <cellStyle name="modified border 2 2 2" xfId="35748"/>
    <cellStyle name="modified border 2 2 2 2" xfId="35749"/>
    <cellStyle name="modified border 2 2 3" xfId="35750"/>
    <cellStyle name="modified border 2 2 4" xfId="35751"/>
    <cellStyle name="modified border 2 3" xfId="11378"/>
    <cellStyle name="modified border 2 3 2" xfId="35752"/>
    <cellStyle name="modified border 2 4" xfId="35753"/>
    <cellStyle name="modified border 2 4 2" xfId="35754"/>
    <cellStyle name="modified border 3" xfId="11379"/>
    <cellStyle name="modified border 3 2" xfId="11380"/>
    <cellStyle name="modified border 3 2 2" xfId="35755"/>
    <cellStyle name="modified border 3 2 2 2" xfId="35756"/>
    <cellStyle name="modified border 3 2 3" xfId="35757"/>
    <cellStyle name="modified border 3 2 4" xfId="35758"/>
    <cellStyle name="modified border 3 3" xfId="11381"/>
    <cellStyle name="modified border 3 3 2" xfId="35759"/>
    <cellStyle name="modified border 3 4" xfId="35760"/>
    <cellStyle name="modified border 3 4 2" xfId="35761"/>
    <cellStyle name="modified border 4" xfId="11382"/>
    <cellStyle name="modified border 4 2" xfId="11383"/>
    <cellStyle name="modified border 4 2 2" xfId="35762"/>
    <cellStyle name="modified border 4 2 2 2" xfId="35763"/>
    <cellStyle name="modified border 4 2 3" xfId="35764"/>
    <cellStyle name="modified border 4 2 4" xfId="35765"/>
    <cellStyle name="modified border 4 3" xfId="11384"/>
    <cellStyle name="modified border 4 3 2" xfId="35766"/>
    <cellStyle name="modified border 4 4" xfId="35767"/>
    <cellStyle name="modified border 4 4 2" xfId="35768"/>
    <cellStyle name="modified border 5" xfId="11385"/>
    <cellStyle name="modified border 5 2" xfId="11386"/>
    <cellStyle name="modified border 5 2 2" xfId="35769"/>
    <cellStyle name="modified border 5 2 3" xfId="35770"/>
    <cellStyle name="modified border 5 3" xfId="35771"/>
    <cellStyle name="modified border 5 4" xfId="35772"/>
    <cellStyle name="modified border 6" xfId="11387"/>
    <cellStyle name="modified border 6 2" xfId="35773"/>
    <cellStyle name="modified border 7" xfId="11388"/>
    <cellStyle name="modified border 7 2" xfId="35774"/>
    <cellStyle name="modified border 8" xfId="11389"/>
    <cellStyle name="modified border 8 2" xfId="35775"/>
    <cellStyle name="modified border_4.34E Mint Farm Deferral" xfId="11390"/>
    <cellStyle name="modified border1" xfId="45"/>
    <cellStyle name="modified border1 2" xfId="11391"/>
    <cellStyle name="modified border1 2 2" xfId="11392"/>
    <cellStyle name="modified border1 2 2 2" xfId="35776"/>
    <cellStyle name="modified border1 2 2 2 2" xfId="35777"/>
    <cellStyle name="modified border1 2 2 3" xfId="35778"/>
    <cellStyle name="modified border1 2 2 4" xfId="35779"/>
    <cellStyle name="modified border1 2 3" xfId="11393"/>
    <cellStyle name="modified border1 2 3 2" xfId="35780"/>
    <cellStyle name="modified border1 2 4" xfId="35781"/>
    <cellStyle name="modified border1 2 4 2" xfId="35782"/>
    <cellStyle name="modified border1 3" xfId="11394"/>
    <cellStyle name="modified border1 3 2" xfId="11395"/>
    <cellStyle name="modified border1 3 2 2" xfId="35783"/>
    <cellStyle name="modified border1 3 2 2 2" xfId="35784"/>
    <cellStyle name="modified border1 3 2 3" xfId="35785"/>
    <cellStyle name="modified border1 3 2 4" xfId="35786"/>
    <cellStyle name="modified border1 3 3" xfId="11396"/>
    <cellStyle name="modified border1 3 3 2" xfId="35787"/>
    <cellStyle name="modified border1 3 4" xfId="35788"/>
    <cellStyle name="modified border1 3 4 2" xfId="35789"/>
    <cellStyle name="modified border1 4" xfId="11397"/>
    <cellStyle name="modified border1 4 2" xfId="11398"/>
    <cellStyle name="modified border1 4 2 2" xfId="35790"/>
    <cellStyle name="modified border1 4 2 2 2" xfId="35791"/>
    <cellStyle name="modified border1 4 2 3" xfId="35792"/>
    <cellStyle name="modified border1 4 2 4" xfId="35793"/>
    <cellStyle name="modified border1 4 3" xfId="11399"/>
    <cellStyle name="modified border1 4 3 2" xfId="35794"/>
    <cellStyle name="modified border1 4 4" xfId="35795"/>
    <cellStyle name="modified border1 4 4 2" xfId="35796"/>
    <cellStyle name="modified border1 5" xfId="11400"/>
    <cellStyle name="modified border1 5 2" xfId="11401"/>
    <cellStyle name="modified border1 5 2 2" xfId="35797"/>
    <cellStyle name="modified border1 5 2 3" xfId="35798"/>
    <cellStyle name="modified border1 5 3" xfId="35799"/>
    <cellStyle name="modified border1 5 4" xfId="35800"/>
    <cellStyle name="modified border1 6" xfId="11402"/>
    <cellStyle name="modified border1 6 2" xfId="35801"/>
    <cellStyle name="modified border1 7" xfId="11403"/>
    <cellStyle name="modified border1 7 2" xfId="35802"/>
    <cellStyle name="modified border1 8" xfId="11404"/>
    <cellStyle name="modified border1 8 2" xfId="35803"/>
    <cellStyle name="modified border1_4.34E Mint Farm Deferral" xfId="11405"/>
    <cellStyle name="Moneda [0]_2AV_M_M " xfId="11406"/>
    <cellStyle name="Moneda_2AV_M_M " xfId="11407"/>
    <cellStyle name="MonthYears" xfId="35804"/>
    <cellStyle name="Neutral" xfId="46" builtinId="28" customBuiltin="1"/>
    <cellStyle name="Neutral 10" xfId="11408"/>
    <cellStyle name="Neutral 11" xfId="11409"/>
    <cellStyle name="Neutral 12" xfId="11410"/>
    <cellStyle name="Neutral 13" xfId="11411"/>
    <cellStyle name="Neutral 14" xfId="11412"/>
    <cellStyle name="Neutral 15" xfId="11413"/>
    <cellStyle name="Neutral 16" xfId="11414"/>
    <cellStyle name="Neutral 17" xfId="11415"/>
    <cellStyle name="Neutral 18" xfId="11416"/>
    <cellStyle name="Neutral 19" xfId="11417"/>
    <cellStyle name="Neutral 2" xfId="11418"/>
    <cellStyle name="Neutral 2 2" xfId="11419"/>
    <cellStyle name="Neutral 2 2 2" xfId="11420"/>
    <cellStyle name="Neutral 2 2 2 2" xfId="35805"/>
    <cellStyle name="Neutral 2 2 2 2 2" xfId="35806"/>
    <cellStyle name="Neutral 2 2 2 3" xfId="35807"/>
    <cellStyle name="Neutral 2 2 3" xfId="35808"/>
    <cellStyle name="Neutral 2 2 3 2" xfId="35809"/>
    <cellStyle name="Neutral 2 2 4" xfId="35810"/>
    <cellStyle name="Neutral 2 2 4 2" xfId="35811"/>
    <cellStyle name="Neutral 2 3" xfId="11421"/>
    <cellStyle name="Neutral 2 3 2" xfId="35812"/>
    <cellStyle name="Neutral 2 3 2 2" xfId="35813"/>
    <cellStyle name="Neutral 2 3 2 2 2" xfId="35814"/>
    <cellStyle name="Neutral 2 3 2 3" xfId="35815"/>
    <cellStyle name="Neutral 2 3 2 4" xfId="35816"/>
    <cellStyle name="Neutral 2 3 3" xfId="35817"/>
    <cellStyle name="Neutral 2 3 3 2" xfId="35818"/>
    <cellStyle name="Neutral 2 3 3 3" xfId="35819"/>
    <cellStyle name="Neutral 2 3 4" xfId="35820"/>
    <cellStyle name="Neutral 2 3 4 2" xfId="35821"/>
    <cellStyle name="Neutral 2 3 5" xfId="35822"/>
    <cellStyle name="Neutral 2 4" xfId="11422"/>
    <cellStyle name="Neutral 2 4 2" xfId="35823"/>
    <cellStyle name="Neutral 2 4 2 2" xfId="35824"/>
    <cellStyle name="Neutral 2 4 3" xfId="35825"/>
    <cellStyle name="Neutral 2 4 4" xfId="35826"/>
    <cellStyle name="Neutral 2 4 5" xfId="35827"/>
    <cellStyle name="Neutral 2 5" xfId="35828"/>
    <cellStyle name="Neutral 2 5 2" xfId="35829"/>
    <cellStyle name="Neutral 2 6" xfId="35830"/>
    <cellStyle name="Neutral 2 6 2" xfId="35831"/>
    <cellStyle name="Neutral 20" xfId="11423"/>
    <cellStyle name="Neutral 21" xfId="11424"/>
    <cellStyle name="Neutral 22" xfId="11425"/>
    <cellStyle name="Neutral 23" xfId="11426"/>
    <cellStyle name="Neutral 24" xfId="11427"/>
    <cellStyle name="Neutral 25" xfId="11428"/>
    <cellStyle name="Neutral 26" xfId="11429"/>
    <cellStyle name="Neutral 27" xfId="11430"/>
    <cellStyle name="Neutral 28" xfId="11431"/>
    <cellStyle name="Neutral 29" xfId="11432"/>
    <cellStyle name="Neutral 3" xfId="11433"/>
    <cellStyle name="Neutral 3 2" xfId="11434"/>
    <cellStyle name="Neutral 3 2 2" xfId="35832"/>
    <cellStyle name="Neutral 3 2 2 2" xfId="35833"/>
    <cellStyle name="Neutral 3 2 3" xfId="35834"/>
    <cellStyle name="Neutral 3 3" xfId="11435"/>
    <cellStyle name="Neutral 3 3 2" xfId="35835"/>
    <cellStyle name="Neutral 3 4" xfId="11436"/>
    <cellStyle name="Neutral 3 4 2" xfId="35836"/>
    <cellStyle name="Neutral 3 5" xfId="35837"/>
    <cellStyle name="Neutral 30" xfId="11437"/>
    <cellStyle name="Neutral 31" xfId="11438"/>
    <cellStyle name="Neutral 32" xfId="11439"/>
    <cellStyle name="Neutral 33" xfId="11440"/>
    <cellStyle name="Neutral 34" xfId="11441"/>
    <cellStyle name="Neutral 35" xfId="11442"/>
    <cellStyle name="Neutral 36" xfId="11443"/>
    <cellStyle name="Neutral 37" xfId="11444"/>
    <cellStyle name="Neutral 38" xfId="11445"/>
    <cellStyle name="Neutral 39" xfId="11446"/>
    <cellStyle name="Neutral 4" xfId="11447"/>
    <cellStyle name="Neutral 4 2" xfId="35838"/>
    <cellStyle name="Neutral 4 2 2" xfId="35839"/>
    <cellStyle name="Neutral 4 2 2 2" xfId="35840"/>
    <cellStyle name="Neutral 4 2 3" xfId="35841"/>
    <cellStyle name="Neutral 4 2 4" xfId="35842"/>
    <cellStyle name="Neutral 4 3" xfId="35843"/>
    <cellStyle name="Neutral 4 3 2" xfId="35844"/>
    <cellStyle name="Neutral 4 4" xfId="35845"/>
    <cellStyle name="Neutral 4 4 2" xfId="35846"/>
    <cellStyle name="Neutral 40" xfId="11448"/>
    <cellStyle name="Neutral 41" xfId="11449"/>
    <cellStyle name="Neutral 42" xfId="11450"/>
    <cellStyle name="Neutral 43" xfId="11451"/>
    <cellStyle name="Neutral 44" xfId="11452"/>
    <cellStyle name="Neutral 45" xfId="11453"/>
    <cellStyle name="Neutral 46" xfId="11454"/>
    <cellStyle name="Neutral 47" xfId="11455"/>
    <cellStyle name="Neutral 48" xfId="11456"/>
    <cellStyle name="Neutral 49" xfId="11457"/>
    <cellStyle name="Neutral 5" xfId="11458"/>
    <cellStyle name="Neutral 5 2" xfId="35847"/>
    <cellStyle name="Neutral 5 2 2" xfId="35848"/>
    <cellStyle name="Neutral 5 2 3" xfId="35849"/>
    <cellStyle name="Neutral 5 3" xfId="35850"/>
    <cellStyle name="Neutral 50" xfId="11459"/>
    <cellStyle name="Neutral 51" xfId="11460"/>
    <cellStyle name="Neutral 52" xfId="11461"/>
    <cellStyle name="Neutral 53" xfId="11462"/>
    <cellStyle name="Neutral 54" xfId="11463"/>
    <cellStyle name="Neutral 55" xfId="11464"/>
    <cellStyle name="Neutral 56" xfId="11465"/>
    <cellStyle name="Neutral 57" xfId="11466"/>
    <cellStyle name="Neutral 58" xfId="11467"/>
    <cellStyle name="Neutral 59" xfId="11468"/>
    <cellStyle name="Neutral 6" xfId="11469"/>
    <cellStyle name="Neutral 6 2" xfId="35851"/>
    <cellStyle name="Neutral 6 2 2" xfId="35852"/>
    <cellStyle name="Neutral 6 3" xfId="35853"/>
    <cellStyle name="Neutral 6 4" xfId="35854"/>
    <cellStyle name="Neutral 6 5" xfId="35855"/>
    <cellStyle name="Neutral 60" xfId="11470"/>
    <cellStyle name="Neutral 61" xfId="11471"/>
    <cellStyle name="Neutral 62" xfId="11472"/>
    <cellStyle name="Neutral 63" xfId="11473"/>
    <cellStyle name="Neutral 64" xfId="11474"/>
    <cellStyle name="Neutral 7" xfId="11475"/>
    <cellStyle name="Neutral 7 2" xfId="35856"/>
    <cellStyle name="Neutral 7 3" xfId="35857"/>
    <cellStyle name="Neutral 8" xfId="11476"/>
    <cellStyle name="Neutral 9" xfId="11477"/>
    <cellStyle name="no dec" xfId="11478"/>
    <cellStyle name="no dec 2" xfId="11479"/>
    <cellStyle name="no dec 2 2" xfId="11480"/>
    <cellStyle name="no dec 2 2 2" xfId="35858"/>
    <cellStyle name="no dec 2 2 3" xfId="35859"/>
    <cellStyle name="no dec 2 3" xfId="35860"/>
    <cellStyle name="no dec 2 4" xfId="35861"/>
    <cellStyle name="no dec 3" xfId="11481"/>
    <cellStyle name="no dec 3 2" xfId="35862"/>
    <cellStyle name="no dec 4" xfId="11482"/>
    <cellStyle name="no dec 4 2" xfId="35863"/>
    <cellStyle name="no dec 5" xfId="35864"/>
    <cellStyle name="Normal" xfId="0" builtinId="0"/>
    <cellStyle name="Normal - Style1" xfId="47"/>
    <cellStyle name="Normal - Style1 10" xfId="35865"/>
    <cellStyle name="Normal - Style1 10 2" xfId="35866"/>
    <cellStyle name="Normal - Style1 10 3" xfId="35867"/>
    <cellStyle name="Normal - Style1 11" xfId="35868"/>
    <cellStyle name="Normal - Style1 11 2" xfId="35869"/>
    <cellStyle name="Normal - Style1 11 3" xfId="35870"/>
    <cellStyle name="Normal - Style1 12" xfId="35871"/>
    <cellStyle name="Normal - Style1 12 2" xfId="35872"/>
    <cellStyle name="Normal - Style1 13" xfId="35873"/>
    <cellStyle name="Normal - Style1 2" xfId="11483"/>
    <cellStyle name="Normal - Style1 2 2" xfId="11484"/>
    <cellStyle name="Normal - Style1 2 2 2" xfId="11485"/>
    <cellStyle name="Normal - Style1 2 2 2 2" xfId="35874"/>
    <cellStyle name="Normal - Style1 2 2 2 2 2" xfId="35875"/>
    <cellStyle name="Normal - Style1 2 2 3" xfId="11486"/>
    <cellStyle name="Normal - Style1 2 2 3 2" xfId="35876"/>
    <cellStyle name="Normal - Style1 2 2 3 2 2" xfId="35877"/>
    <cellStyle name="Normal - Style1 2 2 3 3" xfId="35878"/>
    <cellStyle name="Normal - Style1 2 2 3 4" xfId="35879"/>
    <cellStyle name="Normal - Style1 2 2 4" xfId="35880"/>
    <cellStyle name="Normal - Style1 2 2 4 2" xfId="35881"/>
    <cellStyle name="Normal - Style1 2 2 4 3" xfId="35882"/>
    <cellStyle name="Normal - Style1 2 2 5" xfId="35883"/>
    <cellStyle name="Normal - Style1 2 2 5 2" xfId="35884"/>
    <cellStyle name="Normal - Style1 2 3" xfId="11487"/>
    <cellStyle name="Normal - Style1 2 3 2" xfId="35885"/>
    <cellStyle name="Normal - Style1 2 3 2 2" xfId="35886"/>
    <cellStyle name="Normal - Style1 2 3 3" xfId="35887"/>
    <cellStyle name="Normal - Style1 2 4" xfId="11488"/>
    <cellStyle name="Normal - Style1 2 4 2" xfId="35888"/>
    <cellStyle name="Normal - Style1 2 4 2 2" xfId="35889"/>
    <cellStyle name="Normal - Style1 2 4 3" xfId="35890"/>
    <cellStyle name="Normal - Style1 2 5" xfId="35891"/>
    <cellStyle name="Normal - Style1 2 5 2" xfId="35892"/>
    <cellStyle name="Normal - Style1 2 6" xfId="35893"/>
    <cellStyle name="Normal - Style1 2 6 2" xfId="35894"/>
    <cellStyle name="Normal - Style1 3" xfId="11489"/>
    <cellStyle name="Normal - Style1 3 2" xfId="11490"/>
    <cellStyle name="Normal - Style1 3 2 2" xfId="11491"/>
    <cellStyle name="Normal - Style1 3 2 2 2" xfId="35895"/>
    <cellStyle name="Normal - Style1 3 2 2 2 2" xfId="35896"/>
    <cellStyle name="Normal - Style1 3 2 3" xfId="35897"/>
    <cellStyle name="Normal - Style1 3 2 3 2" xfId="35898"/>
    <cellStyle name="Normal - Style1 3 2 3 2 2" xfId="35899"/>
    <cellStyle name="Normal - Style1 3 2 3 3" xfId="35900"/>
    <cellStyle name="Normal - Style1 3 2 3 4" xfId="35901"/>
    <cellStyle name="Normal - Style1 3 2 4" xfId="35902"/>
    <cellStyle name="Normal - Style1 3 2 4 2" xfId="35903"/>
    <cellStyle name="Normal - Style1 3 2 5" xfId="35904"/>
    <cellStyle name="Normal - Style1 3 2 5 2" xfId="35905"/>
    <cellStyle name="Normal - Style1 3 3" xfId="11492"/>
    <cellStyle name="Normal - Style1 3 3 2" xfId="35906"/>
    <cellStyle name="Normal - Style1 3 3 2 2" xfId="35907"/>
    <cellStyle name="Normal - Style1 3 3 3" xfId="35908"/>
    <cellStyle name="Normal - Style1 3 4" xfId="11493"/>
    <cellStyle name="Normal - Style1 3 4 2" xfId="35909"/>
    <cellStyle name="Normal - Style1 3 4 2 2" xfId="35910"/>
    <cellStyle name="Normal - Style1 3 4 3" xfId="35911"/>
    <cellStyle name="Normal - Style1 3 4 4" xfId="35912"/>
    <cellStyle name="Normal - Style1 3 5" xfId="35913"/>
    <cellStyle name="Normal - Style1 3 5 2" xfId="35914"/>
    <cellStyle name="Normal - Style1 3 6" xfId="35915"/>
    <cellStyle name="Normal - Style1 3 6 2" xfId="35916"/>
    <cellStyle name="Normal - Style1 4" xfId="11494"/>
    <cellStyle name="Normal - Style1 4 2" xfId="11495"/>
    <cellStyle name="Normal - Style1 4 2 2" xfId="11496"/>
    <cellStyle name="Normal - Style1 4 2 2 2" xfId="35917"/>
    <cellStyle name="Normal - Style1 4 2 2 2 2" xfId="35918"/>
    <cellStyle name="Normal - Style1 4 2 3" xfId="35919"/>
    <cellStyle name="Normal - Style1 4 2 3 2" xfId="35920"/>
    <cellStyle name="Normal - Style1 4 2 3 3" xfId="35921"/>
    <cellStyle name="Normal - Style1 4 2 4" xfId="35922"/>
    <cellStyle name="Normal - Style1 4 2 4 2" xfId="35923"/>
    <cellStyle name="Normal - Style1 4 3" xfId="11497"/>
    <cellStyle name="Normal - Style1 4 3 2" xfId="35924"/>
    <cellStyle name="Normal - Style1 4 3 2 2" xfId="35925"/>
    <cellStyle name="Normal - Style1 4 4" xfId="11498"/>
    <cellStyle name="Normal - Style1 4 4 2" xfId="35926"/>
    <cellStyle name="Normal - Style1 4 4 2 2" xfId="35927"/>
    <cellStyle name="Normal - Style1 4 4 3" xfId="35928"/>
    <cellStyle name="Normal - Style1 4 4 4" xfId="35929"/>
    <cellStyle name="Normal - Style1 4 5" xfId="35930"/>
    <cellStyle name="Normal - Style1 4 5 2" xfId="35931"/>
    <cellStyle name="Normal - Style1 4 5 3" xfId="35932"/>
    <cellStyle name="Normal - Style1 4 6" xfId="35933"/>
    <cellStyle name="Normal - Style1 4 6 2" xfId="35934"/>
    <cellStyle name="Normal - Style1 5" xfId="11499"/>
    <cellStyle name="Normal - Style1 5 2" xfId="11500"/>
    <cellStyle name="Normal - Style1 5 2 2" xfId="11501"/>
    <cellStyle name="Normal - Style1 5 2 2 2" xfId="35935"/>
    <cellStyle name="Normal - Style1 5 2 2 2 2" xfId="35936"/>
    <cellStyle name="Normal - Style1 5 2 3" xfId="11502"/>
    <cellStyle name="Normal - Style1 5 2 3 2" xfId="35937"/>
    <cellStyle name="Normal - Style1 5 2 3 3" xfId="35938"/>
    <cellStyle name="Normal - Style1 5 2 4" xfId="35939"/>
    <cellStyle name="Normal - Style1 5 2 4 2" xfId="35940"/>
    <cellStyle name="Normal - Style1 5 2 5" xfId="35941"/>
    <cellStyle name="Normal - Style1 5 3" xfId="11503"/>
    <cellStyle name="Normal - Style1 5 3 2" xfId="35942"/>
    <cellStyle name="Normal - Style1 5 3 2 2" xfId="35943"/>
    <cellStyle name="Normal - Style1 5 4" xfId="11504"/>
    <cellStyle name="Normal - Style1 5 4 2" xfId="35944"/>
    <cellStyle name="Normal - Style1 5 4 3" xfId="35945"/>
    <cellStyle name="Normal - Style1 5 5" xfId="11505"/>
    <cellStyle name="Normal - Style1 5 5 2" xfId="35946"/>
    <cellStyle name="Normal - Style1 5 6" xfId="35947"/>
    <cellStyle name="Normal - Style1 6" xfId="11506"/>
    <cellStyle name="Normal - Style1 6 2" xfId="11507"/>
    <cellStyle name="Normal - Style1 6 2 2" xfId="11508"/>
    <cellStyle name="Normal - Style1 6 2 2 2" xfId="35948"/>
    <cellStyle name="Normal - Style1 6 2 2 2 2" xfId="35949"/>
    <cellStyle name="Normal - Style1 6 2 3" xfId="35950"/>
    <cellStyle name="Normal - Style1 6 2 3 2" xfId="35951"/>
    <cellStyle name="Normal - Style1 6 2 4" xfId="35952"/>
    <cellStyle name="Normal - Style1 6 2 4 2" xfId="35953"/>
    <cellStyle name="Normal - Style1 6 2 5" xfId="35954"/>
    <cellStyle name="Normal - Style1 6 3" xfId="11509"/>
    <cellStyle name="Normal - Style1 6 3 2" xfId="35955"/>
    <cellStyle name="Normal - Style1 6 3 2 2" xfId="35956"/>
    <cellStyle name="Normal - Style1 6 4" xfId="11510"/>
    <cellStyle name="Normal - Style1 6 4 2" xfId="35957"/>
    <cellStyle name="Normal - Style1 6 4 2 2" xfId="35958"/>
    <cellStyle name="Normal - Style1 6 4 3" xfId="35959"/>
    <cellStyle name="Normal - Style1 6 4 4" xfId="35960"/>
    <cellStyle name="Normal - Style1 6 5" xfId="35961"/>
    <cellStyle name="Normal - Style1 6 5 2" xfId="35962"/>
    <cellStyle name="Normal - Style1 6 5 3" xfId="35963"/>
    <cellStyle name="Normal - Style1 6 6" xfId="35964"/>
    <cellStyle name="Normal - Style1 6 6 2" xfId="35965"/>
    <cellStyle name="Normal - Style1 6 7" xfId="35966"/>
    <cellStyle name="Normal - Style1 7" xfId="11511"/>
    <cellStyle name="Normal - Style1 7 2" xfId="11512"/>
    <cellStyle name="Normal - Style1 7 2 2" xfId="11513"/>
    <cellStyle name="Normal - Style1 7 2 2 2" xfId="35967"/>
    <cellStyle name="Normal - Style1 7 2 2 2 2" xfId="35968"/>
    <cellStyle name="Normal - Style1 7 2 3" xfId="35969"/>
    <cellStyle name="Normal - Style1 7 2 3 2" xfId="35970"/>
    <cellStyle name="Normal - Style1 7 2 4" xfId="35971"/>
    <cellStyle name="Normal - Style1 7 2 4 2" xfId="35972"/>
    <cellStyle name="Normal - Style1 7 2 5" xfId="35973"/>
    <cellStyle name="Normal - Style1 7 3" xfId="11514"/>
    <cellStyle name="Normal - Style1 7 3 2" xfId="35974"/>
    <cellStyle name="Normal - Style1 7 3 2 2" xfId="35975"/>
    <cellStyle name="Normal - Style1 7 4" xfId="35976"/>
    <cellStyle name="Normal - Style1 7 4 2" xfId="35977"/>
    <cellStyle name="Normal - Style1 7 5" xfId="35978"/>
    <cellStyle name="Normal - Style1 7 5 2" xfId="35979"/>
    <cellStyle name="Normal - Style1 7 6" xfId="35980"/>
    <cellStyle name="Normal - Style1 8" xfId="11515"/>
    <cellStyle name="Normal - Style1 8 2" xfId="35981"/>
    <cellStyle name="Normal - Style1 8 2 2" xfId="35982"/>
    <cellStyle name="Normal - Style1 8 3" xfId="35983"/>
    <cellStyle name="Normal - Style1 8 4" xfId="35984"/>
    <cellStyle name="Normal - Style1 9" xfId="11516"/>
    <cellStyle name="Normal - Style1 9 2" xfId="35985"/>
    <cellStyle name="Normal - Style1 9 2 2" xfId="35986"/>
    <cellStyle name="Normal - Style1 9 3" xfId="35987"/>
    <cellStyle name="Normal - Style1 9 4" xfId="35988"/>
    <cellStyle name="Normal - Style1_(C) WHE Proforma with ITC cash grant 10 Yr Amort_for deferral_102809" xfId="11517"/>
    <cellStyle name="Normal [0]" xfId="35989"/>
    <cellStyle name="Normal [2]" xfId="35990"/>
    <cellStyle name="Normal 1" xfId="11518"/>
    <cellStyle name="Normal 1 2" xfId="11519"/>
    <cellStyle name="Normal 1 2 2" xfId="11520"/>
    <cellStyle name="Normal 1 2 2 2" xfId="35991"/>
    <cellStyle name="Normal 1 2 2 2 2" xfId="35992"/>
    <cellStyle name="Normal 1 2 2 2 2 2" xfId="35993"/>
    <cellStyle name="Normal 1 2 2 3" xfId="35994"/>
    <cellStyle name="Normal 1 2 2 3 2" xfId="35995"/>
    <cellStyle name="Normal 1 2 2 4" xfId="35996"/>
    <cellStyle name="Normal 1 2 2 4 2" xfId="35997"/>
    <cellStyle name="Normal 1 2 3" xfId="35998"/>
    <cellStyle name="Normal 1 2 3 2" xfId="35999"/>
    <cellStyle name="Normal 1 2 3 2 2" xfId="36000"/>
    <cellStyle name="Normal 1 2 4" xfId="36001"/>
    <cellStyle name="Normal 1 2 4 2" xfId="36002"/>
    <cellStyle name="Normal 1 2 5" xfId="36003"/>
    <cellStyle name="Normal 1 2 5 2" xfId="36004"/>
    <cellStyle name="Normal 1 3" xfId="11521"/>
    <cellStyle name="Normal 1 3 2" xfId="11522"/>
    <cellStyle name="Normal 1 3 2 2" xfId="36005"/>
    <cellStyle name="Normal 1 3 2 2 2" xfId="36006"/>
    <cellStyle name="Normal 1 3 3" xfId="36007"/>
    <cellStyle name="Normal 1 3 3 2" xfId="36008"/>
    <cellStyle name="Normal 1 3 4" xfId="36009"/>
    <cellStyle name="Normal 1 3 4 2" xfId="36010"/>
    <cellStyle name="Normal 1 4" xfId="11523"/>
    <cellStyle name="Normal 1 4 2" xfId="36011"/>
    <cellStyle name="Normal 1 4 2 2" xfId="36012"/>
    <cellStyle name="Normal 1 5" xfId="36013"/>
    <cellStyle name="Normal 1 5 2" xfId="36014"/>
    <cellStyle name="Normal 1 5 2 2" xfId="36015"/>
    <cellStyle name="Normal 1 5 2 3" xfId="36016"/>
    <cellStyle name="Normal 1 5 3" xfId="36017"/>
    <cellStyle name="Normal 1 5 4" xfId="36018"/>
    <cellStyle name="Normal 1 5 5" xfId="36019"/>
    <cellStyle name="Normal 1 6" xfId="36020"/>
    <cellStyle name="Normal 1 6 2" xfId="36021"/>
    <cellStyle name="Normal 1 6 2 2" xfId="36022"/>
    <cellStyle name="Normal 1 6 2 2 2" xfId="36023"/>
    <cellStyle name="Normal 1 6 2 3" xfId="36024"/>
    <cellStyle name="Normal 1 6 2 4" xfId="36025"/>
    <cellStyle name="Normal 1 6 3" xfId="36026"/>
    <cellStyle name="Normal 1 6 3 2" xfId="36027"/>
    <cellStyle name="Normal 1 6 4" xfId="36028"/>
    <cellStyle name="Normal 1 6 5" xfId="36029"/>
    <cellStyle name="Normal 1 7" xfId="36030"/>
    <cellStyle name="Normal 1 7 2" xfId="36031"/>
    <cellStyle name="Normal 1 8" xfId="36032"/>
    <cellStyle name="Normal 1 8 2" xfId="36033"/>
    <cellStyle name="Normal 10" xfId="11524"/>
    <cellStyle name="Normal 10 10" xfId="42542"/>
    <cellStyle name="Normal 10 11" xfId="42557"/>
    <cellStyle name="Normal 10 2" xfId="11525"/>
    <cellStyle name="Normal 10 2 2" xfId="11526"/>
    <cellStyle name="Normal 10 2 2 2" xfId="11527"/>
    <cellStyle name="Normal 10 2 2 2 2" xfId="36034"/>
    <cellStyle name="Normal 10 2 2 2 2 2" xfId="36035"/>
    <cellStyle name="Normal 10 2 2 3" xfId="11528"/>
    <cellStyle name="Normal 10 2 2 3 2" xfId="36036"/>
    <cellStyle name="Normal 10 2 2 3 3" xfId="36037"/>
    <cellStyle name="Normal 10 2 2 4" xfId="36038"/>
    <cellStyle name="Normal 10 2 2 4 2" xfId="36039"/>
    <cellStyle name="Normal 10 2 3" xfId="11529"/>
    <cellStyle name="Normal 10 2 3 2" xfId="36040"/>
    <cellStyle name="Normal 10 2 3 2 2" xfId="36041"/>
    <cellStyle name="Normal 10 2 4" xfId="11530"/>
    <cellStyle name="Normal 10 2 4 2" xfId="36042"/>
    <cellStyle name="Normal 10 2 4 3" xfId="36043"/>
    <cellStyle name="Normal 10 2 5" xfId="36044"/>
    <cellStyle name="Normal 10 2 5 2" xfId="36045"/>
    <cellStyle name="Normal 10 3" xfId="11531"/>
    <cellStyle name="Normal 10 3 2" xfId="11532"/>
    <cellStyle name="Normal 10 3 2 2" xfId="11533"/>
    <cellStyle name="Normal 10 3 2 2 2" xfId="36046"/>
    <cellStyle name="Normal 10 3 2 2 2 2" xfId="36047"/>
    <cellStyle name="Normal 10 3 2 3" xfId="36048"/>
    <cellStyle name="Normal 10 3 2 3 2" xfId="36049"/>
    <cellStyle name="Normal 10 3 2 3 3" xfId="36050"/>
    <cellStyle name="Normal 10 3 2 4" xfId="36051"/>
    <cellStyle name="Normal 10 3 2 4 2" xfId="36052"/>
    <cellStyle name="Normal 10 3 3" xfId="11534"/>
    <cellStyle name="Normal 10 3 3 2" xfId="36053"/>
    <cellStyle name="Normal 10 3 3 2 2" xfId="36054"/>
    <cellStyle name="Normal 10 3 4" xfId="11535"/>
    <cellStyle name="Normal 10 3 4 2" xfId="36055"/>
    <cellStyle name="Normal 10 3 4 3" xfId="36056"/>
    <cellStyle name="Normal 10 3 5" xfId="36057"/>
    <cellStyle name="Normal 10 3 5 2" xfId="36058"/>
    <cellStyle name="Normal 10 4" xfId="11536"/>
    <cellStyle name="Normal 10 4 2" xfId="11537"/>
    <cellStyle name="Normal 10 4 2 2" xfId="11538"/>
    <cellStyle name="Normal 10 4 2 2 2" xfId="36059"/>
    <cellStyle name="Normal 10 4 2 3" xfId="36060"/>
    <cellStyle name="Normal 10 4 3" xfId="11539"/>
    <cellStyle name="Normal 10 4 3 2" xfId="36061"/>
    <cellStyle name="Normal 10 4 3 2 2" xfId="36062"/>
    <cellStyle name="Normal 10 4 3 3" xfId="36063"/>
    <cellStyle name="Normal 10 4 3 4" xfId="36064"/>
    <cellStyle name="Normal 10 4 4" xfId="36065"/>
    <cellStyle name="Normal 10 4 4 2" xfId="36066"/>
    <cellStyle name="Normal 10 4 4 3" xfId="36067"/>
    <cellStyle name="Normal 10 4 5" xfId="36068"/>
    <cellStyle name="Normal 10 4 5 2" xfId="36069"/>
    <cellStyle name="Normal 10 4 6" xfId="36070"/>
    <cellStyle name="Normal 10 5" xfId="11540"/>
    <cellStyle name="Normal 10 5 2" xfId="11541"/>
    <cellStyle name="Normal 10 5 2 2" xfId="36071"/>
    <cellStyle name="Normal 10 5 3" xfId="11542"/>
    <cellStyle name="Normal 10 5 3 2" xfId="36072"/>
    <cellStyle name="Normal 10 5 4" xfId="36073"/>
    <cellStyle name="Normal 10 6" xfId="11543"/>
    <cellStyle name="Normal 10 6 2" xfId="11544"/>
    <cellStyle name="Normal 10 6 2 2" xfId="36074"/>
    <cellStyle name="Normal 10 6 3" xfId="36075"/>
    <cellStyle name="Normal 10 6 4" xfId="36076"/>
    <cellStyle name="Normal 10 7" xfId="11545"/>
    <cellStyle name="Normal 10 7 2" xfId="36077"/>
    <cellStyle name="Normal 10 7 2 2" xfId="36078"/>
    <cellStyle name="Normal 10 7 3" xfId="36079"/>
    <cellStyle name="Normal 10 8" xfId="11546"/>
    <cellStyle name="Normal 10 8 2" xfId="36080"/>
    <cellStyle name="Normal 10 9" xfId="11547"/>
    <cellStyle name="Normal 10_ Price Inputs" xfId="11548"/>
    <cellStyle name="Normal 100" xfId="11549"/>
    <cellStyle name="Normal 100 2" xfId="36081"/>
    <cellStyle name="Normal 100 2 2" xfId="36082"/>
    <cellStyle name="Normal 100 3" xfId="36083"/>
    <cellStyle name="Normal 100 4" xfId="36084"/>
    <cellStyle name="Normal 100 5" xfId="36085"/>
    <cellStyle name="Normal 101" xfId="11550"/>
    <cellStyle name="Normal 101 2" xfId="11551"/>
    <cellStyle name="Normal 101 2 2" xfId="36086"/>
    <cellStyle name="Normal 101 3" xfId="36087"/>
    <cellStyle name="Normal 101 4" xfId="36088"/>
    <cellStyle name="Normal 102" xfId="11552"/>
    <cellStyle name="Normal 102 2" xfId="36089"/>
    <cellStyle name="Normal 102 2 2" xfId="36090"/>
    <cellStyle name="Normal 102 3" xfId="36091"/>
    <cellStyle name="Normal 102 4" xfId="36092"/>
    <cellStyle name="Normal 103" xfId="11553"/>
    <cellStyle name="Normal 103 2" xfId="36093"/>
    <cellStyle name="Normal 103 2 2" xfId="36094"/>
    <cellStyle name="Normal 103 3" xfId="36095"/>
    <cellStyle name="Normal 103 4" xfId="36096"/>
    <cellStyle name="Normal 104" xfId="11554"/>
    <cellStyle name="Normal 104 2" xfId="36097"/>
    <cellStyle name="Normal 104 2 2" xfId="36098"/>
    <cellStyle name="Normal 104 3" xfId="36099"/>
    <cellStyle name="Normal 104 4" xfId="36100"/>
    <cellStyle name="Normal 105" xfId="11555"/>
    <cellStyle name="Normal 105 2" xfId="36101"/>
    <cellStyle name="Normal 105 2 2" xfId="36102"/>
    <cellStyle name="Normal 105 3" xfId="36103"/>
    <cellStyle name="Normal 105 4" xfId="36104"/>
    <cellStyle name="Normal 106" xfId="11556"/>
    <cellStyle name="Normal 106 2" xfId="36105"/>
    <cellStyle name="Normal 106 2 2" xfId="36106"/>
    <cellStyle name="Normal 106 3" xfId="36107"/>
    <cellStyle name="Normal 106 4" xfId="36108"/>
    <cellStyle name="Normal 107" xfId="11557"/>
    <cellStyle name="Normal 107 2" xfId="36109"/>
    <cellStyle name="Normal 107 2 2" xfId="36110"/>
    <cellStyle name="Normal 107 3" xfId="36111"/>
    <cellStyle name="Normal 107 4" xfId="36112"/>
    <cellStyle name="Normal 108" xfId="11558"/>
    <cellStyle name="Normal 108 2" xfId="36113"/>
    <cellStyle name="Normal 108 2 2" xfId="36114"/>
    <cellStyle name="Normal 108 3" xfId="36115"/>
    <cellStyle name="Normal 109" xfId="11559"/>
    <cellStyle name="Normal 109 2" xfId="36116"/>
    <cellStyle name="Normal 109 2 2" xfId="36117"/>
    <cellStyle name="Normal 109 3" xfId="36118"/>
    <cellStyle name="Normal 11" xfId="11560"/>
    <cellStyle name="Normal 11 2" xfId="11561"/>
    <cellStyle name="Normal 11 2 2" xfId="11562"/>
    <cellStyle name="Normal 11 2 2 2" xfId="11563"/>
    <cellStyle name="Normal 11 2 2 2 2" xfId="36119"/>
    <cellStyle name="Normal 11 2 2 2 3" xfId="36120"/>
    <cellStyle name="Normal 11 2 2 3" xfId="36121"/>
    <cellStyle name="Normal 11 2 3" xfId="11564"/>
    <cellStyle name="Normal 11 2 3 2" xfId="36122"/>
    <cellStyle name="Normal 11 2 3 2 2" xfId="36123"/>
    <cellStyle name="Normal 11 2 3 3" xfId="36124"/>
    <cellStyle name="Normal 11 2 3 4" xfId="36125"/>
    <cellStyle name="Normal 11 2 4" xfId="36126"/>
    <cellStyle name="Normal 11 2 4 2" xfId="36127"/>
    <cellStyle name="Normal 11 2 5" xfId="36128"/>
    <cellStyle name="Normal 11 2 6" xfId="36129"/>
    <cellStyle name="Normal 11 3" xfId="11565"/>
    <cellStyle name="Normal 11 3 2" xfId="11566"/>
    <cellStyle name="Normal 11 3 2 2" xfId="36130"/>
    <cellStyle name="Normal 11 3 2 3" xfId="36131"/>
    <cellStyle name="Normal 11 3 3" xfId="11567"/>
    <cellStyle name="Normal 11 3 3 2" xfId="36132"/>
    <cellStyle name="Normal 11 3 4" xfId="36133"/>
    <cellStyle name="Normal 11 4" xfId="11568"/>
    <cellStyle name="Normal 11 4 2" xfId="11569"/>
    <cellStyle name="Normal 11 4 2 2" xfId="36134"/>
    <cellStyle name="Normal 11 4 2 2 2" xfId="36135"/>
    <cellStyle name="Normal 11 4 2 3" xfId="36136"/>
    <cellStyle name="Normal 11 4 3" xfId="36137"/>
    <cellStyle name="Normal 11 4 3 2" xfId="36138"/>
    <cellStyle name="Normal 11 4 4" xfId="36139"/>
    <cellStyle name="Normal 11 5" xfId="11570"/>
    <cellStyle name="Normal 11 5 2" xfId="36140"/>
    <cellStyle name="Normal 11 5 2 2" xfId="36141"/>
    <cellStyle name="Normal 11 5 3" xfId="36142"/>
    <cellStyle name="Normal 11 6" xfId="11571"/>
    <cellStyle name="Normal 11 6 2" xfId="36143"/>
    <cellStyle name="Normal 11 7" xfId="11572"/>
    <cellStyle name="Normal 11 8" xfId="42543"/>
    <cellStyle name="Normal 11 9" xfId="42558"/>
    <cellStyle name="Normal 11_16.37E Wild Horse Expansion DeferralRevwrkingfile SF" xfId="11573"/>
    <cellStyle name="Normal 110" xfId="11574"/>
    <cellStyle name="Normal 110 2" xfId="36144"/>
    <cellStyle name="Normal 110 2 2" xfId="36145"/>
    <cellStyle name="Normal 110 3" xfId="36146"/>
    <cellStyle name="Normal 111" xfId="11575"/>
    <cellStyle name="Normal 111 2" xfId="36147"/>
    <cellStyle name="Normal 111 2 2" xfId="36148"/>
    <cellStyle name="Normal 111 3" xfId="36149"/>
    <cellStyle name="Normal 112" xfId="11576"/>
    <cellStyle name="Normal 112 2" xfId="11577"/>
    <cellStyle name="Normal 112 2 2" xfId="36150"/>
    <cellStyle name="Normal 112 3" xfId="36151"/>
    <cellStyle name="Normal 113" xfId="11578"/>
    <cellStyle name="Normal 113 2" xfId="36152"/>
    <cellStyle name="Normal 114" xfId="11579"/>
    <cellStyle name="Normal 114 2" xfId="36153"/>
    <cellStyle name="Normal 115" xfId="11580"/>
    <cellStyle name="Normal 115 2" xfId="36154"/>
    <cellStyle name="Normal 116" xfId="11581"/>
    <cellStyle name="Normal 116 2" xfId="11582"/>
    <cellStyle name="Normal 117" xfId="11583"/>
    <cellStyle name="Normal 117 2" xfId="36155"/>
    <cellStyle name="Normal 118" xfId="11584"/>
    <cellStyle name="Normal 118 2" xfId="36156"/>
    <cellStyle name="Normal 119" xfId="11585"/>
    <cellStyle name="Normal 119 2" xfId="36157"/>
    <cellStyle name="Normal 12" xfId="11586"/>
    <cellStyle name="Normal 12 2" xfId="11587"/>
    <cellStyle name="Normal 12 2 2" xfId="11588"/>
    <cellStyle name="Normal 12 2 2 2" xfId="11589"/>
    <cellStyle name="Normal 12 2 2 2 2" xfId="36158"/>
    <cellStyle name="Normal 12 2 2 3" xfId="36159"/>
    <cellStyle name="Normal 12 2 3" xfId="11590"/>
    <cellStyle name="Normal 12 2 3 2" xfId="36160"/>
    <cellStyle name="Normal 12 2 3 2 2" xfId="36161"/>
    <cellStyle name="Normal 12 2 3 3" xfId="36162"/>
    <cellStyle name="Normal 12 2 3 4" xfId="36163"/>
    <cellStyle name="Normal 12 2 4" xfId="36164"/>
    <cellStyle name="Normal 12 2 4 2" xfId="36165"/>
    <cellStyle name="Normal 12 2 5" xfId="36166"/>
    <cellStyle name="Normal 12 2 5 2" xfId="36167"/>
    <cellStyle name="Normal 12 3" xfId="11591"/>
    <cellStyle name="Normal 12 3 2" xfId="11592"/>
    <cellStyle name="Normal 12 3 2 2" xfId="36168"/>
    <cellStyle name="Normal 12 3 2 3" xfId="36169"/>
    <cellStyle name="Normal 12 3 3" xfId="11593"/>
    <cellStyle name="Normal 12 3 3 2" xfId="36170"/>
    <cellStyle name="Normal 12 3 4" xfId="36171"/>
    <cellStyle name="Normal 12 4" xfId="11594"/>
    <cellStyle name="Normal 12 4 2" xfId="11595"/>
    <cellStyle name="Normal 12 4 2 2" xfId="36172"/>
    <cellStyle name="Normal 12 4 3" xfId="36173"/>
    <cellStyle name="Normal 12 5" xfId="11596"/>
    <cellStyle name="Normal 12 5 2" xfId="36174"/>
    <cellStyle name="Normal 12 6" xfId="11597"/>
    <cellStyle name="Normal 12 6 2" xfId="36175"/>
    <cellStyle name="Normal 12 7" xfId="11598"/>
    <cellStyle name="Normal 12 8" xfId="42544"/>
    <cellStyle name="Normal 12 9" xfId="42559"/>
    <cellStyle name="Normal 12_2011 CBR Rev Calc by schedule" xfId="11599"/>
    <cellStyle name="Normal 120" xfId="11600"/>
    <cellStyle name="Normal 120 2" xfId="36176"/>
    <cellStyle name="Normal 121" xfId="11601"/>
    <cellStyle name="Normal 121 2" xfId="36177"/>
    <cellStyle name="Normal 122" xfId="11602"/>
    <cellStyle name="Normal 123" xfId="11603"/>
    <cellStyle name="Normal 124" xfId="11604"/>
    <cellStyle name="Normal 125" xfId="11605"/>
    <cellStyle name="Normal 125 2" xfId="36178"/>
    <cellStyle name="Normal 126" xfId="11606"/>
    <cellStyle name="Normal 127" xfId="11607"/>
    <cellStyle name="Normal 128" xfId="11608"/>
    <cellStyle name="Normal 129" xfId="11609"/>
    <cellStyle name="Normal 13" xfId="11610"/>
    <cellStyle name="Normal 13 2" xfId="11611"/>
    <cellStyle name="Normal 13 2 2" xfId="11612"/>
    <cellStyle name="Normal 13 2 2 2" xfId="11613"/>
    <cellStyle name="Normal 13 2 2 2 2" xfId="36179"/>
    <cellStyle name="Normal 13 2 2 3" xfId="36180"/>
    <cellStyle name="Normal 13 2 3" xfId="11614"/>
    <cellStyle name="Normal 13 2 3 2" xfId="36181"/>
    <cellStyle name="Normal 13 2 3 2 2" xfId="36182"/>
    <cellStyle name="Normal 13 2 3 3" xfId="36183"/>
    <cellStyle name="Normal 13 2 3 4" xfId="36184"/>
    <cellStyle name="Normal 13 2 4" xfId="36185"/>
    <cellStyle name="Normal 13 2 4 2" xfId="36186"/>
    <cellStyle name="Normal 13 2 5" xfId="36187"/>
    <cellStyle name="Normal 13 2 5 2" xfId="36188"/>
    <cellStyle name="Normal 13 3" xfId="11615"/>
    <cellStyle name="Normal 13 3 2" xfId="11616"/>
    <cellStyle name="Normal 13 3 2 2" xfId="36189"/>
    <cellStyle name="Normal 13 3 3" xfId="11617"/>
    <cellStyle name="Normal 13 3 3 2" xfId="36190"/>
    <cellStyle name="Normal 13 3 4" xfId="36191"/>
    <cellStyle name="Normal 13 4" xfId="11618"/>
    <cellStyle name="Normal 13 4 2" xfId="11619"/>
    <cellStyle name="Normal 13 4 2 2" xfId="36192"/>
    <cellStyle name="Normal 13 4 3" xfId="36193"/>
    <cellStyle name="Normal 13 5" xfId="11620"/>
    <cellStyle name="Normal 13 5 2" xfId="36194"/>
    <cellStyle name="Normal 13 5 2 2" xfId="36195"/>
    <cellStyle name="Normal 13 5 3" xfId="36196"/>
    <cellStyle name="Normal 13 6" xfId="11621"/>
    <cellStyle name="Normal 13 6 2" xfId="36197"/>
    <cellStyle name="Normal 13 7" xfId="11622"/>
    <cellStyle name="Normal 13 8" xfId="42545"/>
    <cellStyle name="Normal 13 9" xfId="42560"/>
    <cellStyle name="Normal 13_2011 CBR Rev Calc by schedule" xfId="11623"/>
    <cellStyle name="Normal 130" xfId="11624"/>
    <cellStyle name="Normal 131" xfId="11625"/>
    <cellStyle name="Normal 132" xfId="11626"/>
    <cellStyle name="Normal 133" xfId="11627"/>
    <cellStyle name="Normal 134" xfId="11628"/>
    <cellStyle name="Normal 135" xfId="11629"/>
    <cellStyle name="Normal 136" xfId="11630"/>
    <cellStyle name="Normal 137" xfId="11631"/>
    <cellStyle name="Normal 138" xfId="11632"/>
    <cellStyle name="Normal 139" xfId="11633"/>
    <cellStyle name="Normal 14" xfId="11634"/>
    <cellStyle name="Normal 14 2" xfId="11635"/>
    <cellStyle name="Normal 14 2 2" xfId="11636"/>
    <cellStyle name="Normal 14 2 2 2" xfId="36198"/>
    <cellStyle name="Normal 14 2 3" xfId="36199"/>
    <cellStyle name="Normal 14 2 3 2" xfId="36200"/>
    <cellStyle name="Normal 14 2 4" xfId="36201"/>
    <cellStyle name="Normal 14 3" xfId="11637"/>
    <cellStyle name="Normal 14 3 2" xfId="36202"/>
    <cellStyle name="Normal 14 3 2 2" xfId="36203"/>
    <cellStyle name="Normal 14 3 3" xfId="36204"/>
    <cellStyle name="Normal 14 4" xfId="11638"/>
    <cellStyle name="Normal 14 4 2" xfId="36205"/>
    <cellStyle name="Normal 14 4 2 2" xfId="36206"/>
    <cellStyle name="Normal 14 4 3" xfId="36207"/>
    <cellStyle name="Normal 14 4 4" xfId="36208"/>
    <cellStyle name="Normal 14 5" xfId="36209"/>
    <cellStyle name="Normal 14 6" xfId="42546"/>
    <cellStyle name="Normal 14 7" xfId="42561"/>
    <cellStyle name="Normal 14_2011 CBR Rev Calc by schedule" xfId="11639"/>
    <cellStyle name="Normal 140" xfId="11640"/>
    <cellStyle name="Normal 141" xfId="11641"/>
    <cellStyle name="Normal 142" xfId="11642"/>
    <cellStyle name="Normal 143" xfId="11643"/>
    <cellStyle name="Normal 144" xfId="11644"/>
    <cellStyle name="Normal 145" xfId="11645"/>
    <cellStyle name="Normal 146" xfId="11646"/>
    <cellStyle name="Normal 147" xfId="11647"/>
    <cellStyle name="Normal 148" xfId="11648"/>
    <cellStyle name="Normal 149" xfId="11649"/>
    <cellStyle name="Normal 15" xfId="11650"/>
    <cellStyle name="Normal 15 10" xfId="42562"/>
    <cellStyle name="Normal 15 2" xfId="11651"/>
    <cellStyle name="Normal 15 2 2" xfId="11652"/>
    <cellStyle name="Normal 15 2 2 2" xfId="36210"/>
    <cellStyle name="Normal 15 2 3" xfId="36211"/>
    <cellStyle name="Normal 15 2 3 2" xfId="36212"/>
    <cellStyle name="Normal 15 2 4" xfId="36213"/>
    <cellStyle name="Normal 15 3" xfId="11653"/>
    <cellStyle name="Normal 15 3 2" xfId="11654"/>
    <cellStyle name="Normal 15 3 2 2" xfId="36214"/>
    <cellStyle name="Normal 15 3 3" xfId="11655"/>
    <cellStyle name="Normal 15 3 3 2" xfId="36215"/>
    <cellStyle name="Normal 15 3 4" xfId="36216"/>
    <cellStyle name="Normal 15 4" xfId="11656"/>
    <cellStyle name="Normal 15 4 2" xfId="11657"/>
    <cellStyle name="Normal 15 4 2 2" xfId="36217"/>
    <cellStyle name="Normal 15 4 3" xfId="36218"/>
    <cellStyle name="Normal 15 4 4" xfId="36219"/>
    <cellStyle name="Normal 15 5" xfId="11658"/>
    <cellStyle name="Normal 15 5 2" xfId="36220"/>
    <cellStyle name="Normal 15 6" xfId="11659"/>
    <cellStyle name="Normal 15 6 2" xfId="36221"/>
    <cellStyle name="Normal 15 7" xfId="11660"/>
    <cellStyle name="Normal 15 8" xfId="11661"/>
    <cellStyle name="Normal 15 9" xfId="42547"/>
    <cellStyle name="Normal 15_2011 CBR Rev Calc by schedule" xfId="11662"/>
    <cellStyle name="Normal 150" xfId="11663"/>
    <cellStyle name="Normal 151" xfId="11664"/>
    <cellStyle name="Normal 152" xfId="11665"/>
    <cellStyle name="Normal 153" xfId="11666"/>
    <cellStyle name="Normal 154" xfId="36222"/>
    <cellStyle name="Normal 155" xfId="42555"/>
    <cellStyle name="Normal 156" xfId="42556"/>
    <cellStyle name="Normal 16" xfId="11667"/>
    <cellStyle name="Normal 16 2" xfId="11668"/>
    <cellStyle name="Normal 16 2 2" xfId="11669"/>
    <cellStyle name="Normal 16 2 2 2" xfId="36223"/>
    <cellStyle name="Normal 16 2 2 2 2" xfId="36224"/>
    <cellStyle name="Normal 16 2 3" xfId="36225"/>
    <cellStyle name="Normal 16 2 3 2" xfId="36226"/>
    <cellStyle name="Normal 16 2 3 2 2" xfId="36227"/>
    <cellStyle name="Normal 16 2 3 3" xfId="36228"/>
    <cellStyle name="Normal 16 2 3 4" xfId="36229"/>
    <cellStyle name="Normal 16 2 4" xfId="36230"/>
    <cellStyle name="Normal 16 2 4 2" xfId="36231"/>
    <cellStyle name="Normal 16 2 5" xfId="36232"/>
    <cellStyle name="Normal 16 2 5 2" xfId="36233"/>
    <cellStyle name="Normal 16 3" xfId="11670"/>
    <cellStyle name="Normal 16 3 2" xfId="11671"/>
    <cellStyle name="Normal 16 3 2 2" xfId="36234"/>
    <cellStyle name="Normal 16 3 3" xfId="11672"/>
    <cellStyle name="Normal 16 3 3 2" xfId="36235"/>
    <cellStyle name="Normal 16 3 4" xfId="36236"/>
    <cellStyle name="Normal 16 4" xfId="11673"/>
    <cellStyle name="Normal 16 4 2" xfId="11674"/>
    <cellStyle name="Normal 16 4 2 2" xfId="36237"/>
    <cellStyle name="Normal 16 4 3" xfId="36238"/>
    <cellStyle name="Normal 16 5" xfId="11675"/>
    <cellStyle name="Normal 16 5 2" xfId="36239"/>
    <cellStyle name="Normal 16 6" xfId="11676"/>
    <cellStyle name="Normal 16 6 2" xfId="36240"/>
    <cellStyle name="Normal 16 7" xfId="11677"/>
    <cellStyle name="Normal 16 8" xfId="42563"/>
    <cellStyle name="Normal 16_2011 CBR Rev Calc by schedule" xfId="11678"/>
    <cellStyle name="Normal 17" xfId="11679"/>
    <cellStyle name="Normal 17 2" xfId="11680"/>
    <cellStyle name="Normal 17 2 2" xfId="11681"/>
    <cellStyle name="Normal 17 2 2 2" xfId="36241"/>
    <cellStyle name="Normal 17 2 2 2 2" xfId="36242"/>
    <cellStyle name="Normal 17 2 3" xfId="36243"/>
    <cellStyle name="Normal 17 2 3 2" xfId="36244"/>
    <cellStyle name="Normal 17 2 3 2 2" xfId="36245"/>
    <cellStyle name="Normal 17 2 3 3" xfId="36246"/>
    <cellStyle name="Normal 17 2 3 4" xfId="36247"/>
    <cellStyle name="Normal 17 2 4" xfId="36248"/>
    <cellStyle name="Normal 17 2 4 2" xfId="36249"/>
    <cellStyle name="Normal 17 2 5" xfId="36250"/>
    <cellStyle name="Normal 17 2 5 2" xfId="36251"/>
    <cellStyle name="Normal 17 3" xfId="11682"/>
    <cellStyle name="Normal 17 3 2" xfId="11683"/>
    <cellStyle name="Normal 17 3 2 2" xfId="36252"/>
    <cellStyle name="Normal 17 3 3" xfId="36253"/>
    <cellStyle name="Normal 17 4" xfId="11684"/>
    <cellStyle name="Normal 17 4 2" xfId="36254"/>
    <cellStyle name="Normal 17 4 3" xfId="36255"/>
    <cellStyle name="Normal 17 5" xfId="11685"/>
    <cellStyle name="Normal 17 5 2" xfId="36256"/>
    <cellStyle name="Normal 17 6" xfId="42564"/>
    <cellStyle name="Normal 18" xfId="11686"/>
    <cellStyle name="Normal 18 2" xfId="11687"/>
    <cellStyle name="Normal 18 2 2" xfId="11688"/>
    <cellStyle name="Normal 18 2 2 2" xfId="36257"/>
    <cellStyle name="Normal 18 2 2 2 2" xfId="36258"/>
    <cellStyle name="Normal 18 2 3" xfId="36259"/>
    <cellStyle name="Normal 18 2 3 2" xfId="36260"/>
    <cellStyle name="Normal 18 2 3 2 2" xfId="36261"/>
    <cellStyle name="Normal 18 2 3 3" xfId="36262"/>
    <cellStyle name="Normal 18 2 3 4" xfId="36263"/>
    <cellStyle name="Normal 18 2 4" xfId="36264"/>
    <cellStyle name="Normal 18 2 4 2" xfId="36265"/>
    <cellStyle name="Normal 18 2 5" xfId="36266"/>
    <cellStyle name="Normal 18 2 5 2" xfId="36267"/>
    <cellStyle name="Normal 18 3" xfId="11689"/>
    <cellStyle name="Normal 18 3 2" xfId="11690"/>
    <cellStyle name="Normal 18 3 2 2" xfId="36268"/>
    <cellStyle name="Normal 18 3 3" xfId="36269"/>
    <cellStyle name="Normal 18 4" xfId="11691"/>
    <cellStyle name="Normal 18 4 2" xfId="36270"/>
    <cellStyle name="Normal 18 4 3" xfId="36271"/>
    <cellStyle name="Normal 18 5" xfId="11692"/>
    <cellStyle name="Normal 18 5 2" xfId="36272"/>
    <cellStyle name="Normal 19" xfId="11693"/>
    <cellStyle name="Normal 19 2" xfId="11694"/>
    <cellStyle name="Normal 19 2 2" xfId="11695"/>
    <cellStyle name="Normal 19 2 2 2" xfId="36273"/>
    <cellStyle name="Normal 19 2 2 2 2" xfId="36274"/>
    <cellStyle name="Normal 19 2 3" xfId="36275"/>
    <cellStyle name="Normal 19 2 3 2" xfId="36276"/>
    <cellStyle name="Normal 19 2 3 2 2" xfId="36277"/>
    <cellStyle name="Normal 19 2 3 3" xfId="36278"/>
    <cellStyle name="Normal 19 2 3 4" xfId="36279"/>
    <cellStyle name="Normal 19 2 4" xfId="36280"/>
    <cellStyle name="Normal 19 2 4 2" xfId="36281"/>
    <cellStyle name="Normal 19 2 5" xfId="36282"/>
    <cellStyle name="Normal 19 2 5 2" xfId="36283"/>
    <cellStyle name="Normal 19 3" xfId="11696"/>
    <cellStyle name="Normal 19 3 2" xfId="11697"/>
    <cellStyle name="Normal 19 3 2 2" xfId="36284"/>
    <cellStyle name="Normal 19 3 3" xfId="36285"/>
    <cellStyle name="Normal 19 4" xfId="11698"/>
    <cellStyle name="Normal 19 4 2" xfId="36286"/>
    <cellStyle name="Normal 19 4 3" xfId="36287"/>
    <cellStyle name="Normal 19 5" xfId="36288"/>
    <cellStyle name="Normal 19 5 2" xfId="36289"/>
    <cellStyle name="Normal 2" xfId="61"/>
    <cellStyle name="Normal 2 10" xfId="11699"/>
    <cellStyle name="Normal 2 10 2" xfId="11700"/>
    <cellStyle name="Normal 2 10 2 2" xfId="11701"/>
    <cellStyle name="Normal 2 10 2 2 2" xfId="36290"/>
    <cellStyle name="Normal 2 10 3" xfId="11702"/>
    <cellStyle name="Normal 2 10 3 2" xfId="36291"/>
    <cellStyle name="Normal 2 10 4" xfId="36292"/>
    <cellStyle name="Normal 2 10 4 2" xfId="36293"/>
    <cellStyle name="Normal 2 11" xfId="11703"/>
    <cellStyle name="Normal 2 11 2" xfId="11704"/>
    <cellStyle name="Normal 2 11 2 2" xfId="36294"/>
    <cellStyle name="Normal 2 11 2 2 2" xfId="36295"/>
    <cellStyle name="Normal 2 11 3" xfId="36296"/>
    <cellStyle name="Normal 2 11 3 2" xfId="36297"/>
    <cellStyle name="Normal 2 11 4" xfId="36298"/>
    <cellStyle name="Normal 2 11 4 2" xfId="36299"/>
    <cellStyle name="Normal 2 12" xfId="11705"/>
    <cellStyle name="Normal 2 12 2" xfId="11706"/>
    <cellStyle name="Normal 2 12 2 2" xfId="36300"/>
    <cellStyle name="Normal 2 12 2 2 2" xfId="36301"/>
    <cellStyle name="Normal 2 12 2 3" xfId="36302"/>
    <cellStyle name="Normal 2 12 3" xfId="36303"/>
    <cellStyle name="Normal 2 12 3 2" xfId="36304"/>
    <cellStyle name="Normal 2 12 3 2 2" xfId="36305"/>
    <cellStyle name="Normal 2 12 3 3" xfId="36306"/>
    <cellStyle name="Normal 2 12 4" xfId="36307"/>
    <cellStyle name="Normal 2 12 4 2" xfId="36308"/>
    <cellStyle name="Normal 2 12 5" xfId="36309"/>
    <cellStyle name="Normal 2 12 5 2" xfId="36310"/>
    <cellStyle name="Normal 2 13" xfId="11707"/>
    <cellStyle name="Normal 2 13 2" xfId="11708"/>
    <cellStyle name="Normal 2 13 2 2" xfId="36311"/>
    <cellStyle name="Normal 2 13 2 3" xfId="36312"/>
    <cellStyle name="Normal 2 13 3" xfId="36313"/>
    <cellStyle name="Normal 2 13 3 2" xfId="36314"/>
    <cellStyle name="Normal 2 13 4" xfId="36315"/>
    <cellStyle name="Normal 2 14" xfId="11709"/>
    <cellStyle name="Normal 2 14 2" xfId="36316"/>
    <cellStyle name="Normal 2 15" xfId="11710"/>
    <cellStyle name="Normal 2 15 2" xfId="36317"/>
    <cellStyle name="Normal 2 15 3" xfId="36318"/>
    <cellStyle name="Normal 2 16" xfId="36319"/>
    <cellStyle name="Normal 2 16 2" xfId="36320"/>
    <cellStyle name="Normal 2 17" xfId="36321"/>
    <cellStyle name="Normal 2 2" xfId="11711"/>
    <cellStyle name="Normal 2 2 10" xfId="11712"/>
    <cellStyle name="Normal 2 2 10 2" xfId="36322"/>
    <cellStyle name="Normal 2 2 10 3" xfId="36323"/>
    <cellStyle name="Normal 2 2 11" xfId="11713"/>
    <cellStyle name="Normal 2 2 11 2" xfId="36324"/>
    <cellStyle name="Normal 2 2 12" xfId="36325"/>
    <cellStyle name="Normal 2 2 2" xfId="11714"/>
    <cellStyle name="Normal 2 2 2 2" xfId="11715"/>
    <cellStyle name="Normal 2 2 2 2 2" xfId="11716"/>
    <cellStyle name="Normal 2 2 2 2 2 2" xfId="11717"/>
    <cellStyle name="Normal 2 2 2 2 2 2 2" xfId="36326"/>
    <cellStyle name="Normal 2 2 2 2 2 3" xfId="36327"/>
    <cellStyle name="Normal 2 2 2 2 3" xfId="11718"/>
    <cellStyle name="Normal 2 2 2 2 3 2" xfId="11719"/>
    <cellStyle name="Normal 2 2 2 2 3 2 2" xfId="36328"/>
    <cellStyle name="Normal 2 2 2 2 3 3" xfId="36329"/>
    <cellStyle name="Normal 2 2 2 2 4" xfId="11720"/>
    <cellStyle name="Normal 2 2 2 2 4 2" xfId="36330"/>
    <cellStyle name="Normal 2 2 2 2 5" xfId="36331"/>
    <cellStyle name="Normal 2 2 2 2 5 2" xfId="36332"/>
    <cellStyle name="Normal 2 2 2 2 6" xfId="36333"/>
    <cellStyle name="Normal 2 2 2 3" xfId="11721"/>
    <cellStyle name="Normal 2 2 2 3 2" xfId="11722"/>
    <cellStyle name="Normal 2 2 2 3 2 2" xfId="11723"/>
    <cellStyle name="Normal 2 2 2 3 2 2 2" xfId="36334"/>
    <cellStyle name="Normal 2 2 2 3 2 3" xfId="36335"/>
    <cellStyle name="Normal 2 2 2 3 3" xfId="11724"/>
    <cellStyle name="Normal 2 2 2 3 3 2" xfId="11725"/>
    <cellStyle name="Normal 2 2 2 3 3 2 2" xfId="36336"/>
    <cellStyle name="Normal 2 2 2 3 3 3" xfId="36337"/>
    <cellStyle name="Normal 2 2 2 3 4" xfId="11726"/>
    <cellStyle name="Normal 2 2 2 3 4 2" xfId="36338"/>
    <cellStyle name="Normal 2 2 2 3 5" xfId="36339"/>
    <cellStyle name="Normal 2 2 2 4" xfId="11727"/>
    <cellStyle name="Normal 2 2 2 4 2" xfId="11728"/>
    <cellStyle name="Normal 2 2 2 4 2 2" xfId="36340"/>
    <cellStyle name="Normal 2 2 2 4 3" xfId="36341"/>
    <cellStyle name="Normal 2 2 2 5" xfId="11729"/>
    <cellStyle name="Normal 2 2 2 5 2" xfId="11730"/>
    <cellStyle name="Normal 2 2 2 5 2 2" xfId="36342"/>
    <cellStyle name="Normal 2 2 2 5 3" xfId="36343"/>
    <cellStyle name="Normal 2 2 2 6" xfId="11731"/>
    <cellStyle name="Normal 2 2 2 6 2" xfId="36344"/>
    <cellStyle name="Normal 2 2 2 7" xfId="11732"/>
    <cellStyle name="Normal 2 2 2 7 2" xfId="36345"/>
    <cellStyle name="Normal 2 2 2 8" xfId="36346"/>
    <cellStyle name="Normal 2 2 2_12PCORC Wind Vestas and Royalties" xfId="36347"/>
    <cellStyle name="Normal 2 2 3" xfId="11733"/>
    <cellStyle name="Normal 2 2 3 2" xfId="11734"/>
    <cellStyle name="Normal 2 2 3 2 2" xfId="11735"/>
    <cellStyle name="Normal 2 2 3 2 2 2" xfId="36348"/>
    <cellStyle name="Normal 2 2 3 2 3" xfId="36349"/>
    <cellStyle name="Normal 2 2 3 2 3 2" xfId="36350"/>
    <cellStyle name="Normal 2 2 3 2 3 3" xfId="36351"/>
    <cellStyle name="Normal 2 2 3 2 4" xfId="36352"/>
    <cellStyle name="Normal 2 2 3 3" xfId="11736"/>
    <cellStyle name="Normal 2 2 3 3 2" xfId="11737"/>
    <cellStyle name="Normal 2 2 3 3 2 2" xfId="36353"/>
    <cellStyle name="Normal 2 2 3 3 3" xfId="36354"/>
    <cellStyle name="Normal 2 2 3 4" xfId="11738"/>
    <cellStyle name="Normal 2 2 3 4 2" xfId="36355"/>
    <cellStyle name="Normal 2 2 3 5" xfId="36356"/>
    <cellStyle name="Normal 2 2 3 5 2" xfId="36357"/>
    <cellStyle name="Normal 2 2 3 5 3" xfId="36358"/>
    <cellStyle name="Normal 2 2 3 6" xfId="36359"/>
    <cellStyle name="Normal 2 2 4" xfId="11739"/>
    <cellStyle name="Normal 2 2 4 2" xfId="11740"/>
    <cellStyle name="Normal 2 2 4 2 2" xfId="36360"/>
    <cellStyle name="Normal 2 2 4 2 2 2" xfId="36361"/>
    <cellStyle name="Normal 2 2 4 3" xfId="36362"/>
    <cellStyle name="Normal 2 2 4 3 2" xfId="36363"/>
    <cellStyle name="Normal 2 2 4 3 3" xfId="36364"/>
    <cellStyle name="Normal 2 2 4 4" xfId="36365"/>
    <cellStyle name="Normal 2 2 4 4 2" xfId="36366"/>
    <cellStyle name="Normal 2 2 5" xfId="11741"/>
    <cellStyle name="Normal 2 2 5 2" xfId="36367"/>
    <cellStyle name="Normal 2 2 5 2 2" xfId="36368"/>
    <cellStyle name="Normal 2 2 5 3" xfId="36369"/>
    <cellStyle name="Normal 2 2 6" xfId="11742"/>
    <cellStyle name="Normal 2 2 6 2" xfId="36370"/>
    <cellStyle name="Normal 2 2 6 2 2" xfId="36371"/>
    <cellStyle name="Normal 2 2 6 3" xfId="36372"/>
    <cellStyle name="Normal 2 2 7" xfId="11743"/>
    <cellStyle name="Normal 2 2 7 2" xfId="36373"/>
    <cellStyle name="Normal 2 2 7 2 2" xfId="36374"/>
    <cellStyle name="Normal 2 2 7 3" xfId="36375"/>
    <cellStyle name="Normal 2 2 7 4" xfId="36376"/>
    <cellStyle name="Normal 2 2 8" xfId="11744"/>
    <cellStyle name="Normal 2 2 8 2" xfId="36377"/>
    <cellStyle name="Normal 2 2 8 2 2" xfId="36378"/>
    <cellStyle name="Normal 2 2 8 3" xfId="36379"/>
    <cellStyle name="Normal 2 2 9" xfId="11745"/>
    <cellStyle name="Normal 2 2 9 2" xfId="36380"/>
    <cellStyle name="Normal 2 2 9 3" xfId="36381"/>
    <cellStyle name="Normal 2 2_ Price Inputs" xfId="11746"/>
    <cellStyle name="Normal 2 3" xfId="11747"/>
    <cellStyle name="Normal 2 3 2" xfId="11748"/>
    <cellStyle name="Normal 2 3 2 2" xfId="11749"/>
    <cellStyle name="Normal 2 3 2 2 2" xfId="36382"/>
    <cellStyle name="Normal 2 3 2 2 2 2" xfId="36383"/>
    <cellStyle name="Normal 2 3 2 2 3" xfId="36384"/>
    <cellStyle name="Normal 2 3 2 3" xfId="36385"/>
    <cellStyle name="Normal 2 3 2 3 2" xfId="36386"/>
    <cellStyle name="Normal 2 3 2 3 3" xfId="36387"/>
    <cellStyle name="Normal 2 3 2 4" xfId="36388"/>
    <cellStyle name="Normal 2 3 2 4 2" xfId="36389"/>
    <cellStyle name="Normal 2 3 3" xfId="11750"/>
    <cellStyle name="Normal 2 3 3 2" xfId="11751"/>
    <cellStyle name="Normal 2 3 3 2 2" xfId="36390"/>
    <cellStyle name="Normal 2 3 3 3" xfId="36391"/>
    <cellStyle name="Normal 2 3 3 3 2" xfId="36392"/>
    <cellStyle name="Normal 2 3 3 4" xfId="36393"/>
    <cellStyle name="Normal 2 3 4" xfId="11752"/>
    <cellStyle name="Normal 2 3 4 2" xfId="36394"/>
    <cellStyle name="Normal 2 3 5" xfId="36395"/>
    <cellStyle name="Normal 2 3 5 2" xfId="36396"/>
    <cellStyle name="Normal 2 3 5 3" xfId="36397"/>
    <cellStyle name="Normal 2 3 6" xfId="36398"/>
    <cellStyle name="Normal 2 4" xfId="11753"/>
    <cellStyle name="Normal 2 4 2" xfId="11754"/>
    <cellStyle name="Normal 2 4 2 2" xfId="11755"/>
    <cellStyle name="Normal 2 4 2 2 2" xfId="36399"/>
    <cellStyle name="Normal 2 4 2 2 2 2" xfId="36400"/>
    <cellStyle name="Normal 2 4 2 2 3" xfId="36401"/>
    <cellStyle name="Normal 2 4 2 3" xfId="36402"/>
    <cellStyle name="Normal 2 4 2 3 2" xfId="36403"/>
    <cellStyle name="Normal 2 4 2 3 3" xfId="36404"/>
    <cellStyle name="Normal 2 4 2 4" xfId="36405"/>
    <cellStyle name="Normal 2 4 2 4 2" xfId="36406"/>
    <cellStyle name="Normal 2 4 3" xfId="11756"/>
    <cellStyle name="Normal 2 4 3 2" xfId="11757"/>
    <cellStyle name="Normal 2 4 3 2 2" xfId="36407"/>
    <cellStyle name="Normal 2 4 3 3" xfId="36408"/>
    <cellStyle name="Normal 2 4 4" xfId="11758"/>
    <cellStyle name="Normal 2 4 4 2" xfId="36409"/>
    <cellStyle name="Normal 2 4 5" xfId="36410"/>
    <cellStyle name="Normal 2 4 5 2" xfId="36411"/>
    <cellStyle name="Normal 2 4 5 3" xfId="36412"/>
    <cellStyle name="Normal 2 4 6" xfId="36413"/>
    <cellStyle name="Normal 2 5" xfId="11759"/>
    <cellStyle name="Normal 2 5 2" xfId="11760"/>
    <cellStyle name="Normal 2 5 2 2" xfId="11761"/>
    <cellStyle name="Normal 2 5 2 2 2" xfId="36414"/>
    <cellStyle name="Normal 2 5 2 2 2 2" xfId="36415"/>
    <cellStyle name="Normal 2 5 2 2 3" xfId="36416"/>
    <cellStyle name="Normal 2 5 2 3" xfId="36417"/>
    <cellStyle name="Normal 2 5 2 3 2" xfId="36418"/>
    <cellStyle name="Normal 2 5 2 3 3" xfId="36419"/>
    <cellStyle name="Normal 2 5 2 4" xfId="36420"/>
    <cellStyle name="Normal 2 5 2 4 2" xfId="36421"/>
    <cellStyle name="Normal 2 5 3" xfId="11762"/>
    <cellStyle name="Normal 2 5 3 2" xfId="11763"/>
    <cellStyle name="Normal 2 5 3 2 2" xfId="36422"/>
    <cellStyle name="Normal 2 5 3 3" xfId="36423"/>
    <cellStyle name="Normal 2 5 4" xfId="11764"/>
    <cellStyle name="Normal 2 5 4 2" xfId="36424"/>
    <cellStyle name="Normal 2 5 5" xfId="36425"/>
    <cellStyle name="Normal 2 5 5 2" xfId="36426"/>
    <cellStyle name="Normal 2 5 5 3" xfId="36427"/>
    <cellStyle name="Normal 2 5 6" xfId="36428"/>
    <cellStyle name="Normal 2 6" xfId="11765"/>
    <cellStyle name="Normal 2 6 2" xfId="11766"/>
    <cellStyle name="Normal 2 6 2 2" xfId="11767"/>
    <cellStyle name="Normal 2 6 2 2 2" xfId="36429"/>
    <cellStyle name="Normal 2 6 2 2 2 2" xfId="36430"/>
    <cellStyle name="Normal 2 6 2 3" xfId="36431"/>
    <cellStyle name="Normal 2 6 2 3 2" xfId="36432"/>
    <cellStyle name="Normal 2 6 2 3 3" xfId="36433"/>
    <cellStyle name="Normal 2 6 2 4" xfId="36434"/>
    <cellStyle name="Normal 2 6 2 4 2" xfId="36435"/>
    <cellStyle name="Normal 2 6 3" xfId="11768"/>
    <cellStyle name="Normal 2 6 3 2" xfId="36436"/>
    <cellStyle name="Normal 2 6 3 2 2" xfId="36437"/>
    <cellStyle name="Normal 2 6 4" xfId="11769"/>
    <cellStyle name="Normal 2 6 4 2" xfId="36438"/>
    <cellStyle name="Normal 2 6 4 3" xfId="36439"/>
    <cellStyle name="Normal 2 6 5" xfId="11770"/>
    <cellStyle name="Normal 2 6 5 2" xfId="36440"/>
    <cellStyle name="Normal 2 6 6" xfId="11771"/>
    <cellStyle name="Normal 2 7" xfId="11772"/>
    <cellStyle name="Normal 2 7 2" xfId="11773"/>
    <cellStyle name="Normal 2 7 2 2" xfId="11774"/>
    <cellStyle name="Normal 2 7 2 2 2" xfId="36441"/>
    <cellStyle name="Normal 2 7 2 2 3" xfId="36442"/>
    <cellStyle name="Normal 2 7 2 3" xfId="36443"/>
    <cellStyle name="Normal 2 7 2 4" xfId="36444"/>
    <cellStyle name="Normal 2 7 3" xfId="11775"/>
    <cellStyle name="Normal 2 7 3 2" xfId="36445"/>
    <cellStyle name="Normal 2 7 3 3" xfId="36446"/>
    <cellStyle name="Normal 2 7 4" xfId="11776"/>
    <cellStyle name="Normal 2 7 4 2" xfId="36447"/>
    <cellStyle name="Normal 2 7 5" xfId="36448"/>
    <cellStyle name="Normal 2 8" xfId="11777"/>
    <cellStyle name="Normal 2 8 2" xfId="11778"/>
    <cellStyle name="Normal 2 8 2 2" xfId="11779"/>
    <cellStyle name="Normal 2 8 2 2 2" xfId="11780"/>
    <cellStyle name="Normal 2 8 2 2 2 2" xfId="36449"/>
    <cellStyle name="Normal 2 8 2 2 3" xfId="36450"/>
    <cellStyle name="Normal 2 8 2 3" xfId="11781"/>
    <cellStyle name="Normal 2 8 2 3 2" xfId="36451"/>
    <cellStyle name="Normal 2 8 2 4" xfId="36452"/>
    <cellStyle name="Normal 2 8 3" xfId="11782"/>
    <cellStyle name="Normal 2 8 3 2" xfId="11783"/>
    <cellStyle name="Normal 2 8 3 2 2" xfId="36453"/>
    <cellStyle name="Normal 2 8 3 3" xfId="36454"/>
    <cellStyle name="Normal 2 8 3 4" xfId="36455"/>
    <cellStyle name="Normal 2 8 4" xfId="11784"/>
    <cellStyle name="Normal 2 8 4 2" xfId="36456"/>
    <cellStyle name="Normal 2 8 5" xfId="11785"/>
    <cellStyle name="Normal 2 9" xfId="11786"/>
    <cellStyle name="Normal 2 9 2" xfId="11787"/>
    <cellStyle name="Normal 2 9 2 2" xfId="11788"/>
    <cellStyle name="Normal 2 9 2 2 2" xfId="36457"/>
    <cellStyle name="Normal 2 9 2 3" xfId="36458"/>
    <cellStyle name="Normal 2 9 3" xfId="11789"/>
    <cellStyle name="Normal 2 9 3 2" xfId="36459"/>
    <cellStyle name="Normal 2 9 4" xfId="11790"/>
    <cellStyle name="Normal 2 9 4 2" xfId="36460"/>
    <cellStyle name="Normal 2_16.37E Wild Horse Expansion DeferralRevwrkingfile SF" xfId="11791"/>
    <cellStyle name="Normal 20" xfId="11792"/>
    <cellStyle name="Normal 20 2" xfId="11793"/>
    <cellStyle name="Normal 20 2 2" xfId="11794"/>
    <cellStyle name="Normal 20 2 2 2" xfId="36461"/>
    <cellStyle name="Normal 20 2 2 2 2" xfId="36462"/>
    <cellStyle name="Normal 20 2 3" xfId="36463"/>
    <cellStyle name="Normal 20 2 3 2" xfId="36464"/>
    <cellStyle name="Normal 20 2 3 3" xfId="36465"/>
    <cellStyle name="Normal 20 2 4" xfId="36466"/>
    <cellStyle name="Normal 20 2 4 2" xfId="36467"/>
    <cellStyle name="Normal 20 3" xfId="11795"/>
    <cellStyle name="Normal 20 3 2" xfId="11796"/>
    <cellStyle name="Normal 20 3 2 2" xfId="36468"/>
    <cellStyle name="Normal 20 3 2 2 2" xfId="36469"/>
    <cellStyle name="Normal 20 3 2 2 2 2" xfId="36470"/>
    <cellStyle name="Normal 20 3 2 2 3" xfId="36471"/>
    <cellStyle name="Normal 20 3 2 3" xfId="36472"/>
    <cellStyle name="Normal 20 3 2 3 2" xfId="36473"/>
    <cellStyle name="Normal 20 3 2 4" xfId="36474"/>
    <cellStyle name="Normal 20 3 3" xfId="36475"/>
    <cellStyle name="Normal 20 3 3 2" xfId="36476"/>
    <cellStyle name="Normal 20 3 3 2 2" xfId="36477"/>
    <cellStyle name="Normal 20 3 3 2 2 2" xfId="36478"/>
    <cellStyle name="Normal 20 3 3 2 2 2 2" xfId="36479"/>
    <cellStyle name="Normal 20 3 3 2 2 3" xfId="36480"/>
    <cellStyle name="Normal 20 3 3 2 3" xfId="36481"/>
    <cellStyle name="Normal 20 3 3 2 3 2" xfId="36482"/>
    <cellStyle name="Normal 20 3 3 2 4" xfId="36483"/>
    <cellStyle name="Normal 20 3 3 3" xfId="36484"/>
    <cellStyle name="Normal 20 3 3 3 2" xfId="36485"/>
    <cellStyle name="Normal 20 3 3 3 2 2" xfId="36486"/>
    <cellStyle name="Normal 20 3 3 3 3" xfId="36487"/>
    <cellStyle name="Normal 20 3 3 4" xfId="36488"/>
    <cellStyle name="Normal 20 3 3 4 2" xfId="36489"/>
    <cellStyle name="Normal 20 3 3 5" xfId="36490"/>
    <cellStyle name="Normal 20 3 4" xfId="36491"/>
    <cellStyle name="Normal 20 3 4 2" xfId="36492"/>
    <cellStyle name="Normal 20 3 4 2 2" xfId="36493"/>
    <cellStyle name="Normal 20 3 4 2 2 2" xfId="36494"/>
    <cellStyle name="Normal 20 3 4 2 3" xfId="36495"/>
    <cellStyle name="Normal 20 3 4 3" xfId="36496"/>
    <cellStyle name="Normal 20 3 4 3 2" xfId="36497"/>
    <cellStyle name="Normal 20 3 4 4" xfId="36498"/>
    <cellStyle name="Normal 20 3 5" xfId="36499"/>
    <cellStyle name="Normal 20 3 5 2" xfId="36500"/>
    <cellStyle name="Normal 20 3 5 2 2" xfId="36501"/>
    <cellStyle name="Normal 20 3 5 3" xfId="36502"/>
    <cellStyle name="Normal 20 3 6" xfId="36503"/>
    <cellStyle name="Normal 20 3 6 2" xfId="36504"/>
    <cellStyle name="Normal 20 3 7" xfId="36505"/>
    <cellStyle name="Normal 20 4" xfId="11797"/>
    <cellStyle name="Normal 20 4 2" xfId="11798"/>
    <cellStyle name="Normal 20 4 2 2" xfId="36506"/>
    <cellStyle name="Normal 20 4 3" xfId="36507"/>
    <cellStyle name="Normal 20 4 4" xfId="36508"/>
    <cellStyle name="Normal 20 5" xfId="11799"/>
    <cellStyle name="Normal 20 5 2" xfId="36509"/>
    <cellStyle name="Normal 20 6" xfId="11800"/>
    <cellStyle name="Normal 20 6 2" xfId="36510"/>
    <cellStyle name="Normal 21" xfId="11801"/>
    <cellStyle name="Normal 21 2" xfId="11802"/>
    <cellStyle name="Normal 21 2 2" xfId="11803"/>
    <cellStyle name="Normal 21 2 2 2" xfId="36511"/>
    <cellStyle name="Normal 21 2 2 2 2" xfId="36512"/>
    <cellStyle name="Normal 21 2 2 2 3" xfId="36513"/>
    <cellStyle name="Normal 21 2 2 3" xfId="36514"/>
    <cellStyle name="Normal 21 2 3" xfId="11804"/>
    <cellStyle name="Normal 21 2 3 2" xfId="36515"/>
    <cellStyle name="Normal 21 2 3 2 2" xfId="36516"/>
    <cellStyle name="Normal 21 2 3 3" xfId="36517"/>
    <cellStyle name="Normal 21 2 4" xfId="36518"/>
    <cellStyle name="Normal 21 2 4 2" xfId="36519"/>
    <cellStyle name="Normal 21 2 5" xfId="36520"/>
    <cellStyle name="Normal 21 2 5 2" xfId="36521"/>
    <cellStyle name="Normal 21 2 6" xfId="36522"/>
    <cellStyle name="Normal 21 3" xfId="11805"/>
    <cellStyle name="Normal 21 3 2" xfId="11806"/>
    <cellStyle name="Normal 21 3 2 2" xfId="36523"/>
    <cellStyle name="Normal 21 3 3" xfId="36524"/>
    <cellStyle name="Normal 21 4" xfId="11807"/>
    <cellStyle name="Normal 21 4 2" xfId="36525"/>
    <cellStyle name="Normal 21 4 2 2" xfId="36526"/>
    <cellStyle name="Normal 21 4 3" xfId="36527"/>
    <cellStyle name="Normal 21 4 4" xfId="36528"/>
    <cellStyle name="Normal 21 5" xfId="11808"/>
    <cellStyle name="Normal 21 5 2" xfId="36529"/>
    <cellStyle name="Normal 21 5 2 2" xfId="36530"/>
    <cellStyle name="Normal 21 5 3" xfId="36531"/>
    <cellStyle name="Normal 21 5 4" xfId="36532"/>
    <cellStyle name="Normal 21 6" xfId="11809"/>
    <cellStyle name="Normal 21 6 2" xfId="36533"/>
    <cellStyle name="Normal 21 7" xfId="36534"/>
    <cellStyle name="Normal 21 8" xfId="36535"/>
    <cellStyle name="Normal 21_4 31E Reg Asset  Liab and EXH D" xfId="11810"/>
    <cellStyle name="Normal 22" xfId="11811"/>
    <cellStyle name="Normal 22 2" xfId="11812"/>
    <cellStyle name="Normal 22 2 2" xfId="11813"/>
    <cellStyle name="Normal 22 2 2 2" xfId="36536"/>
    <cellStyle name="Normal 22 2 2 2 2" xfId="36537"/>
    <cellStyle name="Normal 22 2 2 3" xfId="36538"/>
    <cellStyle name="Normal 22 2 3" xfId="11814"/>
    <cellStyle name="Normal 22 2 3 2" xfId="36539"/>
    <cellStyle name="Normal 22 2 4" xfId="36540"/>
    <cellStyle name="Normal 22 3" xfId="11815"/>
    <cellStyle name="Normal 22 3 2" xfId="11816"/>
    <cellStyle name="Normal 22 3 2 2" xfId="36541"/>
    <cellStyle name="Normal 22 3 3" xfId="36542"/>
    <cellStyle name="Normal 22 4" xfId="11817"/>
    <cellStyle name="Normal 22 4 2" xfId="36543"/>
    <cellStyle name="Normal 22 5" xfId="11818"/>
    <cellStyle name="Normal 22 5 2" xfId="36544"/>
    <cellStyle name="Normal 22 6" xfId="11819"/>
    <cellStyle name="Normal 22 6 2" xfId="36545"/>
    <cellStyle name="Normal 22 7" xfId="36546"/>
    <cellStyle name="Normal 23" xfId="11820"/>
    <cellStyle name="Normal 23 2" xfId="11821"/>
    <cellStyle name="Normal 23 2 2" xfId="11822"/>
    <cellStyle name="Normal 23 2 2 2" xfId="36547"/>
    <cellStyle name="Normal 23 2 2 2 2" xfId="36548"/>
    <cellStyle name="Normal 23 2 2 3" xfId="36549"/>
    <cellStyle name="Normal 23 2 3" xfId="11823"/>
    <cellStyle name="Normal 23 2 3 2" xfId="36550"/>
    <cellStyle name="Normal 23 2 4" xfId="36551"/>
    <cellStyle name="Normal 23 3" xfId="11824"/>
    <cellStyle name="Normal 23 3 2" xfId="11825"/>
    <cellStyle name="Normal 23 3 2 2" xfId="36552"/>
    <cellStyle name="Normal 23 3 3" xfId="36553"/>
    <cellStyle name="Normal 23 4" xfId="11826"/>
    <cellStyle name="Normal 23 4 2" xfId="36554"/>
    <cellStyle name="Normal 23 4 3" xfId="36555"/>
    <cellStyle name="Normal 23 5" xfId="11827"/>
    <cellStyle name="Normal 23 5 2" xfId="36556"/>
    <cellStyle name="Normal 23 6" xfId="11828"/>
    <cellStyle name="Normal 24" xfId="11829"/>
    <cellStyle name="Normal 24 2" xfId="11830"/>
    <cellStyle name="Normal 24 2 2" xfId="11831"/>
    <cellStyle name="Normal 24 2 2 2" xfId="36557"/>
    <cellStyle name="Normal 24 2 2 2 2" xfId="36558"/>
    <cellStyle name="Normal 24 2 2 2 3" xfId="36559"/>
    <cellStyle name="Normal 24 2 2 3" xfId="36560"/>
    <cellStyle name="Normal 24 2 3" xfId="11832"/>
    <cellStyle name="Normal 24 2 3 2" xfId="36561"/>
    <cellStyle name="Normal 24 2 4" xfId="36562"/>
    <cellStyle name="Normal 24 2 4 2" xfId="36563"/>
    <cellStyle name="Normal 24 2 5" xfId="36564"/>
    <cellStyle name="Normal 24 2 5 2" xfId="36565"/>
    <cellStyle name="Normal 24 2 6" xfId="36566"/>
    <cellStyle name="Normal 24 3" xfId="11833"/>
    <cellStyle name="Normal 24 3 2" xfId="11834"/>
    <cellStyle name="Normal 24 3 2 2" xfId="36567"/>
    <cellStyle name="Normal 24 3 2 3" xfId="36568"/>
    <cellStyle name="Normal 24 3 3" xfId="36569"/>
    <cellStyle name="Normal 24 3 3 2" xfId="36570"/>
    <cellStyle name="Normal 24 3 4" xfId="36571"/>
    <cellStyle name="Normal 24 4" xfId="11835"/>
    <cellStyle name="Normal 24 4 2" xfId="36572"/>
    <cellStyle name="Normal 24 4 2 2" xfId="36573"/>
    <cellStyle name="Normal 24 4 3" xfId="36574"/>
    <cellStyle name="Normal 24 5" xfId="11836"/>
    <cellStyle name="Normal 24 5 2" xfId="36575"/>
    <cellStyle name="Normal 24 6" xfId="36576"/>
    <cellStyle name="Normal 24_PCA 11 -  Exhibit D Jan 2012 fr A Kellogg" xfId="36577"/>
    <cellStyle name="Normal 25" xfId="11837"/>
    <cellStyle name="Normal 25 2" xfId="11838"/>
    <cellStyle name="Normal 25 2 2" xfId="11839"/>
    <cellStyle name="Normal 25 2 2 2" xfId="36578"/>
    <cellStyle name="Normal 25 2 2 2 2" xfId="36579"/>
    <cellStyle name="Normal 25 2 2 3" xfId="36580"/>
    <cellStyle name="Normal 25 2 3" xfId="11840"/>
    <cellStyle name="Normal 25 2 3 2" xfId="36581"/>
    <cellStyle name="Normal 25 2 4" xfId="36582"/>
    <cellStyle name="Normal 25 2 4 2" xfId="36583"/>
    <cellStyle name="Normal 25 2 5" xfId="36584"/>
    <cellStyle name="Normal 25 3" xfId="11841"/>
    <cellStyle name="Normal 25 3 2" xfId="11842"/>
    <cellStyle name="Normal 25 3 2 2" xfId="36585"/>
    <cellStyle name="Normal 25 3 3" xfId="36586"/>
    <cellStyle name="Normal 25 3 4" xfId="36587"/>
    <cellStyle name="Normal 25 4" xfId="11843"/>
    <cellStyle name="Normal 25 4 2" xfId="36588"/>
    <cellStyle name="Normal 25 4 3" xfId="36589"/>
    <cellStyle name="Normal 25 5" xfId="11844"/>
    <cellStyle name="Normal 25 5 2" xfId="36590"/>
    <cellStyle name="Normal 25 6" xfId="36591"/>
    <cellStyle name="Normal 26" xfId="11845"/>
    <cellStyle name="Normal 26 2" xfId="11846"/>
    <cellStyle name="Normal 26 2 2" xfId="11847"/>
    <cellStyle name="Normal 26 2 2 2" xfId="36592"/>
    <cellStyle name="Normal 26 2 2 2 2" xfId="36593"/>
    <cellStyle name="Normal 26 2 2 3" xfId="36594"/>
    <cellStyle name="Normal 26 2 3" xfId="11848"/>
    <cellStyle name="Normal 26 2 3 2" xfId="36595"/>
    <cellStyle name="Normal 26 2 4" xfId="36596"/>
    <cellStyle name="Normal 26 3" xfId="11849"/>
    <cellStyle name="Normal 26 3 2" xfId="11850"/>
    <cellStyle name="Normal 26 3 2 2" xfId="36597"/>
    <cellStyle name="Normal 26 3 3" xfId="36598"/>
    <cellStyle name="Normal 26 4" xfId="11851"/>
    <cellStyle name="Normal 26 4 2" xfId="36599"/>
    <cellStyle name="Normal 26 4 2 2" xfId="36600"/>
    <cellStyle name="Normal 26 4 3" xfId="36601"/>
    <cellStyle name="Normal 26 4 4" xfId="36602"/>
    <cellStyle name="Normal 26 4 5" xfId="36603"/>
    <cellStyle name="Normal 26 5" xfId="11852"/>
    <cellStyle name="Normal 26 5 2" xfId="36604"/>
    <cellStyle name="Normal 26 5 3" xfId="36605"/>
    <cellStyle name="Normal 26 6" xfId="11853"/>
    <cellStyle name="Normal 26 7" xfId="36606"/>
    <cellStyle name="Normal 27" xfId="11854"/>
    <cellStyle name="Normal 27 2" xfId="11855"/>
    <cellStyle name="Normal 27 2 2" xfId="11856"/>
    <cellStyle name="Normal 27 2 2 2" xfId="36607"/>
    <cellStyle name="Normal 27 2 2 2 2" xfId="36608"/>
    <cellStyle name="Normal 27 2 2 3" xfId="36609"/>
    <cellStyle name="Normal 27 2 3" xfId="11857"/>
    <cellStyle name="Normal 27 2 3 2" xfId="36610"/>
    <cellStyle name="Normal 27 2 4" xfId="36611"/>
    <cellStyle name="Normal 27 3" xfId="11858"/>
    <cellStyle name="Normal 27 3 2" xfId="11859"/>
    <cellStyle name="Normal 27 3 2 2" xfId="36612"/>
    <cellStyle name="Normal 27 3 3" xfId="36613"/>
    <cellStyle name="Normal 27 4" xfId="11860"/>
    <cellStyle name="Normal 27 4 2" xfId="36614"/>
    <cellStyle name="Normal 27 5" xfId="11861"/>
    <cellStyle name="Normal 27 5 2" xfId="36615"/>
    <cellStyle name="Normal 27 6" xfId="36616"/>
    <cellStyle name="Normal 28" xfId="11862"/>
    <cellStyle name="Normal 28 2" xfId="11863"/>
    <cellStyle name="Normal 28 2 2" xfId="11864"/>
    <cellStyle name="Normal 28 2 2 2" xfId="36617"/>
    <cellStyle name="Normal 28 2 2 2 2" xfId="36618"/>
    <cellStyle name="Normal 28 2 2 3" xfId="36619"/>
    <cellStyle name="Normal 28 2 3" xfId="11865"/>
    <cellStyle name="Normal 28 2 3 2" xfId="36620"/>
    <cellStyle name="Normal 28 2 4" xfId="36621"/>
    <cellStyle name="Normal 28 3" xfId="11866"/>
    <cellStyle name="Normal 28 3 2" xfId="11867"/>
    <cellStyle name="Normal 28 3 2 2" xfId="36622"/>
    <cellStyle name="Normal 28 3 3" xfId="36623"/>
    <cellStyle name="Normal 28 3 4" xfId="36624"/>
    <cellStyle name="Normal 28 4" xfId="11868"/>
    <cellStyle name="Normal 28 4 2" xfId="36625"/>
    <cellStyle name="Normal 28 5" xfId="11869"/>
    <cellStyle name="Normal 28 5 2" xfId="36626"/>
    <cellStyle name="Normal 28 6" xfId="36627"/>
    <cellStyle name="Normal 29" xfId="11870"/>
    <cellStyle name="Normal 29 2" xfId="11871"/>
    <cellStyle name="Normal 29 2 2" xfId="11872"/>
    <cellStyle name="Normal 29 2 2 2" xfId="36628"/>
    <cellStyle name="Normal 29 2 2 2 2" xfId="36629"/>
    <cellStyle name="Normal 29 2 2 3" xfId="36630"/>
    <cellStyle name="Normal 29 2 3" xfId="11873"/>
    <cellStyle name="Normal 29 2 3 2" xfId="36631"/>
    <cellStyle name="Normal 29 2 4" xfId="36632"/>
    <cellStyle name="Normal 29 3" xfId="11874"/>
    <cellStyle name="Normal 29 3 2" xfId="11875"/>
    <cellStyle name="Normal 29 3 2 2" xfId="36633"/>
    <cellStyle name="Normal 29 3 3" xfId="36634"/>
    <cellStyle name="Normal 29 3 4" xfId="36635"/>
    <cellStyle name="Normal 29 4" xfId="11876"/>
    <cellStyle name="Normal 29 4 2" xfId="36636"/>
    <cellStyle name="Normal 29 5" xfId="11877"/>
    <cellStyle name="Normal 29 5 2" xfId="36637"/>
    <cellStyle name="Normal 29 6" xfId="36638"/>
    <cellStyle name="Normal 29 7" xfId="36639"/>
    <cellStyle name="Normal 3" xfId="11878"/>
    <cellStyle name="Normal 3 10" xfId="11879"/>
    <cellStyle name="Normal 3 10 2" xfId="11880"/>
    <cellStyle name="Normal 3 10 2 2" xfId="36640"/>
    <cellStyle name="Normal 3 10 3" xfId="36641"/>
    <cellStyle name="Normal 3 10 4" xfId="36642"/>
    <cellStyle name="Normal 3 11" xfId="11881"/>
    <cellStyle name="Normal 3 11 2" xfId="11882"/>
    <cellStyle name="Normal 3 11 2 2" xfId="36643"/>
    <cellStyle name="Normal 3 11 3" xfId="36644"/>
    <cellStyle name="Normal 3 12" xfId="11883"/>
    <cellStyle name="Normal 3 12 2" xfId="36645"/>
    <cellStyle name="Normal 3 13" xfId="11884"/>
    <cellStyle name="Normal 3 13 2" xfId="36646"/>
    <cellStyle name="Normal 3 14" xfId="36647"/>
    <cellStyle name="Normal 3 14 2" xfId="36648"/>
    <cellStyle name="Normal 3 15" xfId="36649"/>
    <cellStyle name="Normal 3 16" xfId="42548"/>
    <cellStyle name="Normal 3 2" xfId="11885"/>
    <cellStyle name="Normal 3 2 2" xfId="11886"/>
    <cellStyle name="Normal 3 2 2 2" xfId="11887"/>
    <cellStyle name="Normal 3 2 2 2 2" xfId="36650"/>
    <cellStyle name="Normal 3 2 2 2 2 2" xfId="36651"/>
    <cellStyle name="Normal 3 2 2 3" xfId="36652"/>
    <cellStyle name="Normal 3 2 2 3 2" xfId="36653"/>
    <cellStyle name="Normal 3 2 2 3 3" xfId="36654"/>
    <cellStyle name="Normal 3 2 2 4" xfId="36655"/>
    <cellStyle name="Normal 3 2 2 4 2" xfId="36656"/>
    <cellStyle name="Normal 3 2 3" xfId="62"/>
    <cellStyle name="Normal 3 2 3 2" xfId="11888"/>
    <cellStyle name="Normal 3 2 3 2 2" xfId="36657"/>
    <cellStyle name="Normal 3 2 3 2 2 2" xfId="36658"/>
    <cellStyle name="Normal 3 2 3 3" xfId="36659"/>
    <cellStyle name="Normal 3 2 3 3 2" xfId="36660"/>
    <cellStyle name="Normal 3 2 3 4" xfId="36661"/>
    <cellStyle name="Normal 3 2 3 4 2" xfId="36662"/>
    <cellStyle name="Normal 3 2 4" xfId="11889"/>
    <cellStyle name="Normal 3 2 4 2" xfId="36663"/>
    <cellStyle name="Normal 3 2 4 2 2" xfId="36664"/>
    <cellStyle name="Normal 3 2 5" xfId="11890"/>
    <cellStyle name="Normal 3 2 5 2" xfId="36665"/>
    <cellStyle name="Normal 3 2 5 3" xfId="36666"/>
    <cellStyle name="Normal 3 2 6" xfId="11891"/>
    <cellStyle name="Normal 3 2 6 2" xfId="36667"/>
    <cellStyle name="Normal 3 2_Chelan PUD Power Costs (8-10)" xfId="11892"/>
    <cellStyle name="Normal 3 3" xfId="11893"/>
    <cellStyle name="Normal 3 3 2" xfId="11894"/>
    <cellStyle name="Normal 3 3 2 2" xfId="11895"/>
    <cellStyle name="Normal 3 3 2 2 2" xfId="36668"/>
    <cellStyle name="Normal 3 3 2 2 2 2" xfId="36669"/>
    <cellStyle name="Normal 3 3 2 3" xfId="11896"/>
    <cellStyle name="Normal 3 3 2 3 2" xfId="36670"/>
    <cellStyle name="Normal 3 3 2 3 3" xfId="36671"/>
    <cellStyle name="Normal 3 3 2 4" xfId="36672"/>
    <cellStyle name="Normal 3 3 2 4 2" xfId="36673"/>
    <cellStyle name="Normal 3 3 3" xfId="11897"/>
    <cellStyle name="Normal 3 3 3 2" xfId="36674"/>
    <cellStyle name="Normal 3 3 3 2 2" xfId="36675"/>
    <cellStyle name="Normal 3 3 4" xfId="11898"/>
    <cellStyle name="Normal 3 3 4 2" xfId="36676"/>
    <cellStyle name="Normal 3 3 4 3" xfId="36677"/>
    <cellStyle name="Normal 3 3 5" xfId="11899"/>
    <cellStyle name="Normal 3 3 5 2" xfId="36678"/>
    <cellStyle name="Normal 3 3 6" xfId="11900"/>
    <cellStyle name="Normal 3 4" xfId="11901"/>
    <cellStyle name="Normal 3 4 2" xfId="11902"/>
    <cellStyle name="Normal 3 4 2 2" xfId="11903"/>
    <cellStyle name="Normal 3 4 2 2 2" xfId="36679"/>
    <cellStyle name="Normal 3 4 2 2 3" xfId="36680"/>
    <cellStyle name="Normal 3 4 2 3" xfId="36681"/>
    <cellStyle name="Normal 3 4 2 4" xfId="36682"/>
    <cellStyle name="Normal 3 4 3" xfId="11904"/>
    <cellStyle name="Normal 3 4 3 2" xfId="11905"/>
    <cellStyle name="Normal 3 4 3 2 2" xfId="36683"/>
    <cellStyle name="Normal 3 4 3 3" xfId="36684"/>
    <cellStyle name="Normal 3 4 3 4" xfId="36685"/>
    <cellStyle name="Normal 3 4 4" xfId="11906"/>
    <cellStyle name="Normal 3 4 4 2" xfId="11907"/>
    <cellStyle name="Normal 3 4 4 2 2" xfId="36686"/>
    <cellStyle name="Normal 3 4 4 3" xfId="36687"/>
    <cellStyle name="Normal 3 4 5" xfId="11908"/>
    <cellStyle name="Normal 3 4 5 2" xfId="36688"/>
    <cellStyle name="Normal 3 4 6" xfId="36689"/>
    <cellStyle name="Normal 3 5" xfId="11909"/>
    <cellStyle name="Normal 3 5 2" xfId="11910"/>
    <cellStyle name="Normal 3 5 2 2" xfId="36690"/>
    <cellStyle name="Normal 3 5 2 2 2" xfId="36691"/>
    <cellStyle name="Normal 3 5 2 3" xfId="36692"/>
    <cellStyle name="Normal 3 5 3" xfId="11911"/>
    <cellStyle name="Normal 3 5 3 2" xfId="36693"/>
    <cellStyle name="Normal 3 5 3 2 2" xfId="36694"/>
    <cellStyle name="Normal 3 5 3 3" xfId="36695"/>
    <cellStyle name="Normal 3 5 3 4" xfId="36696"/>
    <cellStyle name="Normal 3 5 4" xfId="36697"/>
    <cellStyle name="Normal 3 5 4 2" xfId="36698"/>
    <cellStyle name="Normal 3 5 5" xfId="36699"/>
    <cellStyle name="Normal 3 5 5 2" xfId="36700"/>
    <cellStyle name="Normal 3 6" xfId="11912"/>
    <cellStyle name="Normal 3 6 2" xfId="11913"/>
    <cellStyle name="Normal 3 6 2 2" xfId="36701"/>
    <cellStyle name="Normal 3 6 2 2 2" xfId="36702"/>
    <cellStyle name="Normal 3 6 3" xfId="36703"/>
    <cellStyle name="Normal 3 6 3 2" xfId="36704"/>
    <cellStyle name="Normal 3 6 3 2 2" xfId="36705"/>
    <cellStyle name="Normal 3 6 3 3" xfId="36706"/>
    <cellStyle name="Normal 3 6 3 4" xfId="36707"/>
    <cellStyle name="Normal 3 6 4" xfId="36708"/>
    <cellStyle name="Normal 3 6 4 2" xfId="36709"/>
    <cellStyle name="Normal 3 6 5" xfId="36710"/>
    <cellStyle name="Normal 3 6 5 2" xfId="36711"/>
    <cellStyle name="Normal 3 7" xfId="11914"/>
    <cellStyle name="Normal 3 7 2" xfId="11915"/>
    <cellStyle name="Normal 3 7 2 2" xfId="36712"/>
    <cellStyle name="Normal 3 7 2 2 2" xfId="36713"/>
    <cellStyle name="Normal 3 7 3" xfId="36714"/>
    <cellStyle name="Normal 3 7 3 2" xfId="36715"/>
    <cellStyle name="Normal 3 7 3 2 2" xfId="36716"/>
    <cellStyle name="Normal 3 7 3 3" xfId="36717"/>
    <cellStyle name="Normal 3 7 4" xfId="36718"/>
    <cellStyle name="Normal 3 7 4 2" xfId="36719"/>
    <cellStyle name="Normal 3 7 5" xfId="36720"/>
    <cellStyle name="Normal 3 7 5 2" xfId="36721"/>
    <cellStyle name="Normal 3 8" xfId="11916"/>
    <cellStyle name="Normal 3 8 2" xfId="11917"/>
    <cellStyle name="Normal 3 8 2 2" xfId="36722"/>
    <cellStyle name="Normal 3 8 2 2 2" xfId="36723"/>
    <cellStyle name="Normal 3 8 3" xfId="36724"/>
    <cellStyle name="Normal 3 8 3 2" xfId="36725"/>
    <cellStyle name="Normal 3 8 3 2 2" xfId="36726"/>
    <cellStyle name="Normal 3 8 3 3" xfId="36727"/>
    <cellStyle name="Normal 3 8 4" xfId="36728"/>
    <cellStyle name="Normal 3 8 4 2" xfId="36729"/>
    <cellStyle name="Normal 3 8 5" xfId="36730"/>
    <cellStyle name="Normal 3 8 5 2" xfId="36731"/>
    <cellStyle name="Normal 3 9" xfId="11918"/>
    <cellStyle name="Normal 3 9 2" xfId="11919"/>
    <cellStyle name="Normal 3 9 2 2" xfId="36732"/>
    <cellStyle name="Normal 3 9 2 2 2" xfId="36733"/>
    <cellStyle name="Normal 3 9 3" xfId="36734"/>
    <cellStyle name="Normal 3 9 3 2" xfId="36735"/>
    <cellStyle name="Normal 3 9 3 2 2" xfId="36736"/>
    <cellStyle name="Normal 3 9 3 3" xfId="36737"/>
    <cellStyle name="Normal 3 9 4" xfId="36738"/>
    <cellStyle name="Normal 3 9 4 2" xfId="36739"/>
    <cellStyle name="Normal 3 9 5" xfId="36740"/>
    <cellStyle name="Normal 3 9 5 2" xfId="36741"/>
    <cellStyle name="Normal 3_ Price Inputs" xfId="11920"/>
    <cellStyle name="Normal 30" xfId="11921"/>
    <cellStyle name="Normal 30 2" xfId="11922"/>
    <cellStyle name="Normal 30 2 2" xfId="11923"/>
    <cellStyle name="Normal 30 2 2 2" xfId="36742"/>
    <cellStyle name="Normal 30 2 2 2 2" xfId="36743"/>
    <cellStyle name="Normal 30 2 2 3" xfId="36744"/>
    <cellStyle name="Normal 30 2 3" xfId="11924"/>
    <cellStyle name="Normal 30 2 3 2" xfId="36745"/>
    <cellStyle name="Normal 30 2 4" xfId="36746"/>
    <cellStyle name="Normal 30 3" xfId="11925"/>
    <cellStyle name="Normal 30 3 2" xfId="11926"/>
    <cellStyle name="Normal 30 3 2 2" xfId="36747"/>
    <cellStyle name="Normal 30 3 3" xfId="36748"/>
    <cellStyle name="Normal 30 4" xfId="11927"/>
    <cellStyle name="Normal 30 4 2" xfId="36749"/>
    <cellStyle name="Normal 30 5" xfId="11928"/>
    <cellStyle name="Normal 30 5 2" xfId="36750"/>
    <cellStyle name="Normal 30 6" xfId="36751"/>
    <cellStyle name="Normal 31" xfId="11929"/>
    <cellStyle name="Normal 31 2" xfId="11930"/>
    <cellStyle name="Normal 31 2 2" xfId="11931"/>
    <cellStyle name="Normal 31 2 2 2" xfId="36752"/>
    <cellStyle name="Normal 31 2 2 2 2" xfId="36753"/>
    <cellStyle name="Normal 31 2 2 3" xfId="36754"/>
    <cellStyle name="Normal 31 2 3" xfId="11932"/>
    <cellStyle name="Normal 31 2 3 2" xfId="36755"/>
    <cellStyle name="Normal 31 2 4" xfId="36756"/>
    <cellStyle name="Normal 31 3" xfId="11933"/>
    <cellStyle name="Normal 31 3 2" xfId="11934"/>
    <cellStyle name="Normal 31 3 2 2" xfId="36757"/>
    <cellStyle name="Normal 31 3 3" xfId="36758"/>
    <cellStyle name="Normal 31 4" xfId="11935"/>
    <cellStyle name="Normal 31 4 2" xfId="36759"/>
    <cellStyle name="Normal 31 5" xfId="11936"/>
    <cellStyle name="Normal 31 5 2" xfId="36760"/>
    <cellStyle name="Normal 31 6" xfId="36761"/>
    <cellStyle name="Normal 32" xfId="11937"/>
    <cellStyle name="Normal 32 2" xfId="11938"/>
    <cellStyle name="Normal 32 2 2" xfId="11939"/>
    <cellStyle name="Normal 32 2 2 2" xfId="36762"/>
    <cellStyle name="Normal 32 2 2 2 2" xfId="36763"/>
    <cellStyle name="Normal 32 2 2 3" xfId="36764"/>
    <cellStyle name="Normal 32 2 3" xfId="11940"/>
    <cellStyle name="Normal 32 2 3 2" xfId="36765"/>
    <cellStyle name="Normal 32 2 4" xfId="36766"/>
    <cellStyle name="Normal 32 3" xfId="11941"/>
    <cellStyle name="Normal 32 3 2" xfId="11942"/>
    <cellStyle name="Normal 32 3 2 2" xfId="36767"/>
    <cellStyle name="Normal 32 3 3" xfId="36768"/>
    <cellStyle name="Normal 32 4" xfId="11943"/>
    <cellStyle name="Normal 32 4 2" xfId="36769"/>
    <cellStyle name="Normal 32 5" xfId="11944"/>
    <cellStyle name="Normal 32 5 2" xfId="36770"/>
    <cellStyle name="Normal 32 6" xfId="36771"/>
    <cellStyle name="Normal 33" xfId="11945"/>
    <cellStyle name="Normal 33 2" xfId="11946"/>
    <cellStyle name="Normal 33 2 2" xfId="11947"/>
    <cellStyle name="Normal 33 2 2 2" xfId="36772"/>
    <cellStyle name="Normal 33 2 2 2 2" xfId="36773"/>
    <cellStyle name="Normal 33 2 2 3" xfId="36774"/>
    <cellStyle name="Normal 33 2 3" xfId="11948"/>
    <cellStyle name="Normal 33 2 3 2" xfId="36775"/>
    <cellStyle name="Normal 33 2 4" xfId="36776"/>
    <cellStyle name="Normal 33 3" xfId="11949"/>
    <cellStyle name="Normal 33 3 2" xfId="11950"/>
    <cellStyle name="Normal 33 3 2 2" xfId="36777"/>
    <cellStyle name="Normal 33 3 3" xfId="36778"/>
    <cellStyle name="Normal 33 4" xfId="11951"/>
    <cellStyle name="Normal 33 4 2" xfId="36779"/>
    <cellStyle name="Normal 33 5" xfId="11952"/>
    <cellStyle name="Normal 33 5 2" xfId="36780"/>
    <cellStyle name="Normal 33 6" xfId="36781"/>
    <cellStyle name="Normal 34" xfId="11953"/>
    <cellStyle name="Normal 34 2" xfId="11954"/>
    <cellStyle name="Normal 34 2 2" xfId="11955"/>
    <cellStyle name="Normal 34 2 2 2" xfId="36782"/>
    <cellStyle name="Normal 34 2 2 2 2" xfId="36783"/>
    <cellStyle name="Normal 34 2 2 3" xfId="36784"/>
    <cellStyle name="Normal 34 2 3" xfId="11956"/>
    <cellStyle name="Normal 34 2 3 2" xfId="36785"/>
    <cellStyle name="Normal 34 2 4" xfId="36786"/>
    <cellStyle name="Normal 34 3" xfId="11957"/>
    <cellStyle name="Normal 34 3 2" xfId="11958"/>
    <cellStyle name="Normal 34 3 2 2" xfId="36787"/>
    <cellStyle name="Normal 34 3 3" xfId="36788"/>
    <cellStyle name="Normal 34 4" xfId="11959"/>
    <cellStyle name="Normal 34 4 2" xfId="36789"/>
    <cellStyle name="Normal 34 5" xfId="11960"/>
    <cellStyle name="Normal 34 5 2" xfId="36790"/>
    <cellStyle name="Normal 34 6" xfId="36791"/>
    <cellStyle name="Normal 35" xfId="11961"/>
    <cellStyle name="Normal 35 2" xfId="11962"/>
    <cellStyle name="Normal 35 2 2" xfId="11963"/>
    <cellStyle name="Normal 35 2 2 2" xfId="36792"/>
    <cellStyle name="Normal 35 2 2 2 2" xfId="36793"/>
    <cellStyle name="Normal 35 2 2 3" xfId="36794"/>
    <cellStyle name="Normal 35 2 3" xfId="11964"/>
    <cellStyle name="Normal 35 2 3 2" xfId="36795"/>
    <cellStyle name="Normal 35 2 4" xfId="36796"/>
    <cellStyle name="Normal 35 3" xfId="11965"/>
    <cellStyle name="Normal 35 3 2" xfId="11966"/>
    <cellStyle name="Normal 35 3 2 2" xfId="36797"/>
    <cellStyle name="Normal 35 3 3" xfId="36798"/>
    <cellStyle name="Normal 35 4" xfId="11967"/>
    <cellStyle name="Normal 35 4 2" xfId="36799"/>
    <cellStyle name="Normal 35 5" xfId="11968"/>
    <cellStyle name="Normal 35 5 2" xfId="36800"/>
    <cellStyle name="Normal 35 6" xfId="36801"/>
    <cellStyle name="Normal 36" xfId="11969"/>
    <cellStyle name="Normal 36 2" xfId="11970"/>
    <cellStyle name="Normal 36 2 2" xfId="11971"/>
    <cellStyle name="Normal 36 2 2 2" xfId="36802"/>
    <cellStyle name="Normal 36 2 2 2 2" xfId="36803"/>
    <cellStyle name="Normal 36 2 2 3" xfId="36804"/>
    <cellStyle name="Normal 36 2 3" xfId="11972"/>
    <cellStyle name="Normal 36 2 3 2" xfId="36805"/>
    <cellStyle name="Normal 36 2 4" xfId="36806"/>
    <cellStyle name="Normal 36 3" xfId="11973"/>
    <cellStyle name="Normal 36 3 2" xfId="11974"/>
    <cellStyle name="Normal 36 3 2 2" xfId="36807"/>
    <cellStyle name="Normal 36 3 3" xfId="36808"/>
    <cellStyle name="Normal 36 4" xfId="11975"/>
    <cellStyle name="Normal 36 4 2" xfId="36809"/>
    <cellStyle name="Normal 36 5" xfId="11976"/>
    <cellStyle name="Normal 36 5 2" xfId="36810"/>
    <cellStyle name="Normal 36 6" xfId="36811"/>
    <cellStyle name="Normal 37" xfId="11977"/>
    <cellStyle name="Normal 37 2" xfId="11978"/>
    <cellStyle name="Normal 37 2 2" xfId="11979"/>
    <cellStyle name="Normal 37 2 2 2" xfId="36812"/>
    <cellStyle name="Normal 37 2 2 2 2" xfId="36813"/>
    <cellStyle name="Normal 37 2 2 3" xfId="36814"/>
    <cellStyle name="Normal 37 2 3" xfId="11980"/>
    <cellStyle name="Normal 37 2 3 2" xfId="36815"/>
    <cellStyle name="Normal 37 2 4" xfId="36816"/>
    <cellStyle name="Normal 37 3" xfId="11981"/>
    <cellStyle name="Normal 37 3 2" xfId="11982"/>
    <cellStyle name="Normal 37 3 2 2" xfId="36817"/>
    <cellStyle name="Normal 37 3 3" xfId="36818"/>
    <cellStyle name="Normal 37 4" xfId="11983"/>
    <cellStyle name="Normal 37 4 2" xfId="36819"/>
    <cellStyle name="Normal 37 5" xfId="11984"/>
    <cellStyle name="Normal 37 5 2" xfId="36820"/>
    <cellStyle name="Normal 37 6" xfId="36821"/>
    <cellStyle name="Normal 38" xfId="11985"/>
    <cellStyle name="Normal 38 2" xfId="11986"/>
    <cellStyle name="Normal 38 2 2" xfId="11987"/>
    <cellStyle name="Normal 38 2 2 2" xfId="36822"/>
    <cellStyle name="Normal 38 2 2 2 2" xfId="36823"/>
    <cellStyle name="Normal 38 2 2 3" xfId="36824"/>
    <cellStyle name="Normal 38 2 3" xfId="11988"/>
    <cellStyle name="Normal 38 2 3 2" xfId="36825"/>
    <cellStyle name="Normal 38 2 4" xfId="36826"/>
    <cellStyle name="Normal 38 3" xfId="11989"/>
    <cellStyle name="Normal 38 3 2" xfId="11990"/>
    <cellStyle name="Normal 38 3 2 2" xfId="36827"/>
    <cellStyle name="Normal 38 3 3" xfId="36828"/>
    <cellStyle name="Normal 38 4" xfId="11991"/>
    <cellStyle name="Normal 38 4 2" xfId="36829"/>
    <cellStyle name="Normal 38 5" xfId="11992"/>
    <cellStyle name="Normal 38 5 2" xfId="36830"/>
    <cellStyle name="Normal 38 6" xfId="36831"/>
    <cellStyle name="Normal 39" xfId="11993"/>
    <cellStyle name="Normal 39 2" xfId="11994"/>
    <cellStyle name="Normal 39 2 2" xfId="11995"/>
    <cellStyle name="Normal 39 2 2 2" xfId="36832"/>
    <cellStyle name="Normal 39 2 2 2 2" xfId="36833"/>
    <cellStyle name="Normal 39 2 2 3" xfId="36834"/>
    <cellStyle name="Normal 39 2 3" xfId="11996"/>
    <cellStyle name="Normal 39 2 3 2" xfId="36835"/>
    <cellStyle name="Normal 39 2 4" xfId="36836"/>
    <cellStyle name="Normal 39 3" xfId="11997"/>
    <cellStyle name="Normal 39 3 2" xfId="11998"/>
    <cellStyle name="Normal 39 3 2 2" xfId="36837"/>
    <cellStyle name="Normal 39 3 3" xfId="36838"/>
    <cellStyle name="Normal 39 4" xfId="11999"/>
    <cellStyle name="Normal 39 4 2" xfId="36839"/>
    <cellStyle name="Normal 39 5" xfId="12000"/>
    <cellStyle name="Normal 39 5 2" xfId="36840"/>
    <cellStyle name="Normal 39 6" xfId="36841"/>
    <cellStyle name="Normal 4" xfId="12001"/>
    <cellStyle name="Normal 4 10" xfId="42565"/>
    <cellStyle name="Normal 4 2" xfId="12002"/>
    <cellStyle name="Normal 4 2 2" xfId="12003"/>
    <cellStyle name="Normal 4 2 2 2" xfId="12004"/>
    <cellStyle name="Normal 4 2 2 2 2" xfId="36842"/>
    <cellStyle name="Normal 4 2 2 2 2 2" xfId="36843"/>
    <cellStyle name="Normal 4 2 2 3" xfId="12005"/>
    <cellStyle name="Normal 4 2 2 3 2" xfId="36844"/>
    <cellStyle name="Normal 4 2 2 3 3" xfId="36845"/>
    <cellStyle name="Normal 4 2 2 4" xfId="12006"/>
    <cellStyle name="Normal 4 2 2 4 2" xfId="36846"/>
    <cellStyle name="Normal 4 2 3" xfId="12007"/>
    <cellStyle name="Normal 4 2 3 2" xfId="12008"/>
    <cellStyle name="Normal 4 2 3 2 2" xfId="36847"/>
    <cellStyle name="Normal 4 2 3 3" xfId="36848"/>
    <cellStyle name="Normal 4 2 3 4" xfId="36849"/>
    <cellStyle name="Normal 4 2 4" xfId="12009"/>
    <cellStyle name="Normal 4 2 4 2" xfId="12010"/>
    <cellStyle name="Normal 4 2 4 2 2" xfId="36850"/>
    <cellStyle name="Normal 4 2 4 3" xfId="36851"/>
    <cellStyle name="Normal 4 2 5" xfId="12011"/>
    <cellStyle name="Normal 4 2 5 2" xfId="36852"/>
    <cellStyle name="Normal 4 2 6" xfId="12012"/>
    <cellStyle name="Normal 4 2 6 2" xfId="36853"/>
    <cellStyle name="Normal 4 2 7" xfId="36854"/>
    <cellStyle name="Normal 4 2 7 2" xfId="36855"/>
    <cellStyle name="Normal 4 2 8" xfId="36856"/>
    <cellStyle name="Normal 4 3" xfId="12013"/>
    <cellStyle name="Normal 4 3 2" xfId="12014"/>
    <cellStyle name="Normal 4 3 2 2" xfId="36857"/>
    <cellStyle name="Normal 4 3 2 2 2" xfId="36858"/>
    <cellStyle name="Normal 4 3 3" xfId="36859"/>
    <cellStyle name="Normal 4 3 3 2" xfId="36860"/>
    <cellStyle name="Normal 4 3 3 2 2" xfId="36861"/>
    <cellStyle name="Normal 4 3 3 3" xfId="36862"/>
    <cellStyle name="Normal 4 3 3 4" xfId="36863"/>
    <cellStyle name="Normal 4 3 4" xfId="36864"/>
    <cellStyle name="Normal 4 3 4 2" xfId="36865"/>
    <cellStyle name="Normal 4 3 4 3" xfId="36866"/>
    <cellStyle name="Normal 4 3 5" xfId="36867"/>
    <cellStyle name="Normal 4 3 5 2" xfId="36868"/>
    <cellStyle name="Normal 4 3 6" xfId="36869"/>
    <cellStyle name="Normal 4 4" xfId="12015"/>
    <cellStyle name="Normal 4 4 2" xfId="12016"/>
    <cellStyle name="Normal 4 4 2 2" xfId="36870"/>
    <cellStyle name="Normal 4 4 2 2 2" xfId="36871"/>
    <cellStyle name="Normal 4 4 3" xfId="36872"/>
    <cellStyle name="Normal 4 4 3 2" xfId="36873"/>
    <cellStyle name="Normal 4 4 3 3" xfId="36874"/>
    <cellStyle name="Normal 4 4 4" xfId="36875"/>
    <cellStyle name="Normal 4 4 4 2" xfId="36876"/>
    <cellStyle name="Normal 4 5" xfId="12017"/>
    <cellStyle name="Normal 4 5 2" xfId="12018"/>
    <cellStyle name="Normal 4 5 2 2" xfId="36877"/>
    <cellStyle name="Normal 4 5 3" xfId="36878"/>
    <cellStyle name="Normal 4 6" xfId="12019"/>
    <cellStyle name="Normal 4 6 2" xfId="36879"/>
    <cellStyle name="Normal 4 6 3" xfId="36880"/>
    <cellStyle name="Normal 4 7" xfId="12020"/>
    <cellStyle name="Normal 4 8" xfId="36881"/>
    <cellStyle name="Normal 4 9" xfId="42549"/>
    <cellStyle name="Normal 4_ Price Inputs" xfId="12021"/>
    <cellStyle name="Normal 40" xfId="12022"/>
    <cellStyle name="Normal 40 2" xfId="12023"/>
    <cellStyle name="Normal 40 2 2" xfId="36882"/>
    <cellStyle name="Normal 40 2 2 2" xfId="36883"/>
    <cellStyle name="Normal 40 2 2 2 2" xfId="36884"/>
    <cellStyle name="Normal 40 2 2 3" xfId="36885"/>
    <cellStyle name="Normal 40 2 3" xfId="36886"/>
    <cellStyle name="Normal 40 2 3 2" xfId="36887"/>
    <cellStyle name="Normal 40 2 4" xfId="36888"/>
    <cellStyle name="Normal 40 3" xfId="36889"/>
    <cellStyle name="Normal 40 3 2" xfId="36890"/>
    <cellStyle name="Normal 40 3 2 2" xfId="36891"/>
    <cellStyle name="Normal 40 3 3" xfId="36892"/>
    <cellStyle name="Normal 40 4" xfId="36893"/>
    <cellStyle name="Normal 41" xfId="12024"/>
    <cellStyle name="Normal 41 2" xfId="12025"/>
    <cellStyle name="Normal 41 2 2" xfId="12026"/>
    <cellStyle name="Normal 41 2 2 2" xfId="36894"/>
    <cellStyle name="Normal 41 2 3" xfId="36895"/>
    <cellStyle name="Normal 41 2 3 2" xfId="36896"/>
    <cellStyle name="Normal 41 2 4" xfId="36897"/>
    <cellStyle name="Normal 41 3" xfId="12027"/>
    <cellStyle name="Normal 41 3 2" xfId="12028"/>
    <cellStyle name="Normal 41 3 2 2" xfId="36898"/>
    <cellStyle name="Normal 41 3 3" xfId="36899"/>
    <cellStyle name="Normal 41 4" xfId="12029"/>
    <cellStyle name="Normal 41 4 2" xfId="12030"/>
    <cellStyle name="Normal 41 4 2 2" xfId="36900"/>
    <cellStyle name="Normal 41 4 3" xfId="36901"/>
    <cellStyle name="Normal 41 5" xfId="36902"/>
    <cellStyle name="Normal 42" xfId="12031"/>
    <cellStyle name="Normal 42 2" xfId="12032"/>
    <cellStyle name="Normal 42 2 2" xfId="12033"/>
    <cellStyle name="Normal 42 2 2 2" xfId="12034"/>
    <cellStyle name="Normal 42 2 2 2 2" xfId="36903"/>
    <cellStyle name="Normal 42 2 2 3" xfId="36904"/>
    <cellStyle name="Normal 42 2 3" xfId="12035"/>
    <cellStyle name="Normal 42 2 3 2" xfId="36905"/>
    <cellStyle name="Normal 42 2 4" xfId="36906"/>
    <cellStyle name="Normal 42 3" xfId="12036"/>
    <cellStyle name="Normal 42 3 2" xfId="12037"/>
    <cellStyle name="Normal 42 3 2 2" xfId="36907"/>
    <cellStyle name="Normal 42 3 3" xfId="36908"/>
    <cellStyle name="Normal 42 4" xfId="12038"/>
    <cellStyle name="Normal 42 4 2" xfId="12039"/>
    <cellStyle name="Normal 42 4 2 2" xfId="36909"/>
    <cellStyle name="Normal 42 4 3" xfId="36910"/>
    <cellStyle name="Normal 42 5" xfId="12040"/>
    <cellStyle name="Normal 42 5 2" xfId="12041"/>
    <cellStyle name="Normal 42 5 2 2" xfId="36911"/>
    <cellStyle name="Normal 42 5 3" xfId="36912"/>
    <cellStyle name="Normal 42 6" xfId="36913"/>
    <cellStyle name="Normal 43" xfId="12042"/>
    <cellStyle name="Normal 43 2" xfId="12043"/>
    <cellStyle name="Normal 43 2 2" xfId="36914"/>
    <cellStyle name="Normal 43 2 2 2" xfId="36915"/>
    <cellStyle name="Normal 43 2 3" xfId="36916"/>
    <cellStyle name="Normal 43 2 3 2" xfId="36917"/>
    <cellStyle name="Normal 43 2 4" xfId="36918"/>
    <cellStyle name="Normal 43 3" xfId="12044"/>
    <cellStyle name="Normal 43 3 2" xfId="12045"/>
    <cellStyle name="Normal 43 3 2 2" xfId="36919"/>
    <cellStyle name="Normal 43 3 3" xfId="36920"/>
    <cellStyle name="Normal 43 4" xfId="36921"/>
    <cellStyle name="Normal 43 4 2" xfId="36922"/>
    <cellStyle name="Normal 43 5" xfId="36923"/>
    <cellStyle name="Normal 44" xfId="12046"/>
    <cellStyle name="Normal 44 2" xfId="12047"/>
    <cellStyle name="Normal 44 2 2" xfId="12048"/>
    <cellStyle name="Normal 44 2 2 2" xfId="12049"/>
    <cellStyle name="Normal 44 2 2 2 2" xfId="36924"/>
    <cellStyle name="Normal 44 2 2 3" xfId="36925"/>
    <cellStyle name="Normal 44 2 3" xfId="12050"/>
    <cellStyle name="Normal 44 2 3 2" xfId="36926"/>
    <cellStyle name="Normal 44 2 4" xfId="12051"/>
    <cellStyle name="Normal 44 2 4 2" xfId="36927"/>
    <cellStyle name="Normal 44 2 5" xfId="36928"/>
    <cellStyle name="Normal 44 3" xfId="12052"/>
    <cellStyle name="Normal 44 3 2" xfId="12053"/>
    <cellStyle name="Normal 44 3 2 2" xfId="36929"/>
    <cellStyle name="Normal 44 3 3" xfId="12054"/>
    <cellStyle name="Normal 44 3 3 2" xfId="36930"/>
    <cellStyle name="Normal 44 3 4" xfId="36931"/>
    <cellStyle name="Normal 44 4" xfId="12055"/>
    <cellStyle name="Normal 44 4 2" xfId="12056"/>
    <cellStyle name="Normal 44 4 2 2" xfId="36932"/>
    <cellStyle name="Normal 44 4 3" xfId="36933"/>
    <cellStyle name="Normal 44 5" xfId="12057"/>
    <cellStyle name="Normal 44 5 2" xfId="12058"/>
    <cellStyle name="Normal 44 5 2 2" xfId="36934"/>
    <cellStyle name="Normal 44 5 3" xfId="36935"/>
    <cellStyle name="Normal 44 6" xfId="12059"/>
    <cellStyle name="Normal 44 7" xfId="12060"/>
    <cellStyle name="Normal 45" xfId="12061"/>
    <cellStyle name="Normal 45 2" xfId="12062"/>
    <cellStyle name="Normal 45 2 2" xfId="12063"/>
    <cellStyle name="Normal 45 2 2 2" xfId="36936"/>
    <cellStyle name="Normal 45 2 3" xfId="36937"/>
    <cellStyle name="Normal 45 2 3 2" xfId="36938"/>
    <cellStyle name="Normal 45 2 4" xfId="36939"/>
    <cellStyle name="Normal 45 3" xfId="12064"/>
    <cellStyle name="Normal 45 3 2" xfId="36940"/>
    <cellStyle name="Normal 45 4" xfId="12065"/>
    <cellStyle name="Normal 45 4 2" xfId="36941"/>
    <cellStyle name="Normal 45 5" xfId="12066"/>
    <cellStyle name="Normal 45 5 2" xfId="36942"/>
    <cellStyle name="Normal 45 6" xfId="12067"/>
    <cellStyle name="Normal 45 7" xfId="12068"/>
    <cellStyle name="Normal 46" xfId="12069"/>
    <cellStyle name="Normal 46 2" xfId="12070"/>
    <cellStyle name="Normal 46 2 2" xfId="12071"/>
    <cellStyle name="Normal 46 2 2 2" xfId="36943"/>
    <cellStyle name="Normal 46 2 2 2 2" xfId="36944"/>
    <cellStyle name="Normal 46 2 2 3" xfId="36945"/>
    <cellStyle name="Normal 46 2 3" xfId="12072"/>
    <cellStyle name="Normal 46 2 3 2" xfId="36946"/>
    <cellStyle name="Normal 46 2 4" xfId="36947"/>
    <cellStyle name="Normal 46 2 5" xfId="36948"/>
    <cellStyle name="Normal 46 3" xfId="12073"/>
    <cellStyle name="Normal 46 3 2" xfId="36949"/>
    <cellStyle name="Normal 46 3 2 2" xfId="36950"/>
    <cellStyle name="Normal 46 3 3" xfId="36951"/>
    <cellStyle name="Normal 46 4" xfId="12074"/>
    <cellStyle name="Normal 46 4 2" xfId="36952"/>
    <cellStyle name="Normal 46 4 2 2" xfId="36953"/>
    <cellStyle name="Normal 46 4 3" xfId="36954"/>
    <cellStyle name="Normal 46 5" xfId="12075"/>
    <cellStyle name="Normal 46 5 2" xfId="36955"/>
    <cellStyle name="Normal 46 6" xfId="12076"/>
    <cellStyle name="Normal 47" xfId="12077"/>
    <cellStyle name="Normal 47 2" xfId="12078"/>
    <cellStyle name="Normal 47 2 2" xfId="12079"/>
    <cellStyle name="Normal 47 2 2 2" xfId="36956"/>
    <cellStyle name="Normal 47 2 3" xfId="36957"/>
    <cellStyle name="Normal 47 2 3 2" xfId="36958"/>
    <cellStyle name="Normal 47 2 4" xfId="36959"/>
    <cellStyle name="Normal 47 3" xfId="12080"/>
    <cellStyle name="Normal 47 3 2" xfId="12081"/>
    <cellStyle name="Normal 47 3 2 2" xfId="36960"/>
    <cellStyle name="Normal 47 3 3" xfId="36961"/>
    <cellStyle name="Normal 47 4" xfId="12082"/>
    <cellStyle name="Normal 47 4 2" xfId="12083"/>
    <cellStyle name="Normal 47 4 2 2" xfId="36962"/>
    <cellStyle name="Normal 47 4 3" xfId="36963"/>
    <cellStyle name="Normal 47 5" xfId="12084"/>
    <cellStyle name="Normal 47 5 2" xfId="36964"/>
    <cellStyle name="Normal 47 6" xfId="36965"/>
    <cellStyle name="Normal 48" xfId="12085"/>
    <cellStyle name="Normal 48 2" xfId="12086"/>
    <cellStyle name="Normal 48 2 2" xfId="12087"/>
    <cellStyle name="Normal 48 2 2 2" xfId="36966"/>
    <cellStyle name="Normal 48 2 3" xfId="36967"/>
    <cellStyle name="Normal 48 2 3 2" xfId="36968"/>
    <cellStyle name="Normal 48 2 4" xfId="36969"/>
    <cellStyle name="Normal 48 3" xfId="12088"/>
    <cellStyle name="Normal 48 3 2" xfId="12089"/>
    <cellStyle name="Normal 48 3 2 2" xfId="36970"/>
    <cellStyle name="Normal 48 3 3" xfId="36971"/>
    <cellStyle name="Normal 48 4" xfId="12090"/>
    <cellStyle name="Normal 48 4 2" xfId="12091"/>
    <cellStyle name="Normal 48 4 2 2" xfId="36972"/>
    <cellStyle name="Normal 48 4 3" xfId="36973"/>
    <cellStyle name="Normal 48 5" xfId="36974"/>
    <cellStyle name="Normal 49" xfId="12092"/>
    <cellStyle name="Normal 49 2" xfId="12093"/>
    <cellStyle name="Normal 49 2 2" xfId="12094"/>
    <cellStyle name="Normal 49 2 2 2" xfId="36975"/>
    <cellStyle name="Normal 49 2 3" xfId="36976"/>
    <cellStyle name="Normal 49 3" xfId="12095"/>
    <cellStyle name="Normal 49 3 2" xfId="12096"/>
    <cellStyle name="Normal 49 3 2 2" xfId="36977"/>
    <cellStyle name="Normal 49 3 3" xfId="36978"/>
    <cellStyle name="Normal 49 4" xfId="12097"/>
    <cellStyle name="Normal 49 4 2" xfId="12098"/>
    <cellStyle name="Normal 49 4 2 2" xfId="36979"/>
    <cellStyle name="Normal 49 4 3" xfId="36980"/>
    <cellStyle name="Normal 49 5" xfId="36981"/>
    <cellStyle name="Normal 49 5 2" xfId="36982"/>
    <cellStyle name="Normal 49 6" xfId="36983"/>
    <cellStyle name="Normal 5" xfId="12099"/>
    <cellStyle name="Normal 5 2" xfId="12100"/>
    <cellStyle name="Normal 5 2 2" xfId="12101"/>
    <cellStyle name="Normal 5 2 2 2" xfId="36984"/>
    <cellStyle name="Normal 5 2 2 2 2" xfId="36985"/>
    <cellStyle name="Normal 5 2 2 3" xfId="36986"/>
    <cellStyle name="Normal 5 2 3" xfId="12102"/>
    <cellStyle name="Normal 5 2 3 2" xfId="36987"/>
    <cellStyle name="Normal 5 2 3 2 2" xfId="36988"/>
    <cellStyle name="Normal 5 2 3 3" xfId="36989"/>
    <cellStyle name="Normal 5 2 3 4" xfId="36990"/>
    <cellStyle name="Normal 5 2 4" xfId="36991"/>
    <cellStyle name="Normal 5 2 4 2" xfId="36992"/>
    <cellStyle name="Normal 5 2 5" xfId="36993"/>
    <cellStyle name="Normal 5 2 5 2" xfId="36994"/>
    <cellStyle name="Normal 5 2 6" xfId="36995"/>
    <cellStyle name="Normal 5 3" xfId="12103"/>
    <cellStyle name="Normal 5 3 2" xfId="12104"/>
    <cellStyle name="Normal 5 3 2 2" xfId="36996"/>
    <cellStyle name="Normal 5 3 2 3" xfId="36997"/>
    <cellStyle name="Normal 5 3 3" xfId="36998"/>
    <cellStyle name="Normal 5 4" xfId="12105"/>
    <cellStyle name="Normal 5 4 2" xfId="12106"/>
    <cellStyle name="Normal 5 4 3" xfId="36999"/>
    <cellStyle name="Normal 5 5" xfId="12107"/>
    <cellStyle name="Normal 5 5 2" xfId="12108"/>
    <cellStyle name="Normal 5 6" xfId="12109"/>
    <cellStyle name="Normal 5 7" xfId="42550"/>
    <cellStyle name="Normal 5 8" xfId="42566"/>
    <cellStyle name="Normal 5_2011 CBR Rev Calc by schedule" xfId="12110"/>
    <cellStyle name="Normal 50" xfId="12111"/>
    <cellStyle name="Normal 50 2" xfId="12112"/>
    <cellStyle name="Normal 50 2 2" xfId="12113"/>
    <cellStyle name="Normal 50 2 2 2" xfId="37000"/>
    <cellStyle name="Normal 50 2 3" xfId="37001"/>
    <cellStyle name="Normal 50 3" xfId="12114"/>
    <cellStyle name="Normal 50 3 2" xfId="12115"/>
    <cellStyle name="Normal 50 3 2 2" xfId="37002"/>
    <cellStyle name="Normal 50 3 3" xfId="37003"/>
    <cellStyle name="Normal 50 4" xfId="12116"/>
    <cellStyle name="Normal 50 4 2" xfId="12117"/>
    <cellStyle name="Normal 50 4 2 2" xfId="37004"/>
    <cellStyle name="Normal 50 4 3" xfId="37005"/>
    <cellStyle name="Normal 50 5" xfId="37006"/>
    <cellStyle name="Normal 50 5 2" xfId="37007"/>
    <cellStyle name="Normal 50 6" xfId="37008"/>
    <cellStyle name="Normal 51" xfId="12118"/>
    <cellStyle name="Normal 51 2" xfId="12119"/>
    <cellStyle name="Normal 51 2 2" xfId="12120"/>
    <cellStyle name="Normal 51 2 2 2" xfId="37009"/>
    <cellStyle name="Normal 51 2 3" xfId="12121"/>
    <cellStyle name="Normal 51 2 3 2" xfId="37010"/>
    <cellStyle name="Normal 51 2 4" xfId="37011"/>
    <cellStyle name="Normal 51 3" xfId="12122"/>
    <cellStyle name="Normal 51 3 2" xfId="37012"/>
    <cellStyle name="Normal 51 4" xfId="12123"/>
    <cellStyle name="Normal 51 4 2" xfId="37013"/>
    <cellStyle name="Normal 51 5" xfId="12124"/>
    <cellStyle name="Normal 51 5 2" xfId="37014"/>
    <cellStyle name="Normal 51 6" xfId="12125"/>
    <cellStyle name="Normal 52" xfId="12126"/>
    <cellStyle name="Normal 52 2" xfId="37015"/>
    <cellStyle name="Normal 52 2 2" xfId="37016"/>
    <cellStyle name="Normal 52 2 2 2" xfId="37017"/>
    <cellStyle name="Normal 52 2 3" xfId="37018"/>
    <cellStyle name="Normal 52 3" xfId="37019"/>
    <cellStyle name="Normal 52 3 2" xfId="37020"/>
    <cellStyle name="Normal 52 4" xfId="37021"/>
    <cellStyle name="Normal 52 4 2" xfId="37022"/>
    <cellStyle name="Normal 52 5" xfId="37023"/>
    <cellStyle name="Normal 53" xfId="12127"/>
    <cellStyle name="Normal 53 2" xfId="12128"/>
    <cellStyle name="Normal 53 2 2" xfId="37024"/>
    <cellStyle name="Normal 53 2 2 2" xfId="37025"/>
    <cellStyle name="Normal 53 2 3" xfId="37026"/>
    <cellStyle name="Normal 53 2 4" xfId="37027"/>
    <cellStyle name="Normal 53 3" xfId="12129"/>
    <cellStyle name="Normal 53 3 2" xfId="12130"/>
    <cellStyle name="Normal 53 3 2 2" xfId="37028"/>
    <cellStyle name="Normal 53 3 3" xfId="37029"/>
    <cellStyle name="Normal 53 4" xfId="12131"/>
    <cellStyle name="Normal 53 4 2" xfId="37030"/>
    <cellStyle name="Normal 53 5" xfId="37031"/>
    <cellStyle name="Normal 54" xfId="12132"/>
    <cellStyle name="Normal 54 2" xfId="12133"/>
    <cellStyle name="Normal 54 2 2" xfId="37032"/>
    <cellStyle name="Normal 54 2 2 2" xfId="37033"/>
    <cellStyle name="Normal 54 2 3" xfId="37034"/>
    <cellStyle name="Normal 54 2 4" xfId="37035"/>
    <cellStyle name="Normal 54 3" xfId="12134"/>
    <cellStyle name="Normal 54 3 2" xfId="12135"/>
    <cellStyle name="Normal 54 3 2 2" xfId="37036"/>
    <cellStyle name="Normal 54 3 3" xfId="37037"/>
    <cellStyle name="Normal 54 4" xfId="12136"/>
    <cellStyle name="Normal 54 4 2" xfId="37038"/>
    <cellStyle name="Normal 54 5" xfId="12137"/>
    <cellStyle name="Normal 54 6" xfId="37039"/>
    <cellStyle name="Normal 55" xfId="12138"/>
    <cellStyle name="Normal 55 2" xfId="12139"/>
    <cellStyle name="Normal 55 2 2" xfId="12140"/>
    <cellStyle name="Normal 55 2 2 2" xfId="37040"/>
    <cellStyle name="Normal 55 2 3" xfId="37041"/>
    <cellStyle name="Normal 55 2 4" xfId="37042"/>
    <cellStyle name="Normal 55 3" xfId="12141"/>
    <cellStyle name="Normal 55 3 2" xfId="37043"/>
    <cellStyle name="Normal 55 4" xfId="37044"/>
    <cellStyle name="Normal 55 4 2" xfId="37045"/>
    <cellStyle name="Normal 55 5" xfId="37046"/>
    <cellStyle name="Normal 56" xfId="12142"/>
    <cellStyle name="Normal 56 2" xfId="12143"/>
    <cellStyle name="Normal 56 2 2" xfId="12144"/>
    <cellStyle name="Normal 56 2 2 2" xfId="37047"/>
    <cellStyle name="Normal 56 2 3" xfId="37048"/>
    <cellStyle name="Normal 56 2 4" xfId="37049"/>
    <cellStyle name="Normal 56 3" xfId="12145"/>
    <cellStyle name="Normal 56 3 2" xfId="37050"/>
    <cellStyle name="Normal 56 4" xfId="37051"/>
    <cellStyle name="Normal 56 4 2" xfId="37052"/>
    <cellStyle name="Normal 56 5" xfId="37053"/>
    <cellStyle name="Normal 57" xfId="12146"/>
    <cellStyle name="Normal 57 2" xfId="12147"/>
    <cellStyle name="Normal 57 2 2" xfId="37054"/>
    <cellStyle name="Normal 57 2 2 2" xfId="37055"/>
    <cellStyle name="Normal 57 2 3" xfId="37056"/>
    <cellStyle name="Normal 57 2 4" xfId="37057"/>
    <cellStyle name="Normal 57 3" xfId="37058"/>
    <cellStyle name="Normal 57 3 2" xfId="37059"/>
    <cellStyle name="Normal 57 4" xfId="37060"/>
    <cellStyle name="Normal 57 4 2" xfId="37061"/>
    <cellStyle name="Normal 57 5" xfId="37062"/>
    <cellStyle name="Normal 58" xfId="12148"/>
    <cellStyle name="Normal 58 2" xfId="12149"/>
    <cellStyle name="Normal 58 2 2" xfId="37063"/>
    <cellStyle name="Normal 58 2 2 2" xfId="37064"/>
    <cellStyle name="Normal 58 2 3" xfId="37065"/>
    <cellStyle name="Normal 58 2 4" xfId="37066"/>
    <cellStyle name="Normal 58 3" xfId="37067"/>
    <cellStyle name="Normal 58 3 2" xfId="37068"/>
    <cellStyle name="Normal 58 4" xfId="37069"/>
    <cellStyle name="Normal 58 4 2" xfId="37070"/>
    <cellStyle name="Normal 58 5" xfId="37071"/>
    <cellStyle name="Normal 59" xfId="12150"/>
    <cellStyle name="Normal 59 2" xfId="12151"/>
    <cellStyle name="Normal 59 2 2" xfId="37072"/>
    <cellStyle name="Normal 59 2 2 2" xfId="37073"/>
    <cellStyle name="Normal 59 2 3" xfId="37074"/>
    <cellStyle name="Normal 59 3" xfId="37075"/>
    <cellStyle name="Normal 59 3 2" xfId="37076"/>
    <cellStyle name="Normal 59 4" xfId="37077"/>
    <cellStyle name="Normal 59 4 2" xfId="37078"/>
    <cellStyle name="Normal 59 5" xfId="37079"/>
    <cellStyle name="Normal 6" xfId="12152"/>
    <cellStyle name="Normal 6 10" xfId="42551"/>
    <cellStyle name="Normal 6 11" xfId="42567"/>
    <cellStyle name="Normal 6 2" xfId="12153"/>
    <cellStyle name="Normal 6 2 2" xfId="12154"/>
    <cellStyle name="Normal 6 2 2 2" xfId="12155"/>
    <cellStyle name="Normal 6 2 2 2 2" xfId="37080"/>
    <cellStyle name="Normal 6 2 2 3" xfId="37081"/>
    <cellStyle name="Normal 6 2 3" xfId="12156"/>
    <cellStyle name="Normal 6 2 3 2" xfId="37082"/>
    <cellStyle name="Normal 6 2 3 2 2" xfId="37083"/>
    <cellStyle name="Normal 6 2 3 3" xfId="37084"/>
    <cellStyle name="Normal 6 2 3 4" xfId="37085"/>
    <cellStyle name="Normal 6 2 4" xfId="12157"/>
    <cellStyle name="Normal 6 2 4 2" xfId="37086"/>
    <cellStyle name="Normal 6 2 5" xfId="37087"/>
    <cellStyle name="Normal 6 3" xfId="12158"/>
    <cellStyle name="Normal 6 3 2" xfId="12159"/>
    <cellStyle name="Normal 6 3 2 2" xfId="37088"/>
    <cellStyle name="Normal 6 3 2 2 2" xfId="37089"/>
    <cellStyle name="Normal 6 3 2 3" xfId="37090"/>
    <cellStyle name="Normal 6 3 3" xfId="37091"/>
    <cellStyle name="Normal 6 3 3 2" xfId="37092"/>
    <cellStyle name="Normal 6 3 3 3" xfId="37093"/>
    <cellStyle name="Normal 6 3 4" xfId="37094"/>
    <cellStyle name="Normal 6 3 4 2" xfId="37095"/>
    <cellStyle name="Normal 6 4" xfId="12160"/>
    <cellStyle name="Normal 6 4 2" xfId="37096"/>
    <cellStyle name="Normal 6 4 2 2" xfId="37097"/>
    <cellStyle name="Normal 6 4 3" xfId="37098"/>
    <cellStyle name="Normal 6 5" xfId="12161"/>
    <cellStyle name="Normal 6 5 2" xfId="12162"/>
    <cellStyle name="Normal 6 5 3" xfId="37099"/>
    <cellStyle name="Normal 6 6" xfId="12163"/>
    <cellStyle name="Normal 6 6 2" xfId="37100"/>
    <cellStyle name="Normal 6 6 2 2" xfId="37101"/>
    <cellStyle name="Normal 6 6 3" xfId="37102"/>
    <cellStyle name="Normal 6 7" xfId="37103"/>
    <cellStyle name="Normal 6 8" xfId="37104"/>
    <cellStyle name="Normal 6 9" xfId="37105"/>
    <cellStyle name="Normal 6_2010 PTC's Sept10_Aug11 (Version 4)" xfId="37106"/>
    <cellStyle name="Normal 60" xfId="12164"/>
    <cellStyle name="Normal 60 2" xfId="12165"/>
    <cellStyle name="Normal 60 2 2" xfId="37107"/>
    <cellStyle name="Normal 60 2 2 2" xfId="37108"/>
    <cellStyle name="Normal 60 2 3" xfId="37109"/>
    <cellStyle name="Normal 60 3" xfId="37110"/>
    <cellStyle name="Normal 60 3 2" xfId="37111"/>
    <cellStyle name="Normal 60 4" xfId="37112"/>
    <cellStyle name="Normal 60 4 2" xfId="37113"/>
    <cellStyle name="Normal 60 5" xfId="37114"/>
    <cellStyle name="Normal 61" xfId="12166"/>
    <cellStyle name="Normal 61 2" xfId="12167"/>
    <cellStyle name="Normal 61 2 2" xfId="37115"/>
    <cellStyle name="Normal 61 2 2 2" xfId="37116"/>
    <cellStyle name="Normal 61 2 3" xfId="37117"/>
    <cellStyle name="Normal 61 3" xfId="37118"/>
    <cellStyle name="Normal 61 3 2" xfId="37119"/>
    <cellStyle name="Normal 61 4" xfId="37120"/>
    <cellStyle name="Normal 62" xfId="12168"/>
    <cellStyle name="Normal 62 2" xfId="12169"/>
    <cellStyle name="Normal 62 2 2" xfId="37121"/>
    <cellStyle name="Normal 62 3" xfId="37122"/>
    <cellStyle name="Normal 63" xfId="12170"/>
    <cellStyle name="Normal 63 2" xfId="12171"/>
    <cellStyle name="Normal 63 2 2" xfId="37123"/>
    <cellStyle name="Normal 63 2 3" xfId="37124"/>
    <cellStyle name="Normal 63 3" xfId="37125"/>
    <cellStyle name="Normal 63 3 2" xfId="37126"/>
    <cellStyle name="Normal 63 4" xfId="37127"/>
    <cellStyle name="Normal 64" xfId="12172"/>
    <cellStyle name="Normal 64 2" xfId="12173"/>
    <cellStyle name="Normal 64 2 2" xfId="37128"/>
    <cellStyle name="Normal 64 2 3" xfId="37129"/>
    <cellStyle name="Normal 64 3" xfId="37130"/>
    <cellStyle name="Normal 64 3 2" xfId="37131"/>
    <cellStyle name="Normal 64 4" xfId="37132"/>
    <cellStyle name="Normal 65" xfId="12174"/>
    <cellStyle name="Normal 65 2" xfId="12175"/>
    <cellStyle name="Normal 65 2 2" xfId="37133"/>
    <cellStyle name="Normal 65 2 3" xfId="37134"/>
    <cellStyle name="Normal 65 3" xfId="37135"/>
    <cellStyle name="Normal 65 3 2" xfId="37136"/>
    <cellStyle name="Normal 65 4" xfId="37137"/>
    <cellStyle name="Normal 66" xfId="12176"/>
    <cellStyle name="Normal 66 2" xfId="12177"/>
    <cellStyle name="Normal 66 2 2" xfId="37138"/>
    <cellStyle name="Normal 66 2 3" xfId="37139"/>
    <cellStyle name="Normal 66 3" xfId="37140"/>
    <cellStyle name="Normal 66 3 2" xfId="37141"/>
    <cellStyle name="Normal 66 4" xfId="37142"/>
    <cellStyle name="Normal 66 5" xfId="37143"/>
    <cellStyle name="Normal 67" xfId="12178"/>
    <cellStyle name="Normal 67 2" xfId="12179"/>
    <cellStyle name="Normal 67 2 2" xfId="37144"/>
    <cellStyle name="Normal 67 2 3" xfId="37145"/>
    <cellStyle name="Normal 67 3" xfId="37146"/>
    <cellStyle name="Normal 67 3 2" xfId="37147"/>
    <cellStyle name="Normal 67 4" xfId="37148"/>
    <cellStyle name="Normal 68" xfId="12180"/>
    <cellStyle name="Normal 68 2" xfId="12181"/>
    <cellStyle name="Normal 68 2 2" xfId="37149"/>
    <cellStyle name="Normal 68 2 3" xfId="37150"/>
    <cellStyle name="Normal 68 3" xfId="37151"/>
    <cellStyle name="Normal 68 3 2" xfId="37152"/>
    <cellStyle name="Normal 68 4" xfId="37153"/>
    <cellStyle name="Normal 69" xfId="12182"/>
    <cellStyle name="Normal 69 2" xfId="12183"/>
    <cellStyle name="Normal 69 2 2" xfId="37154"/>
    <cellStyle name="Normal 69 2 3" xfId="37155"/>
    <cellStyle name="Normal 69 3" xfId="37156"/>
    <cellStyle name="Normal 69 3 2" xfId="37157"/>
    <cellStyle name="Normal 69 4" xfId="37158"/>
    <cellStyle name="Normal 7" xfId="12184"/>
    <cellStyle name="Normal 7 2" xfId="12185"/>
    <cellStyle name="Normal 7 2 2" xfId="12186"/>
    <cellStyle name="Normal 7 2 2 2" xfId="12187"/>
    <cellStyle name="Normal 7 2 2 2 2" xfId="37159"/>
    <cellStyle name="Normal 7 2 2 2 3" xfId="37160"/>
    <cellStyle name="Normal 7 2 2 3" xfId="37161"/>
    <cellStyle name="Normal 7 2 3" xfId="12188"/>
    <cellStyle name="Normal 7 2 3 2" xfId="37162"/>
    <cellStyle name="Normal 7 2 3 2 2" xfId="37163"/>
    <cellStyle name="Normal 7 2 3 3" xfId="37164"/>
    <cellStyle name="Normal 7 2 3 4" xfId="37165"/>
    <cellStyle name="Normal 7 2 4" xfId="37166"/>
    <cellStyle name="Normal 7 2 4 2" xfId="37167"/>
    <cellStyle name="Normal 7 2 5" xfId="37168"/>
    <cellStyle name="Normal 7 2 6" xfId="37169"/>
    <cellStyle name="Normal 7 3" xfId="12189"/>
    <cellStyle name="Normal 7 3 2" xfId="37170"/>
    <cellStyle name="Normal 7 3 2 2" xfId="37171"/>
    <cellStyle name="Normal 7 3 2 3" xfId="37172"/>
    <cellStyle name="Normal 7 3 3" xfId="37173"/>
    <cellStyle name="Normal 7 4" xfId="12190"/>
    <cellStyle name="Normal 7 4 2" xfId="12191"/>
    <cellStyle name="Normal 7 4 3" xfId="37174"/>
    <cellStyle name="Normal 7 4 4" xfId="37175"/>
    <cellStyle name="Normal 7 5" xfId="12192"/>
    <cellStyle name="Normal 7 5 2" xfId="37176"/>
    <cellStyle name="Normal 7 5 2 2" xfId="37177"/>
    <cellStyle name="Normal 7 5 3" xfId="37178"/>
    <cellStyle name="Normal 7 6" xfId="12193"/>
    <cellStyle name="Normal 7 6 2" xfId="37179"/>
    <cellStyle name="Normal 7 7" xfId="37180"/>
    <cellStyle name="Normal 7 8" xfId="42552"/>
    <cellStyle name="Normal 7 9" xfId="42568"/>
    <cellStyle name="Normal 70" xfId="12194"/>
    <cellStyle name="Normal 70 2" xfId="12195"/>
    <cellStyle name="Normal 70 2 2" xfId="37181"/>
    <cellStyle name="Normal 70 2 3" xfId="37182"/>
    <cellStyle name="Normal 70 3" xfId="37183"/>
    <cellStyle name="Normal 71" xfId="12196"/>
    <cellStyle name="Normal 71 2" xfId="12197"/>
    <cellStyle name="Normal 71 2 2" xfId="37184"/>
    <cellStyle name="Normal 71 3" xfId="37185"/>
    <cellStyle name="Normal 72" xfId="12198"/>
    <cellStyle name="Normal 72 2" xfId="12199"/>
    <cellStyle name="Normal 72 2 2" xfId="37186"/>
    <cellStyle name="Normal 72 2 3" xfId="37187"/>
    <cellStyle name="Normal 72 3" xfId="37188"/>
    <cellStyle name="Normal 72 4" xfId="37189"/>
    <cellStyle name="Normal 73" xfId="12200"/>
    <cellStyle name="Normal 73 2" xfId="12201"/>
    <cellStyle name="Normal 73 2 2" xfId="37190"/>
    <cellStyle name="Normal 73 3" xfId="37191"/>
    <cellStyle name="Normal 73 3 2" xfId="37192"/>
    <cellStyle name="Normal 73 4" xfId="37193"/>
    <cellStyle name="Normal 74" xfId="12202"/>
    <cellStyle name="Normal 74 2" xfId="37194"/>
    <cellStyle name="Normal 74 2 2" xfId="37195"/>
    <cellStyle name="Normal 74 3" xfId="37196"/>
    <cellStyle name="Normal 74 3 2" xfId="37197"/>
    <cellStyle name="Normal 74 4" xfId="37198"/>
    <cellStyle name="Normal 75" xfId="12203"/>
    <cellStyle name="Normal 75 2" xfId="37199"/>
    <cellStyle name="Normal 75 2 2" xfId="37200"/>
    <cellStyle name="Normal 75 3" xfId="37201"/>
    <cellStyle name="Normal 75 3 2" xfId="37202"/>
    <cellStyle name="Normal 75 4" xfId="37203"/>
    <cellStyle name="Normal 76" xfId="12204"/>
    <cellStyle name="Normal 76 2" xfId="37204"/>
    <cellStyle name="Normal 76 2 2" xfId="37205"/>
    <cellStyle name="Normal 76 3" xfId="37206"/>
    <cellStyle name="Normal 76 3 2" xfId="37207"/>
    <cellStyle name="Normal 76 4" xfId="37208"/>
    <cellStyle name="Normal 77" xfId="12205"/>
    <cellStyle name="Normal 77 2" xfId="37209"/>
    <cellStyle name="Normal 77 2 2" xfId="37210"/>
    <cellStyle name="Normal 77 3" xfId="37211"/>
    <cellStyle name="Normal 77 3 2" xfId="37212"/>
    <cellStyle name="Normal 77 4" xfId="37213"/>
    <cellStyle name="Normal 78" xfId="12206"/>
    <cellStyle name="Normal 78 2" xfId="37214"/>
    <cellStyle name="Normal 78 2 2" xfId="37215"/>
    <cellStyle name="Normal 78 3" xfId="37216"/>
    <cellStyle name="Normal 78 3 2" xfId="37217"/>
    <cellStyle name="Normal 78 4" xfId="37218"/>
    <cellStyle name="Normal 79" xfId="12207"/>
    <cellStyle name="Normal 79 2" xfId="37219"/>
    <cellStyle name="Normal 79 2 2" xfId="37220"/>
    <cellStyle name="Normal 79 3" xfId="37221"/>
    <cellStyle name="Normal 79 3 2" xfId="37222"/>
    <cellStyle name="Normal 79 4" xfId="37223"/>
    <cellStyle name="Normal 8" xfId="12208"/>
    <cellStyle name="Normal 8 2" xfId="12209"/>
    <cellStyle name="Normal 8 2 2" xfId="12210"/>
    <cellStyle name="Normal 8 2 2 2" xfId="12211"/>
    <cellStyle name="Normal 8 2 2 2 2" xfId="37224"/>
    <cellStyle name="Normal 8 2 2 3" xfId="37225"/>
    <cellStyle name="Normal 8 2 3" xfId="12212"/>
    <cellStyle name="Normal 8 2 3 2" xfId="37226"/>
    <cellStyle name="Normal 8 2 3 2 2" xfId="37227"/>
    <cellStyle name="Normal 8 2 3 3" xfId="37228"/>
    <cellStyle name="Normal 8 2 3 4" xfId="37229"/>
    <cellStyle name="Normal 8 2 4" xfId="12213"/>
    <cellStyle name="Normal 8 2 4 2" xfId="37230"/>
    <cellStyle name="Normal 8 2 5" xfId="37231"/>
    <cellStyle name="Normal 8 2 5 2" xfId="37232"/>
    <cellStyle name="Normal 8 2 6" xfId="37233"/>
    <cellStyle name="Normal 8 3" xfId="12214"/>
    <cellStyle name="Normal 8 3 2" xfId="37234"/>
    <cellStyle name="Normal 8 3 2 2" xfId="37235"/>
    <cellStyle name="Normal 8 3 2 3" xfId="37236"/>
    <cellStyle name="Normal 8 3 3" xfId="37237"/>
    <cellStyle name="Normal 8 4" xfId="12215"/>
    <cellStyle name="Normal 8 4 2" xfId="12216"/>
    <cellStyle name="Normal 8 4 3" xfId="37238"/>
    <cellStyle name="Normal 8 5" xfId="12217"/>
    <cellStyle name="Normal 8 5 2" xfId="37239"/>
    <cellStyle name="Normal 8 6" xfId="12218"/>
    <cellStyle name="Normal 8 7" xfId="42553"/>
    <cellStyle name="Normal 8 8" xfId="42569"/>
    <cellStyle name="Normal 80" xfId="12219"/>
    <cellStyle name="Normal 80 2" xfId="37240"/>
    <cellStyle name="Normal 80 2 2" xfId="37241"/>
    <cellStyle name="Normal 80 3" xfId="37242"/>
    <cellStyle name="Normal 80 3 2" xfId="37243"/>
    <cellStyle name="Normal 80 4" xfId="37244"/>
    <cellStyle name="Normal 81" xfId="12220"/>
    <cellStyle name="Normal 81 2" xfId="37245"/>
    <cellStyle name="Normal 81 2 2" xfId="37246"/>
    <cellStyle name="Normal 81 3" xfId="37247"/>
    <cellStyle name="Normal 81 3 2" xfId="37248"/>
    <cellStyle name="Normal 81 4" xfId="37249"/>
    <cellStyle name="Normal 82" xfId="12221"/>
    <cellStyle name="Normal 82 2" xfId="37250"/>
    <cellStyle name="Normal 82 2 2" xfId="37251"/>
    <cellStyle name="Normal 82 3" xfId="37252"/>
    <cellStyle name="Normal 82 3 2" xfId="37253"/>
    <cellStyle name="Normal 82 4" xfId="37254"/>
    <cellStyle name="Normal 83" xfId="12222"/>
    <cellStyle name="Normal 83 2" xfId="37255"/>
    <cellStyle name="Normal 83 2 2" xfId="37256"/>
    <cellStyle name="Normal 83 2 3" xfId="37257"/>
    <cellStyle name="Normal 83 3" xfId="37258"/>
    <cellStyle name="Normal 83 3 2" xfId="37259"/>
    <cellStyle name="Normal 83 4" xfId="37260"/>
    <cellStyle name="Normal 84" xfId="12223"/>
    <cellStyle name="Normal 84 2" xfId="37261"/>
    <cellStyle name="Normal 84 2 2" xfId="37262"/>
    <cellStyle name="Normal 84 2 3" xfId="37263"/>
    <cellStyle name="Normal 84 3" xfId="37264"/>
    <cellStyle name="Normal 84 3 2" xfId="37265"/>
    <cellStyle name="Normal 84 4" xfId="37266"/>
    <cellStyle name="Normal 85" xfId="12224"/>
    <cellStyle name="Normal 85 2" xfId="37267"/>
    <cellStyle name="Normal 85 2 2" xfId="37268"/>
    <cellStyle name="Normal 85 2 3" xfId="37269"/>
    <cellStyle name="Normal 85 3" xfId="37270"/>
    <cellStyle name="Normal 85 3 2" xfId="37271"/>
    <cellStyle name="Normal 85 4" xfId="37272"/>
    <cellStyle name="Normal 86" xfId="12225"/>
    <cellStyle name="Normal 86 2" xfId="37273"/>
    <cellStyle name="Normal 86 2 2" xfId="37274"/>
    <cellStyle name="Normal 86 2 3" xfId="37275"/>
    <cellStyle name="Normal 86 3" xfId="37276"/>
    <cellStyle name="Normal 86 4" xfId="37277"/>
    <cellStyle name="Normal 87" xfId="12226"/>
    <cellStyle name="Normal 87 2" xfId="37278"/>
    <cellStyle name="Normal 87 2 2" xfId="37279"/>
    <cellStyle name="Normal 87 3" xfId="37280"/>
    <cellStyle name="Normal 88" xfId="12227"/>
    <cellStyle name="Normal 88 2" xfId="37281"/>
    <cellStyle name="Normal 88 2 2" xfId="37282"/>
    <cellStyle name="Normal 88 3" xfId="37283"/>
    <cellStyle name="Normal 89" xfId="12228"/>
    <cellStyle name="Normal 89 2" xfId="37284"/>
    <cellStyle name="Normal 89 2 2" xfId="37285"/>
    <cellStyle name="Normal 89 3" xfId="37286"/>
    <cellStyle name="Normal 9" xfId="12229"/>
    <cellStyle name="Normal 9 2" xfId="12230"/>
    <cellStyle name="Normal 9 2 2" xfId="12231"/>
    <cellStyle name="Normal 9 2 2 2" xfId="12232"/>
    <cellStyle name="Normal 9 2 2 2 2" xfId="37287"/>
    <cellStyle name="Normal 9 2 2 3" xfId="37288"/>
    <cellStyle name="Normal 9 2 3" xfId="12233"/>
    <cellStyle name="Normal 9 2 3 2" xfId="37289"/>
    <cellStyle name="Normal 9 2 3 2 2" xfId="37290"/>
    <cellStyle name="Normal 9 2 3 3" xfId="37291"/>
    <cellStyle name="Normal 9 2 3 4" xfId="37292"/>
    <cellStyle name="Normal 9 2 4" xfId="37293"/>
    <cellStyle name="Normal 9 2 4 2" xfId="37294"/>
    <cellStyle name="Normal 9 2 5" xfId="37295"/>
    <cellStyle name="Normal 9 2 5 2" xfId="37296"/>
    <cellStyle name="Normal 9 2 6" xfId="37297"/>
    <cellStyle name="Normal 9 3" xfId="12234"/>
    <cellStyle name="Normal 9 3 2" xfId="12235"/>
    <cellStyle name="Normal 9 3 2 2" xfId="37298"/>
    <cellStyle name="Normal 9 4" xfId="12236"/>
    <cellStyle name="Normal 9 4 2" xfId="37299"/>
    <cellStyle name="Normal 9 4 3" xfId="37300"/>
    <cellStyle name="Normal 9 4 4" xfId="37301"/>
    <cellStyle name="Normal 9 5" xfId="12237"/>
    <cellStyle name="Normal 9 5 2" xfId="37302"/>
    <cellStyle name="Normal 9 5 2 2" xfId="37303"/>
    <cellStyle name="Normal 9 5 3" xfId="37304"/>
    <cellStyle name="Normal 9 6" xfId="37305"/>
    <cellStyle name="Normal 9 7" xfId="37306"/>
    <cellStyle name="Normal 9 8" xfId="42554"/>
    <cellStyle name="Normal 9 9" xfId="42570"/>
    <cellStyle name="Normal 9_NOL Analysis(For Ann Kellog and  Pete Winne)" xfId="37307"/>
    <cellStyle name="Normal 90" xfId="12238"/>
    <cellStyle name="Normal 90 2" xfId="37308"/>
    <cellStyle name="Normal 90 2 2" xfId="37309"/>
    <cellStyle name="Normal 90 3" xfId="37310"/>
    <cellStyle name="Normal 91" xfId="12239"/>
    <cellStyle name="Normal 91 2" xfId="37311"/>
    <cellStyle name="Normal 91 2 2" xfId="37312"/>
    <cellStyle name="Normal 91 3" xfId="37313"/>
    <cellStyle name="Normal 92" xfId="12240"/>
    <cellStyle name="Normal 92 2" xfId="37314"/>
    <cellStyle name="Normal 92 2 2" xfId="37315"/>
    <cellStyle name="Normal 92 3" xfId="37316"/>
    <cellStyle name="Normal 93" xfId="12241"/>
    <cellStyle name="Normal 93 2" xfId="37317"/>
    <cellStyle name="Normal 93 2 2" xfId="37318"/>
    <cellStyle name="Normal 93 3" xfId="37319"/>
    <cellStyle name="Normal 94" xfId="12242"/>
    <cellStyle name="Normal 94 2" xfId="37320"/>
    <cellStyle name="Normal 94 2 2" xfId="37321"/>
    <cellStyle name="Normal 94 3" xfId="37322"/>
    <cellStyle name="Normal 94 3 2" xfId="37323"/>
    <cellStyle name="Normal 94 4" xfId="37324"/>
    <cellStyle name="Normal 95" xfId="12243"/>
    <cellStyle name="Normal 95 2" xfId="37325"/>
    <cellStyle name="Normal 95 2 2" xfId="37326"/>
    <cellStyle name="Normal 95 2 3" xfId="37327"/>
    <cellStyle name="Normal 95 3" xfId="37328"/>
    <cellStyle name="Normal 95 4" xfId="37329"/>
    <cellStyle name="Normal 95 5" xfId="37330"/>
    <cellStyle name="Normal 96" xfId="12244"/>
    <cellStyle name="Normal 96 2" xfId="12245"/>
    <cellStyle name="Normal 96 2 2" xfId="37331"/>
    <cellStyle name="Normal 96 3" xfId="37332"/>
    <cellStyle name="Normal 96 3 2" xfId="37333"/>
    <cellStyle name="Normal 96 4" xfId="37334"/>
    <cellStyle name="Normal 97" xfId="12246"/>
    <cellStyle name="Normal 97 2" xfId="37335"/>
    <cellStyle name="Normal 97 2 2" xfId="37336"/>
    <cellStyle name="Normal 97 3" xfId="37337"/>
    <cellStyle name="Normal 97 4" xfId="37338"/>
    <cellStyle name="Normal 98" xfId="12247"/>
    <cellStyle name="Normal 98 2" xfId="37339"/>
    <cellStyle name="Normal 98 2 2" xfId="37340"/>
    <cellStyle name="Normal 98 3" xfId="37341"/>
    <cellStyle name="Normal 98 4" xfId="37342"/>
    <cellStyle name="Normal 98 5" xfId="37343"/>
    <cellStyle name="Normal 99" xfId="12248"/>
    <cellStyle name="Normal 99 2" xfId="37344"/>
    <cellStyle name="Normal 99 2 2" xfId="37345"/>
    <cellStyle name="Normal 99 3" xfId="37346"/>
    <cellStyle name="Normal 99 4" xfId="37347"/>
    <cellStyle name="Normal 99 5" xfId="37348"/>
    <cellStyle name="Normal_seatac temp" xfId="48"/>
    <cellStyle name="Normal_WeathAdjustmentSummary" xfId="49"/>
    <cellStyle name="Normal_Weather Normalization - Electric Daily - 09 GRC" xfId="50"/>
    <cellStyle name="Note" xfId="51" builtinId="10" customBuiltin="1"/>
    <cellStyle name="Note 10" xfId="12249"/>
    <cellStyle name="Note 10 2" xfId="12250"/>
    <cellStyle name="Note 10 2 2" xfId="12251"/>
    <cellStyle name="Note 10 2 2 2" xfId="37349"/>
    <cellStyle name="Note 10 2 3" xfId="37350"/>
    <cellStyle name="Note 10 2 4" xfId="37351"/>
    <cellStyle name="Note 10 3" xfId="12252"/>
    <cellStyle name="Note 10 3 2" xfId="12253"/>
    <cellStyle name="Note 10 3 2 2" xfId="37352"/>
    <cellStyle name="Note 10 3 3" xfId="37353"/>
    <cellStyle name="Note 10 4" xfId="12254"/>
    <cellStyle name="Note 10 4 2" xfId="37354"/>
    <cellStyle name="Note 10 5" xfId="37355"/>
    <cellStyle name="Note 10 5 2" xfId="37356"/>
    <cellStyle name="Note 10 6" xfId="37357"/>
    <cellStyle name="Note 10 6 2" xfId="37358"/>
    <cellStyle name="Note 10 7" xfId="37359"/>
    <cellStyle name="Note 10 7 2" xfId="37360"/>
    <cellStyle name="Note 10 8" xfId="37361"/>
    <cellStyle name="Note 11" xfId="12255"/>
    <cellStyle name="Note 11 2" xfId="12256"/>
    <cellStyle name="Note 11 2 2" xfId="12257"/>
    <cellStyle name="Note 11 2 2 2" xfId="37362"/>
    <cellStyle name="Note 11 2 3" xfId="37363"/>
    <cellStyle name="Note 11 2 4" xfId="37364"/>
    <cellStyle name="Note 11 2 5" xfId="37365"/>
    <cellStyle name="Note 11 3" xfId="12258"/>
    <cellStyle name="Note 11 3 2" xfId="37366"/>
    <cellStyle name="Note 11 3 2 2" xfId="37367"/>
    <cellStyle name="Note 11 3 3" xfId="37368"/>
    <cellStyle name="Note 11 3 4" xfId="37369"/>
    <cellStyle name="Note 11 3 5" xfId="37370"/>
    <cellStyle name="Note 11 4" xfId="37371"/>
    <cellStyle name="Note 11 4 2" xfId="37372"/>
    <cellStyle name="Note 11 4 3" xfId="37373"/>
    <cellStyle name="Note 11 5" xfId="37374"/>
    <cellStyle name="Note 11 6" xfId="37375"/>
    <cellStyle name="Note 12" xfId="12259"/>
    <cellStyle name="Note 12 2" xfId="12260"/>
    <cellStyle name="Note 12 2 2" xfId="12261"/>
    <cellStyle name="Note 12 2 2 2" xfId="37376"/>
    <cellStyle name="Note 12 2 2 2 2" xfId="37377"/>
    <cellStyle name="Note 12 2 3" xfId="37378"/>
    <cellStyle name="Note 12 2 3 2" xfId="37379"/>
    <cellStyle name="Note 12 2 3 3" xfId="37380"/>
    <cellStyle name="Note 12 2 4" xfId="37381"/>
    <cellStyle name="Note 12 2 4 2" xfId="37382"/>
    <cellStyle name="Note 12 2 5" xfId="37383"/>
    <cellStyle name="Note 12 2 6" xfId="37384"/>
    <cellStyle name="Note 12 3" xfId="12262"/>
    <cellStyle name="Note 12 3 2" xfId="12263"/>
    <cellStyle name="Note 12 3 2 2" xfId="12264"/>
    <cellStyle name="Note 12 3 2 3" xfId="12265"/>
    <cellStyle name="Note 12 3 2 4" xfId="12266"/>
    <cellStyle name="Note 12 3 2 5" xfId="12267"/>
    <cellStyle name="Note 12 3 2 6" xfId="37385"/>
    <cellStyle name="Note 12 3 2 7" xfId="37386"/>
    <cellStyle name="Note 12 3 3" xfId="12268"/>
    <cellStyle name="Note 12 3 4" xfId="12269"/>
    <cellStyle name="Note 12 3 5" xfId="12270"/>
    <cellStyle name="Note 12 3 6" xfId="12271"/>
    <cellStyle name="Note 12 3 7" xfId="37387"/>
    <cellStyle name="Note 12 3 8" xfId="37388"/>
    <cellStyle name="Note 12 4" xfId="12272"/>
    <cellStyle name="Note 12 4 2" xfId="12273"/>
    <cellStyle name="Note 12 4 2 2" xfId="37389"/>
    <cellStyle name="Note 12 4 3" xfId="12274"/>
    <cellStyle name="Note 12 4 4" xfId="12275"/>
    <cellStyle name="Note 12 4 5" xfId="12276"/>
    <cellStyle name="Note 12 4 6" xfId="37390"/>
    <cellStyle name="Note 12 4 7" xfId="37391"/>
    <cellStyle name="Note 12 5" xfId="37392"/>
    <cellStyle name="Note 12 5 2" xfId="37393"/>
    <cellStyle name="Note 12 5 2 2" xfId="37394"/>
    <cellStyle name="Note 12 5 3" xfId="37395"/>
    <cellStyle name="Note 12 6" xfId="37396"/>
    <cellStyle name="Note 12 6 2" xfId="37397"/>
    <cellStyle name="Note 12 7" xfId="37398"/>
    <cellStyle name="Note 12 8" xfId="37399"/>
    <cellStyle name="Note 13" xfId="12277"/>
    <cellStyle name="Note 13 2" xfId="12278"/>
    <cellStyle name="Note 13 2 2" xfId="37400"/>
    <cellStyle name="Note 13 2 3" xfId="37401"/>
    <cellStyle name="Note 13 3" xfId="12279"/>
    <cellStyle name="Note 14" xfId="12280"/>
    <cellStyle name="Note 14 2" xfId="37402"/>
    <cellStyle name="Note 14 2 2" xfId="37403"/>
    <cellStyle name="Note 14 2 3" xfId="37404"/>
    <cellStyle name="Note 14 3" xfId="37405"/>
    <cellStyle name="Note 14 3 2" xfId="37406"/>
    <cellStyle name="Note 14 4" xfId="37407"/>
    <cellStyle name="Note 15" xfId="12281"/>
    <cellStyle name="Note 15 2" xfId="37408"/>
    <cellStyle name="Note 15 2 2" xfId="37409"/>
    <cellStyle name="Note 15 2 3" xfId="37410"/>
    <cellStyle name="Note 15 3" xfId="37411"/>
    <cellStyle name="Note 15 4" xfId="37412"/>
    <cellStyle name="Note 15 5" xfId="37413"/>
    <cellStyle name="Note 16" xfId="12282"/>
    <cellStyle name="Note 16 2" xfId="37414"/>
    <cellStyle name="Note 16 2 2" xfId="37415"/>
    <cellStyle name="Note 16 3" xfId="37416"/>
    <cellStyle name="Note 17" xfId="12283"/>
    <cellStyle name="Note 17 2" xfId="37417"/>
    <cellStyle name="Note 18" xfId="12284"/>
    <cellStyle name="Note 19" xfId="12285"/>
    <cellStyle name="Note 2" xfId="12286"/>
    <cellStyle name="Note 2 2" xfId="12287"/>
    <cellStyle name="Note 2 2 2" xfId="12288"/>
    <cellStyle name="Note 2 2 2 2" xfId="12289"/>
    <cellStyle name="Note 2 2 2 2 2" xfId="37418"/>
    <cellStyle name="Note 2 2 2 3" xfId="12290"/>
    <cellStyle name="Note 2 2 2 3 2" xfId="37419"/>
    <cellStyle name="Note 2 2 2 4" xfId="12291"/>
    <cellStyle name="Note 2 2 2 5" xfId="12292"/>
    <cellStyle name="Note 2 2 2 6" xfId="37420"/>
    <cellStyle name="Note 2 2 2 7" xfId="37421"/>
    <cellStyle name="Note 2 2 3" xfId="12293"/>
    <cellStyle name="Note 2 2 3 2" xfId="12294"/>
    <cellStyle name="Note 2 2 3 2 2" xfId="37422"/>
    <cellStyle name="Note 2 2 3 3" xfId="12295"/>
    <cellStyle name="Note 2 2 3 4" xfId="12296"/>
    <cellStyle name="Note 2 2 3 5" xfId="12297"/>
    <cellStyle name="Note 2 2 3 6" xfId="37423"/>
    <cellStyle name="Note 2 2 3 7" xfId="37424"/>
    <cellStyle name="Note 2 2 4" xfId="12298"/>
    <cellStyle name="Note 2 2 4 2" xfId="37425"/>
    <cellStyle name="Note 2 2 5" xfId="12299"/>
    <cellStyle name="Note 2 2 5 2" xfId="37426"/>
    <cellStyle name="Note 2 2 6" xfId="37427"/>
    <cellStyle name="Note 2 2 6 2" xfId="37428"/>
    <cellStyle name="Note 2 2 7" xfId="37429"/>
    <cellStyle name="Note 2 3" xfId="12300"/>
    <cellStyle name="Note 2 3 2" xfId="12301"/>
    <cellStyle name="Note 2 3 2 2" xfId="12302"/>
    <cellStyle name="Note 2 3 2 2 2" xfId="37430"/>
    <cellStyle name="Note 2 3 2 3" xfId="37431"/>
    <cellStyle name="Note 2 3 3" xfId="12303"/>
    <cellStyle name="Note 2 3 3 2" xfId="12304"/>
    <cellStyle name="Note 2 3 3 2 2" xfId="37432"/>
    <cellStyle name="Note 2 3 3 3" xfId="37433"/>
    <cellStyle name="Note 2 3 4" xfId="12305"/>
    <cellStyle name="Note 2 3 4 2" xfId="37434"/>
    <cellStyle name="Note 2 3 5" xfId="12306"/>
    <cellStyle name="Note 2 3 5 2" xfId="37435"/>
    <cellStyle name="Note 2 3 6" xfId="37436"/>
    <cellStyle name="Note 2 3 7" xfId="37437"/>
    <cellStyle name="Note 2 4" xfId="12307"/>
    <cellStyle name="Note 2 4 2" xfId="12308"/>
    <cellStyle name="Note 2 4 2 2" xfId="37438"/>
    <cellStyle name="Note 2 4 2 2 2" xfId="37439"/>
    <cellStyle name="Note 2 4 2 3" xfId="37440"/>
    <cellStyle name="Note 2 4 2 4" xfId="37441"/>
    <cellStyle name="Note 2 4 3" xfId="12309"/>
    <cellStyle name="Note 2 4 3 2" xfId="37442"/>
    <cellStyle name="Note 2 4 3 3" xfId="37443"/>
    <cellStyle name="Note 2 4 4" xfId="12310"/>
    <cellStyle name="Note 2 4 4 2" xfId="37444"/>
    <cellStyle name="Note 2 4 4 3" xfId="37445"/>
    <cellStyle name="Note 2 4 5" xfId="12311"/>
    <cellStyle name="Note 2 4 6" xfId="37446"/>
    <cellStyle name="Note 2 4 7" xfId="37447"/>
    <cellStyle name="Note 2 5" xfId="12312"/>
    <cellStyle name="Note 2 5 2" xfId="12313"/>
    <cellStyle name="Note 2 5 2 2" xfId="37448"/>
    <cellStyle name="Note 2 5 3" xfId="37449"/>
    <cellStyle name="Note 2 6" xfId="12314"/>
    <cellStyle name="Note 2 6 2" xfId="37450"/>
    <cellStyle name="Note 2 6 2 2" xfId="37451"/>
    <cellStyle name="Note 2 6 3" xfId="37452"/>
    <cellStyle name="Note 2 7" xfId="12315"/>
    <cellStyle name="Note 2 7 2" xfId="37453"/>
    <cellStyle name="Note 2 8" xfId="37454"/>
    <cellStyle name="Note 2_AURORA Total New" xfId="12316"/>
    <cellStyle name="Note 20" xfId="12317"/>
    <cellStyle name="Note 21" xfId="12318"/>
    <cellStyle name="Note 22" xfId="12319"/>
    <cellStyle name="Note 23" xfId="12320"/>
    <cellStyle name="Note 24" xfId="12321"/>
    <cellStyle name="Note 25" xfId="12322"/>
    <cellStyle name="Note 26" xfId="12323"/>
    <cellStyle name="Note 27" xfId="12324"/>
    <cellStyle name="Note 28" xfId="12325"/>
    <cellStyle name="Note 29" xfId="12326"/>
    <cellStyle name="Note 3" xfId="12327"/>
    <cellStyle name="Note 3 2" xfId="12328"/>
    <cellStyle name="Note 3 2 2" xfId="12329"/>
    <cellStyle name="Note 3 2 2 2" xfId="37455"/>
    <cellStyle name="Note 3 2 2 2 2" xfId="37456"/>
    <cellStyle name="Note 3 2 2 3" xfId="37457"/>
    <cellStyle name="Note 3 2 3" xfId="12330"/>
    <cellStyle name="Note 3 2 3 2" xfId="37458"/>
    <cellStyle name="Note 3 2 3 3" xfId="37459"/>
    <cellStyle name="Note 3 2 4" xfId="12331"/>
    <cellStyle name="Note 3 2 4 2" xfId="37460"/>
    <cellStyle name="Note 3 2 4 3" xfId="37461"/>
    <cellStyle name="Note 3 2 5" xfId="12332"/>
    <cellStyle name="Note 3 2 6" xfId="37462"/>
    <cellStyle name="Note 3 2 7" xfId="37463"/>
    <cellStyle name="Note 3 3" xfId="12333"/>
    <cellStyle name="Note 3 3 2" xfId="12334"/>
    <cellStyle name="Note 3 3 2 2" xfId="37464"/>
    <cellStyle name="Note 3 3 3" xfId="12335"/>
    <cellStyle name="Note 3 3 3 2" xfId="37465"/>
    <cellStyle name="Note 3 3 4" xfId="12336"/>
    <cellStyle name="Note 3 3 5" xfId="12337"/>
    <cellStyle name="Note 3 3 6" xfId="37466"/>
    <cellStyle name="Note 3 3 7" xfId="37467"/>
    <cellStyle name="Note 3 4" xfId="12338"/>
    <cellStyle name="Note 3 4 2" xfId="37468"/>
    <cellStyle name="Note 3 4 2 2" xfId="37469"/>
    <cellStyle name="Note 3 4 3" xfId="37470"/>
    <cellStyle name="Note 3 5" xfId="12339"/>
    <cellStyle name="Note 3 5 2" xfId="37471"/>
    <cellStyle name="Note 3 6" xfId="37472"/>
    <cellStyle name="Note 3 7" xfId="37473"/>
    <cellStyle name="Note 30" xfId="12340"/>
    <cellStyle name="Note 31" xfId="12341"/>
    <cellStyle name="Note 32" xfId="12342"/>
    <cellStyle name="Note 33" xfId="12343"/>
    <cellStyle name="Note 34" xfId="12344"/>
    <cellStyle name="Note 35" xfId="12345"/>
    <cellStyle name="Note 36" xfId="12346"/>
    <cellStyle name="Note 37" xfId="12347"/>
    <cellStyle name="Note 38" xfId="12348"/>
    <cellStyle name="Note 39" xfId="12349"/>
    <cellStyle name="Note 4" xfId="12350"/>
    <cellStyle name="Note 4 2" xfId="12351"/>
    <cellStyle name="Note 4 2 2" xfId="12352"/>
    <cellStyle name="Note 4 2 2 2" xfId="37474"/>
    <cellStyle name="Note 4 2 3" xfId="12353"/>
    <cellStyle name="Note 4 2 3 2" xfId="37475"/>
    <cellStyle name="Note 4 2 4" xfId="12354"/>
    <cellStyle name="Note 4 2 5" xfId="12355"/>
    <cellStyle name="Note 4 2 6" xfId="37476"/>
    <cellStyle name="Note 4 2 7" xfId="37477"/>
    <cellStyle name="Note 4 3" xfId="12356"/>
    <cellStyle name="Note 4 3 2" xfId="12357"/>
    <cellStyle name="Note 4 3 2 2" xfId="37478"/>
    <cellStyle name="Note 4 3 3" xfId="12358"/>
    <cellStyle name="Note 4 3 4" xfId="12359"/>
    <cellStyle name="Note 4 3 5" xfId="12360"/>
    <cellStyle name="Note 4 3 6" xfId="37479"/>
    <cellStyle name="Note 4 3 7" xfId="37480"/>
    <cellStyle name="Note 4 4" xfId="12361"/>
    <cellStyle name="Note 4 4 2" xfId="37481"/>
    <cellStyle name="Note 4 4 2 2" xfId="37482"/>
    <cellStyle name="Note 4 4 3" xfId="37483"/>
    <cellStyle name="Note 4 5" xfId="37484"/>
    <cellStyle name="Note 4 5 2" xfId="37485"/>
    <cellStyle name="Note 4 6" xfId="37486"/>
    <cellStyle name="Note 4 6 2" xfId="37487"/>
    <cellStyle name="Note 4 7" xfId="37488"/>
    <cellStyle name="Note 40" xfId="12362"/>
    <cellStyle name="Note 41" xfId="12363"/>
    <cellStyle name="Note 42" xfId="12364"/>
    <cellStyle name="Note 43" xfId="12365"/>
    <cellStyle name="Note 44" xfId="12366"/>
    <cellStyle name="Note 45" xfId="12367"/>
    <cellStyle name="Note 46" xfId="12368"/>
    <cellStyle name="Note 47" xfId="12369"/>
    <cellStyle name="Note 48" xfId="12370"/>
    <cellStyle name="Note 49" xfId="12371"/>
    <cellStyle name="Note 5" xfId="12372"/>
    <cellStyle name="Note 5 2" xfId="12373"/>
    <cellStyle name="Note 5 2 2" xfId="12374"/>
    <cellStyle name="Note 5 2 2 2" xfId="37489"/>
    <cellStyle name="Note 5 2 3" xfId="12375"/>
    <cellStyle name="Note 5 2 3 2" xfId="37490"/>
    <cellStyle name="Note 5 2 4" xfId="12376"/>
    <cellStyle name="Note 5 2 5" xfId="12377"/>
    <cellStyle name="Note 5 2 6" xfId="37491"/>
    <cellStyle name="Note 5 2 7" xfId="37492"/>
    <cellStyle name="Note 5 3" xfId="12378"/>
    <cellStyle name="Note 5 3 2" xfId="12379"/>
    <cellStyle name="Note 5 3 2 2" xfId="37493"/>
    <cellStyle name="Note 5 3 3" xfId="12380"/>
    <cellStyle name="Note 5 3 4" xfId="12381"/>
    <cellStyle name="Note 5 3 5" xfId="12382"/>
    <cellStyle name="Note 5 3 6" xfId="37494"/>
    <cellStyle name="Note 5 3 7" xfId="37495"/>
    <cellStyle name="Note 5 4" xfId="12383"/>
    <cellStyle name="Note 5 4 2" xfId="37496"/>
    <cellStyle name="Note 5 4 2 2" xfId="37497"/>
    <cellStyle name="Note 5 4 3" xfId="37498"/>
    <cellStyle name="Note 5 5" xfId="37499"/>
    <cellStyle name="Note 5 5 2" xfId="37500"/>
    <cellStyle name="Note 5 6" xfId="37501"/>
    <cellStyle name="Note 5 6 2" xfId="37502"/>
    <cellStyle name="Note 5 7" xfId="37503"/>
    <cellStyle name="Note 50" xfId="12384"/>
    <cellStyle name="Note 51" xfId="12385"/>
    <cellStyle name="Note 52" xfId="12386"/>
    <cellStyle name="Note 53" xfId="12387"/>
    <cellStyle name="Note 54" xfId="12388"/>
    <cellStyle name="Note 55" xfId="12389"/>
    <cellStyle name="Note 56" xfId="12390"/>
    <cellStyle name="Note 57" xfId="12391"/>
    <cellStyle name="Note 58" xfId="12392"/>
    <cellStyle name="Note 59" xfId="12393"/>
    <cellStyle name="Note 6" xfId="12394"/>
    <cellStyle name="Note 6 2" xfId="12395"/>
    <cellStyle name="Note 6 2 2" xfId="12396"/>
    <cellStyle name="Note 6 2 2 2" xfId="37504"/>
    <cellStyle name="Note 6 2 2 3" xfId="37505"/>
    <cellStyle name="Note 6 2 3" xfId="12397"/>
    <cellStyle name="Note 6 2 3 2" xfId="37506"/>
    <cellStyle name="Note 6 2 4" xfId="12398"/>
    <cellStyle name="Note 6 2 5" xfId="12399"/>
    <cellStyle name="Note 6 2 6" xfId="37507"/>
    <cellStyle name="Note 6 2 7" xfId="37508"/>
    <cellStyle name="Note 6 3" xfId="12400"/>
    <cellStyle name="Note 6 3 2" xfId="12401"/>
    <cellStyle name="Note 6 3 2 2" xfId="37509"/>
    <cellStyle name="Note 6 3 3" xfId="12402"/>
    <cellStyle name="Note 6 3 4" xfId="12403"/>
    <cellStyle name="Note 6 3 5" xfId="12404"/>
    <cellStyle name="Note 6 3 6" xfId="37510"/>
    <cellStyle name="Note 6 3 7" xfId="37511"/>
    <cellStyle name="Note 6 4" xfId="12405"/>
    <cellStyle name="Note 6 4 2" xfId="37512"/>
    <cellStyle name="Note 6 4 2 2" xfId="37513"/>
    <cellStyle name="Note 6 4 3" xfId="37514"/>
    <cellStyle name="Note 6 4 4" xfId="37515"/>
    <cellStyle name="Note 6 5" xfId="37516"/>
    <cellStyle name="Note 6 5 2" xfId="37517"/>
    <cellStyle name="Note 6 6" xfId="37518"/>
    <cellStyle name="Note 60" xfId="12406"/>
    <cellStyle name="Note 61" xfId="12407"/>
    <cellStyle name="Note 62" xfId="12408"/>
    <cellStyle name="Note 63" xfId="12409"/>
    <cellStyle name="Note 64" xfId="12410"/>
    <cellStyle name="Note 7" xfId="12411"/>
    <cellStyle name="Note 7 2" xfId="12412"/>
    <cellStyle name="Note 7 2 2" xfId="12413"/>
    <cellStyle name="Note 7 2 2 2" xfId="37519"/>
    <cellStyle name="Note 7 2 2 3" xfId="37520"/>
    <cellStyle name="Note 7 2 3" xfId="12414"/>
    <cellStyle name="Note 7 2 3 2" xfId="37521"/>
    <cellStyle name="Note 7 2 4" xfId="12415"/>
    <cellStyle name="Note 7 2 5" xfId="12416"/>
    <cellStyle name="Note 7 2 6" xfId="37522"/>
    <cellStyle name="Note 7 2 7" xfId="37523"/>
    <cellStyle name="Note 7 3" xfId="12417"/>
    <cellStyle name="Note 7 3 2" xfId="12418"/>
    <cellStyle name="Note 7 3 2 2" xfId="37524"/>
    <cellStyle name="Note 7 3 3" xfId="12419"/>
    <cellStyle name="Note 7 3 4" xfId="12420"/>
    <cellStyle name="Note 7 3 5" xfId="12421"/>
    <cellStyle name="Note 7 3 6" xfId="37525"/>
    <cellStyle name="Note 7 3 7" xfId="37526"/>
    <cellStyle name="Note 7 4" xfId="12422"/>
    <cellStyle name="Note 7 4 2" xfId="37527"/>
    <cellStyle name="Note 7 4 2 2" xfId="37528"/>
    <cellStyle name="Note 7 4 3" xfId="37529"/>
    <cellStyle name="Note 7 4 4" xfId="37530"/>
    <cellStyle name="Note 7 5" xfId="37531"/>
    <cellStyle name="Note 7 5 2" xfId="37532"/>
    <cellStyle name="Note 7 6" xfId="37533"/>
    <cellStyle name="Note 8" xfId="12423"/>
    <cellStyle name="Note 8 2" xfId="12424"/>
    <cellStyle name="Note 8 2 2" xfId="12425"/>
    <cellStyle name="Note 8 2 2 2" xfId="37534"/>
    <cellStyle name="Note 8 2 2 3" xfId="37535"/>
    <cellStyle name="Note 8 2 3" xfId="12426"/>
    <cellStyle name="Note 8 2 3 2" xfId="37536"/>
    <cellStyle name="Note 8 2 4" xfId="12427"/>
    <cellStyle name="Note 8 2 5" xfId="12428"/>
    <cellStyle name="Note 8 2 6" xfId="37537"/>
    <cellStyle name="Note 8 2 7" xfId="37538"/>
    <cellStyle name="Note 8 3" xfId="12429"/>
    <cellStyle name="Note 8 3 2" xfId="12430"/>
    <cellStyle name="Note 8 3 2 2" xfId="37539"/>
    <cellStyle name="Note 8 3 3" xfId="12431"/>
    <cellStyle name="Note 8 3 4" xfId="12432"/>
    <cellStyle name="Note 8 3 5" xfId="12433"/>
    <cellStyle name="Note 8 3 6" xfId="37540"/>
    <cellStyle name="Note 8 3 7" xfId="37541"/>
    <cellStyle name="Note 8 4" xfId="12434"/>
    <cellStyle name="Note 8 4 2" xfId="37542"/>
    <cellStyle name="Note 8 4 2 2" xfId="37543"/>
    <cellStyle name="Note 8 4 3" xfId="37544"/>
    <cellStyle name="Note 8 4 4" xfId="37545"/>
    <cellStyle name="Note 8 5" xfId="37546"/>
    <cellStyle name="Note 8 5 2" xfId="37547"/>
    <cellStyle name="Note 8 6" xfId="37548"/>
    <cellStyle name="Note 9" xfId="12435"/>
    <cellStyle name="Note 9 2" xfId="12436"/>
    <cellStyle name="Note 9 2 2" xfId="12437"/>
    <cellStyle name="Note 9 2 2 2" xfId="37549"/>
    <cellStyle name="Note 9 2 2 3" xfId="37550"/>
    <cellStyle name="Note 9 2 3" xfId="12438"/>
    <cellStyle name="Note 9 2 3 2" xfId="37551"/>
    <cellStyle name="Note 9 2 4" xfId="12439"/>
    <cellStyle name="Note 9 2 5" xfId="12440"/>
    <cellStyle name="Note 9 2 6" xfId="37552"/>
    <cellStyle name="Note 9 2 7" xfId="37553"/>
    <cellStyle name="Note 9 3" xfId="12441"/>
    <cellStyle name="Note 9 3 2" xfId="12442"/>
    <cellStyle name="Note 9 3 2 2" xfId="37554"/>
    <cellStyle name="Note 9 3 3" xfId="12443"/>
    <cellStyle name="Note 9 3 4" xfId="12444"/>
    <cellStyle name="Note 9 3 5" xfId="12445"/>
    <cellStyle name="Note 9 3 6" xfId="37555"/>
    <cellStyle name="Note 9 3 7" xfId="37556"/>
    <cellStyle name="Note 9 4" xfId="12446"/>
    <cellStyle name="Note 9 4 2" xfId="37557"/>
    <cellStyle name="Note 9 4 2 2" xfId="37558"/>
    <cellStyle name="Note 9 4 3" xfId="37559"/>
    <cellStyle name="Note 9 4 4" xfId="37560"/>
    <cellStyle name="Note 9 5" xfId="37561"/>
    <cellStyle name="Note 9 5 2" xfId="37562"/>
    <cellStyle name="Note 9 6" xfId="37563"/>
    <cellStyle name="Output" xfId="52" builtinId="21" customBuiltin="1"/>
    <cellStyle name="Output 10" xfId="12447"/>
    <cellStyle name="Output 11" xfId="12448"/>
    <cellStyle name="Output 12" xfId="12449"/>
    <cellStyle name="Output 13" xfId="12450"/>
    <cellStyle name="Output 14" xfId="12451"/>
    <cellStyle name="Output 15" xfId="12452"/>
    <cellStyle name="Output 16" xfId="12453"/>
    <cellStyle name="Output 17" xfId="12454"/>
    <cellStyle name="Output 18" xfId="12455"/>
    <cellStyle name="Output 19" xfId="12456"/>
    <cellStyle name="Output 2" xfId="12457"/>
    <cellStyle name="Output 2 2" xfId="12458"/>
    <cellStyle name="Output 2 2 2" xfId="12459"/>
    <cellStyle name="Output 2 2 2 2" xfId="12460"/>
    <cellStyle name="Output 2 2 2 2 2" xfId="37564"/>
    <cellStyle name="Output 2 2 2 3" xfId="12461"/>
    <cellStyle name="Output 2 2 2 4" xfId="12462"/>
    <cellStyle name="Output 2 2 2 5" xfId="12463"/>
    <cellStyle name="Output 2 2 2 6" xfId="37565"/>
    <cellStyle name="Output 2 2 2 7" xfId="37566"/>
    <cellStyle name="Output 2 2 3" xfId="12464"/>
    <cellStyle name="Output 2 2 3 2" xfId="12465"/>
    <cellStyle name="Output 2 2 3 2 2" xfId="37567"/>
    <cellStyle name="Output 2 2 3 3" xfId="37568"/>
    <cellStyle name="Output 2 2 4" xfId="37569"/>
    <cellStyle name="Output 2 2 4 2" xfId="37570"/>
    <cellStyle name="Output 2 2 5" xfId="37571"/>
    <cellStyle name="Output 2 3" xfId="12466"/>
    <cellStyle name="Output 2 3 2" xfId="37572"/>
    <cellStyle name="Output 2 3 2 2" xfId="37573"/>
    <cellStyle name="Output 2 3 2 2 2" xfId="37574"/>
    <cellStyle name="Output 2 3 2 3" xfId="37575"/>
    <cellStyle name="Output 2 3 2 4" xfId="37576"/>
    <cellStyle name="Output 2 3 3" xfId="37577"/>
    <cellStyle name="Output 2 3 3 2" xfId="37578"/>
    <cellStyle name="Output 2 3 4" xfId="37579"/>
    <cellStyle name="Output 2 3 4 2" xfId="37580"/>
    <cellStyle name="Output 2 4" xfId="12467"/>
    <cellStyle name="Output 2 4 2" xfId="12468"/>
    <cellStyle name="Output 2 4 2 2" xfId="37581"/>
    <cellStyle name="Output 2 4 3" xfId="37582"/>
    <cellStyle name="Output 2 4 4" xfId="37583"/>
    <cellStyle name="Output 2 5" xfId="12469"/>
    <cellStyle name="Output 2 5 2" xfId="37584"/>
    <cellStyle name="Output 2 5 3" xfId="37585"/>
    <cellStyle name="Output 2 6" xfId="12470"/>
    <cellStyle name="Output 2 6 2" xfId="37586"/>
    <cellStyle name="Output 2 7" xfId="12471"/>
    <cellStyle name="Output 2 8" xfId="37587"/>
    <cellStyle name="Output 2 9" xfId="37588"/>
    <cellStyle name="Output 20" xfId="12472"/>
    <cellStyle name="Output 21" xfId="12473"/>
    <cellStyle name="Output 22" xfId="12474"/>
    <cellStyle name="Output 23" xfId="12475"/>
    <cellStyle name="Output 24" xfId="12476"/>
    <cellStyle name="Output 25" xfId="12477"/>
    <cellStyle name="Output 26" xfId="12478"/>
    <cellStyle name="Output 27" xfId="12479"/>
    <cellStyle name="Output 28" xfId="12480"/>
    <cellStyle name="Output 29" xfId="12481"/>
    <cellStyle name="Output 3" xfId="12482"/>
    <cellStyle name="Output 3 10" xfId="37589"/>
    <cellStyle name="Output 3 2" xfId="12483"/>
    <cellStyle name="Output 3 2 2" xfId="37590"/>
    <cellStyle name="Output 3 2 2 2" xfId="37591"/>
    <cellStyle name="Output 3 2 3" xfId="37592"/>
    <cellStyle name="Output 3 2 4" xfId="37593"/>
    <cellStyle name="Output 3 3" xfId="12484"/>
    <cellStyle name="Output 3 3 2" xfId="12485"/>
    <cellStyle name="Output 3 3 2 2" xfId="37594"/>
    <cellStyle name="Output 3 3 3" xfId="37595"/>
    <cellStyle name="Output 3 4" xfId="12486"/>
    <cellStyle name="Output 3 4 2" xfId="37596"/>
    <cellStyle name="Output 3 5" xfId="12487"/>
    <cellStyle name="Output 3 6" xfId="12488"/>
    <cellStyle name="Output 3 7" xfId="12489"/>
    <cellStyle name="Output 3 8" xfId="12490"/>
    <cellStyle name="Output 3 9" xfId="37597"/>
    <cellStyle name="Output 30" xfId="12491"/>
    <cellStyle name="Output 31" xfId="12492"/>
    <cellStyle name="Output 32" xfId="12493"/>
    <cellStyle name="Output 33" xfId="12494"/>
    <cellStyle name="Output 34" xfId="12495"/>
    <cellStyle name="Output 35" xfId="12496"/>
    <cellStyle name="Output 36" xfId="12497"/>
    <cellStyle name="Output 37" xfId="12498"/>
    <cellStyle name="Output 38" xfId="12499"/>
    <cellStyle name="Output 39" xfId="12500"/>
    <cellStyle name="Output 4" xfId="12501"/>
    <cellStyle name="Output 4 2" xfId="12502"/>
    <cellStyle name="Output 4 2 2" xfId="37598"/>
    <cellStyle name="Output 4 2 2 2" xfId="37599"/>
    <cellStyle name="Output 4 2 3" xfId="37600"/>
    <cellStyle name="Output 4 2 4" xfId="37601"/>
    <cellStyle name="Output 4 3" xfId="37602"/>
    <cellStyle name="Output 4 3 2" xfId="37603"/>
    <cellStyle name="Output 4 3 3" xfId="37604"/>
    <cellStyle name="Output 4 4" xfId="37605"/>
    <cellStyle name="Output 4 4 2" xfId="37606"/>
    <cellStyle name="Output 40" xfId="12503"/>
    <cellStyle name="Output 41" xfId="12504"/>
    <cellStyle name="Output 42" xfId="12505"/>
    <cellStyle name="Output 43" xfId="12506"/>
    <cellStyle name="Output 44" xfId="12507"/>
    <cellStyle name="Output 45" xfId="12508"/>
    <cellStyle name="Output 46" xfId="12509"/>
    <cellStyle name="Output 47" xfId="12510"/>
    <cellStyle name="Output 48" xfId="12511"/>
    <cellStyle name="Output 49" xfId="12512"/>
    <cellStyle name="Output 5" xfId="12513"/>
    <cellStyle name="Output 5 2" xfId="37607"/>
    <cellStyle name="Output 5 2 2" xfId="37608"/>
    <cellStyle name="Output 5 2 3" xfId="37609"/>
    <cellStyle name="Output 5 3" xfId="37610"/>
    <cellStyle name="Output 5 3 2" xfId="37611"/>
    <cellStyle name="Output 5 4" xfId="37612"/>
    <cellStyle name="Output 50" xfId="12514"/>
    <cellStyle name="Output 51" xfId="12515"/>
    <cellStyle name="Output 52" xfId="12516"/>
    <cellStyle name="Output 53" xfId="12517"/>
    <cellStyle name="Output 54" xfId="12518"/>
    <cellStyle name="Output 55" xfId="12519"/>
    <cellStyle name="Output 56" xfId="12520"/>
    <cellStyle name="Output 57" xfId="12521"/>
    <cellStyle name="Output 58" xfId="12522"/>
    <cellStyle name="Output 59" xfId="12523"/>
    <cellStyle name="Output 6" xfId="12524"/>
    <cellStyle name="Output 6 2" xfId="12525"/>
    <cellStyle name="Output 6 2 2" xfId="37613"/>
    <cellStyle name="Output 6 3" xfId="37614"/>
    <cellStyle name="Output 6 4" xfId="37615"/>
    <cellStyle name="Output 60" xfId="12526"/>
    <cellStyle name="Output 61" xfId="12527"/>
    <cellStyle name="Output 62" xfId="12528"/>
    <cellStyle name="Output 63" xfId="12529"/>
    <cellStyle name="Output 64" xfId="12530"/>
    <cellStyle name="Output 7" xfId="12531"/>
    <cellStyle name="Output 7 2" xfId="37616"/>
    <cellStyle name="Output 8" xfId="12532"/>
    <cellStyle name="Output 8 2" xfId="37617"/>
    <cellStyle name="Output 9" xfId="12533"/>
    <cellStyle name="Percen - Style1" xfId="12534"/>
    <cellStyle name="Percen - Style1 2" xfId="12535"/>
    <cellStyle name="Percen - Style1 2 2" xfId="12536"/>
    <cellStyle name="Percen - Style1 2 2 2" xfId="37618"/>
    <cellStyle name="Percen - Style1 2 3" xfId="37619"/>
    <cellStyle name="Percen - Style1 3" xfId="12537"/>
    <cellStyle name="Percen - Style1 3 2" xfId="37620"/>
    <cellStyle name="Percen - Style1 3 3" xfId="37621"/>
    <cellStyle name="Percen - Style1 4" xfId="37622"/>
    <cellStyle name="Percen - Style1 4 2" xfId="37623"/>
    <cellStyle name="Percen - Style2" xfId="12538"/>
    <cellStyle name="Percen - Style2 2" xfId="12539"/>
    <cellStyle name="Percen - Style2 2 2" xfId="12540"/>
    <cellStyle name="Percen - Style2 2 2 2" xfId="37624"/>
    <cellStyle name="Percen - Style2 2 3" xfId="37625"/>
    <cellStyle name="Percen - Style2 3" xfId="12541"/>
    <cellStyle name="Percen - Style2 3 2" xfId="37626"/>
    <cellStyle name="Percen - Style2 3 3" xfId="37627"/>
    <cellStyle name="Percen - Style2 4" xfId="37628"/>
    <cellStyle name="Percen - Style2 4 2" xfId="37629"/>
    <cellStyle name="Percen - Style3" xfId="12542"/>
    <cellStyle name="Percen - Style3 2" xfId="12543"/>
    <cellStyle name="Percen - Style3 2 2" xfId="12544"/>
    <cellStyle name="Percen - Style3 2 2 2" xfId="37630"/>
    <cellStyle name="Percen - Style3 2 3" xfId="37631"/>
    <cellStyle name="Percen - Style3 3" xfId="12545"/>
    <cellStyle name="Percen - Style3 3 2" xfId="37632"/>
    <cellStyle name="Percen - Style3 3 2 2" xfId="37633"/>
    <cellStyle name="Percen - Style3 3 3" xfId="37634"/>
    <cellStyle name="Percen - Style3 3 4" xfId="37635"/>
    <cellStyle name="Percen - Style3 4" xfId="12546"/>
    <cellStyle name="Percen - Style3 4 2" xfId="37636"/>
    <cellStyle name="Percen - Style3 5" xfId="37637"/>
    <cellStyle name="Percen - Style3_ACCOUNTS" xfId="12547"/>
    <cellStyle name="Percent" xfId="53" builtinId="5"/>
    <cellStyle name="Percent (0)" xfId="12548"/>
    <cellStyle name="Percent (0) 2" xfId="37638"/>
    <cellStyle name="Percent (0) 3" xfId="37639"/>
    <cellStyle name="Percent [2]" xfId="54"/>
    <cellStyle name="Percent [2] 10" xfId="37640"/>
    <cellStyle name="Percent [2] 10 2" xfId="37641"/>
    <cellStyle name="Percent [2] 11" xfId="37642"/>
    <cellStyle name="Percent [2] 11 2" xfId="37643"/>
    <cellStyle name="Percent [2] 12" xfId="37644"/>
    <cellStyle name="Percent [2] 12 2" xfId="37645"/>
    <cellStyle name="Percent [2] 12 3" xfId="37646"/>
    <cellStyle name="Percent [2] 2" xfId="12549"/>
    <cellStyle name="Percent [2] 2 2" xfId="12550"/>
    <cellStyle name="Percent [2] 2 2 2" xfId="12551"/>
    <cellStyle name="Percent [2] 2 2 2 2" xfId="37647"/>
    <cellStyle name="Percent [2] 2 2 2 2 2" xfId="37648"/>
    <cellStyle name="Percent [2] 2 2 2 3" xfId="37649"/>
    <cellStyle name="Percent [2] 2 2 3" xfId="37650"/>
    <cellStyle name="Percent [2] 2 2 3 2" xfId="37651"/>
    <cellStyle name="Percent [2] 2 2 4" xfId="37652"/>
    <cellStyle name="Percent [2] 2 2 4 2" xfId="37653"/>
    <cellStyle name="Percent [2] 2 3" xfId="12552"/>
    <cellStyle name="Percent [2] 2 3 2" xfId="37654"/>
    <cellStyle name="Percent [2] 2 3 2 2" xfId="37655"/>
    <cellStyle name="Percent [2] 2 3 2 3" xfId="37656"/>
    <cellStyle name="Percent [2] 2 3 3" xfId="37657"/>
    <cellStyle name="Percent [2] 2 4" xfId="37658"/>
    <cellStyle name="Percent [2] 2 4 2" xfId="37659"/>
    <cellStyle name="Percent [2] 2 4 2 2" xfId="37660"/>
    <cellStyle name="Percent [2] 2 4 3" xfId="37661"/>
    <cellStyle name="Percent [2] 2 5" xfId="37662"/>
    <cellStyle name="Percent [2] 2 5 2" xfId="37663"/>
    <cellStyle name="Percent [2] 2 6" xfId="37664"/>
    <cellStyle name="Percent [2] 2 6 2" xfId="37665"/>
    <cellStyle name="Percent [2] 3" xfId="12553"/>
    <cellStyle name="Percent [2] 3 2" xfId="12554"/>
    <cellStyle name="Percent [2] 3 2 2" xfId="12555"/>
    <cellStyle name="Percent [2] 3 2 2 2" xfId="37666"/>
    <cellStyle name="Percent [2] 3 2 3" xfId="37667"/>
    <cellStyle name="Percent [2] 3 2 4" xfId="37668"/>
    <cellStyle name="Percent [2] 3 3" xfId="12556"/>
    <cellStyle name="Percent [2] 3 3 2" xfId="12557"/>
    <cellStyle name="Percent [2] 3 3 2 2" xfId="37669"/>
    <cellStyle name="Percent [2] 3 3 3" xfId="37670"/>
    <cellStyle name="Percent [2] 3 4" xfId="12558"/>
    <cellStyle name="Percent [2] 3 4 2" xfId="12559"/>
    <cellStyle name="Percent [2] 3 4 2 2" xfId="37671"/>
    <cellStyle name="Percent [2] 3 4 3" xfId="37672"/>
    <cellStyle name="Percent [2] 3 5" xfId="37673"/>
    <cellStyle name="Percent [2] 3 5 2" xfId="37674"/>
    <cellStyle name="Percent [2] 4" xfId="12560"/>
    <cellStyle name="Percent [2] 4 2" xfId="12561"/>
    <cellStyle name="Percent [2] 4 2 2" xfId="37675"/>
    <cellStyle name="Percent [2] 4 2 2 2" xfId="37676"/>
    <cellStyle name="Percent [2] 4 2 2 2 2" xfId="37677"/>
    <cellStyle name="Percent [2] 4 2 2 3" xfId="37678"/>
    <cellStyle name="Percent [2] 4 2 3" xfId="37679"/>
    <cellStyle name="Percent [2] 4 2 3 2" xfId="37680"/>
    <cellStyle name="Percent [2] 4 2 4" xfId="37681"/>
    <cellStyle name="Percent [2] 4 2 4 2" xfId="37682"/>
    <cellStyle name="Percent [2] 4 3" xfId="37683"/>
    <cellStyle name="Percent [2] 4 3 2" xfId="37684"/>
    <cellStyle name="Percent [2] 4 3 2 2" xfId="37685"/>
    <cellStyle name="Percent [2] 4 3 3" xfId="37686"/>
    <cellStyle name="Percent [2] 4 3 4" xfId="37687"/>
    <cellStyle name="Percent [2] 4 4" xfId="37688"/>
    <cellStyle name="Percent [2] 4 4 2" xfId="37689"/>
    <cellStyle name="Percent [2] 4 4 2 2" xfId="37690"/>
    <cellStyle name="Percent [2] 4 4 3" xfId="37691"/>
    <cellStyle name="Percent [2] 4 5" xfId="37692"/>
    <cellStyle name="Percent [2] 4 5 2" xfId="37693"/>
    <cellStyle name="Percent [2] 4 6" xfId="37694"/>
    <cellStyle name="Percent [2] 4 6 2" xfId="37695"/>
    <cellStyle name="Percent [2] 5" xfId="12562"/>
    <cellStyle name="Percent [2] 5 2" xfId="37696"/>
    <cellStyle name="Percent [2] 5 2 2" xfId="37697"/>
    <cellStyle name="Percent [2] 5 2 2 2" xfId="37698"/>
    <cellStyle name="Percent [2] 5 2 2 2 2" xfId="37699"/>
    <cellStyle name="Percent [2] 5 2 3" xfId="37700"/>
    <cellStyle name="Percent [2] 5 2 3 2" xfId="37701"/>
    <cellStyle name="Percent [2] 5 2 4" xfId="37702"/>
    <cellStyle name="Percent [2] 5 2 4 2" xfId="37703"/>
    <cellStyle name="Percent [2] 5 2 5" xfId="37704"/>
    <cellStyle name="Percent [2] 5 3" xfId="37705"/>
    <cellStyle name="Percent [2] 5 3 2" xfId="37706"/>
    <cellStyle name="Percent [2] 5 3 2 2" xfId="37707"/>
    <cellStyle name="Percent [2] 5 4" xfId="37708"/>
    <cellStyle name="Percent [2] 5 4 2" xfId="37709"/>
    <cellStyle name="Percent [2] 5 5" xfId="37710"/>
    <cellStyle name="Percent [2] 5 5 2" xfId="37711"/>
    <cellStyle name="Percent [2] 6" xfId="12563"/>
    <cellStyle name="Percent [2] 6 2" xfId="12564"/>
    <cellStyle name="Percent [2] 6 2 2" xfId="37712"/>
    <cellStyle name="Percent [2] 6 2 2 2" xfId="37713"/>
    <cellStyle name="Percent [2] 6 3" xfId="37714"/>
    <cellStyle name="Percent [2] 6 3 2" xfId="37715"/>
    <cellStyle name="Percent [2] 6 4" xfId="37716"/>
    <cellStyle name="Percent [2] 6 4 2" xfId="37717"/>
    <cellStyle name="Percent [2] 7" xfId="12565"/>
    <cellStyle name="Percent [2] 7 2" xfId="12566"/>
    <cellStyle name="Percent [2] 7 2 2" xfId="37718"/>
    <cellStyle name="Percent [2] 7 3" xfId="37719"/>
    <cellStyle name="Percent [2] 8" xfId="12567"/>
    <cellStyle name="Percent [2] 8 2" xfId="37720"/>
    <cellStyle name="Percent [2] 8 2 2" xfId="37721"/>
    <cellStyle name="Percent [2] 8 3" xfId="37722"/>
    <cellStyle name="Percent [2] 8 4" xfId="37723"/>
    <cellStyle name="Percent [2] 9" xfId="37724"/>
    <cellStyle name="Percent [2] 9 2" xfId="37725"/>
    <cellStyle name="Percent [2] 9 2 2" xfId="37726"/>
    <cellStyle name="Percent [2] 9 2 2 2" xfId="37727"/>
    <cellStyle name="Percent [2] 9 2 3" xfId="37728"/>
    <cellStyle name="Percent [2] 9 3" xfId="37729"/>
    <cellStyle name="Percent [2] 9 3 2" xfId="37730"/>
    <cellStyle name="Percent [2] 9 4" xfId="37731"/>
    <cellStyle name="Percent 10" xfId="12568"/>
    <cellStyle name="Percent 10 2" xfId="12569"/>
    <cellStyle name="Percent 10 2 2" xfId="37732"/>
    <cellStyle name="Percent 10 2 2 2" xfId="37733"/>
    <cellStyle name="Percent 10 2 2 2 2" xfId="37734"/>
    <cellStyle name="Percent 10 2 2 3" xfId="37735"/>
    <cellStyle name="Percent 10 2 3" xfId="37736"/>
    <cellStyle name="Percent 10 2 3 2" xfId="37737"/>
    <cellStyle name="Percent 10 2 4" xfId="37738"/>
    <cellStyle name="Percent 10 2 4 2" xfId="37739"/>
    <cellStyle name="Percent 10 3" xfId="12570"/>
    <cellStyle name="Percent 10 3 2" xfId="12571"/>
    <cellStyle name="Percent 10 3 2 2" xfId="37740"/>
    <cellStyle name="Percent 10 3 3" xfId="37741"/>
    <cellStyle name="Percent 10 3 3 2" xfId="37742"/>
    <cellStyle name="Percent 10 3 4" xfId="37743"/>
    <cellStyle name="Percent 10 4" xfId="12572"/>
    <cellStyle name="Percent 10 4 2" xfId="37744"/>
    <cellStyle name="Percent 10 4 2 2" xfId="37745"/>
    <cellStyle name="Percent 10 4 3" xfId="37746"/>
    <cellStyle name="Percent 10 4 4" xfId="37747"/>
    <cellStyle name="Percent 10 5" xfId="37748"/>
    <cellStyle name="Percent 10 5 2" xfId="37749"/>
    <cellStyle name="Percent 10 5 2 2" xfId="37750"/>
    <cellStyle name="Percent 10 5 3" xfId="37751"/>
    <cellStyle name="Percent 10 6" xfId="37752"/>
    <cellStyle name="Percent 10 6 2" xfId="37753"/>
    <cellStyle name="Percent 10 7" xfId="37754"/>
    <cellStyle name="Percent 100" xfId="12573"/>
    <cellStyle name="Percent 101" xfId="12574"/>
    <cellStyle name="Percent 102" xfId="12575"/>
    <cellStyle name="Percent 103" xfId="12576"/>
    <cellStyle name="Percent 104" xfId="12577"/>
    <cellStyle name="Percent 105" xfId="12578"/>
    <cellStyle name="Percent 106" xfId="12579"/>
    <cellStyle name="Percent 107" xfId="12580"/>
    <cellStyle name="Percent 108" xfId="12581"/>
    <cellStyle name="Percent 109" xfId="12582"/>
    <cellStyle name="Percent 11" xfId="12583"/>
    <cellStyle name="Percent 11 2" xfId="12584"/>
    <cellStyle name="Percent 11 2 2" xfId="12585"/>
    <cellStyle name="Percent 11 2 2 2" xfId="37755"/>
    <cellStyle name="Percent 11 2 2 2 2" xfId="37756"/>
    <cellStyle name="Percent 11 2 2 3" xfId="37757"/>
    <cellStyle name="Percent 11 2 3" xfId="37758"/>
    <cellStyle name="Percent 11 2 3 2" xfId="37759"/>
    <cellStyle name="Percent 11 2 4" xfId="37760"/>
    <cellStyle name="Percent 11 2 4 2" xfId="37761"/>
    <cellStyle name="Percent 11 3" xfId="12586"/>
    <cellStyle name="Percent 11 3 2" xfId="12587"/>
    <cellStyle name="Percent 11 3 2 2" xfId="37762"/>
    <cellStyle name="Percent 11 3 2 3" xfId="37763"/>
    <cellStyle name="Percent 11 3 3" xfId="37764"/>
    <cellStyle name="Percent 11 4" xfId="12588"/>
    <cellStyle name="Percent 11 4 2" xfId="12589"/>
    <cellStyle name="Percent 11 4 2 2" xfId="37765"/>
    <cellStyle name="Percent 11 4 3" xfId="37766"/>
    <cellStyle name="Percent 11 5" xfId="12590"/>
    <cellStyle name="Percent 11 5 2" xfId="37767"/>
    <cellStyle name="Percent 11 6" xfId="37768"/>
    <cellStyle name="Percent 11 6 2" xfId="37769"/>
    <cellStyle name="Percent 110" xfId="12591"/>
    <cellStyle name="Percent 111" xfId="12592"/>
    <cellStyle name="Percent 112" xfId="12593"/>
    <cellStyle name="Percent 113" xfId="12594"/>
    <cellStyle name="Percent 114" xfId="12595"/>
    <cellStyle name="Percent 115" xfId="12596"/>
    <cellStyle name="Percent 116" xfId="12597"/>
    <cellStyle name="Percent 117" xfId="12598"/>
    <cellStyle name="Percent 118" xfId="12599"/>
    <cellStyle name="Percent 119" xfId="12600"/>
    <cellStyle name="Percent 12" xfId="12601"/>
    <cellStyle name="Percent 12 2" xfId="12602"/>
    <cellStyle name="Percent 12 2 2" xfId="12603"/>
    <cellStyle name="Percent 12 2 2 2" xfId="12604"/>
    <cellStyle name="Percent 12 2 2 2 2" xfId="37770"/>
    <cellStyle name="Percent 12 2 2 3" xfId="37771"/>
    <cellStyle name="Percent 12 2 3" xfId="12605"/>
    <cellStyle name="Percent 12 2 3 2" xfId="37772"/>
    <cellStyle name="Percent 12 2 4" xfId="37773"/>
    <cellStyle name="Percent 12 2 4 2" xfId="37774"/>
    <cellStyle name="Percent 12 3" xfId="12606"/>
    <cellStyle name="Percent 12 3 2" xfId="12607"/>
    <cellStyle name="Percent 12 3 2 2" xfId="37775"/>
    <cellStyle name="Percent 12 3 3" xfId="37776"/>
    <cellStyle name="Percent 12 4" xfId="12608"/>
    <cellStyle name="Percent 12 4 2" xfId="12609"/>
    <cellStyle name="Percent 12 4 2 2" xfId="37777"/>
    <cellStyle name="Percent 12 4 3" xfId="37778"/>
    <cellStyle name="Percent 12 5" xfId="12610"/>
    <cellStyle name="Percent 12 5 2" xfId="12611"/>
    <cellStyle name="Percent 12 5 2 2" xfId="37779"/>
    <cellStyle name="Percent 12 5 3" xfId="37780"/>
    <cellStyle name="Percent 12 6" xfId="37781"/>
    <cellStyle name="Percent 12 6 2" xfId="37782"/>
    <cellStyle name="Percent 120" xfId="12612"/>
    <cellStyle name="Percent 121" xfId="12613"/>
    <cellStyle name="Percent 122" xfId="12614"/>
    <cellStyle name="Percent 13" xfId="12615"/>
    <cellStyle name="Percent 13 2" xfId="12616"/>
    <cellStyle name="Percent 13 2 2" xfId="12617"/>
    <cellStyle name="Percent 13 2 2 2" xfId="37783"/>
    <cellStyle name="Percent 13 2 2 2 2" xfId="37784"/>
    <cellStyle name="Percent 13 2 2 3" xfId="37785"/>
    <cellStyle name="Percent 13 2 3" xfId="12618"/>
    <cellStyle name="Percent 13 2 3 2" xfId="37786"/>
    <cellStyle name="Percent 13 2 4" xfId="37787"/>
    <cellStyle name="Percent 13 2 4 2" xfId="37788"/>
    <cellStyle name="Percent 13 3" xfId="12619"/>
    <cellStyle name="Percent 13 3 2" xfId="12620"/>
    <cellStyle name="Percent 13 3 2 2" xfId="37789"/>
    <cellStyle name="Percent 13 3 3" xfId="37790"/>
    <cellStyle name="Percent 13 4" xfId="12621"/>
    <cellStyle name="Percent 13 4 2" xfId="37791"/>
    <cellStyle name="Percent 13 4 2 2" xfId="37792"/>
    <cellStyle name="Percent 13 4 3" xfId="37793"/>
    <cellStyle name="Percent 13 5" xfId="12622"/>
    <cellStyle name="Percent 13 5 2" xfId="37794"/>
    <cellStyle name="Percent 13 6" xfId="12623"/>
    <cellStyle name="Percent 13 6 2" xfId="37795"/>
    <cellStyle name="Percent 13 7" xfId="37796"/>
    <cellStyle name="Percent 14" xfId="12624"/>
    <cellStyle name="Percent 14 2" xfId="12625"/>
    <cellStyle name="Percent 14 2 2" xfId="12626"/>
    <cellStyle name="Percent 14 2 2 2" xfId="37797"/>
    <cellStyle name="Percent 14 2 2 2 2" xfId="37798"/>
    <cellStyle name="Percent 14 2 2 3" xfId="37799"/>
    <cellStyle name="Percent 14 2 3" xfId="37800"/>
    <cellStyle name="Percent 14 2 3 2" xfId="37801"/>
    <cellStyle name="Percent 14 2 4" xfId="37802"/>
    <cellStyle name="Percent 14 2 4 2" xfId="37803"/>
    <cellStyle name="Percent 14 3" xfId="12627"/>
    <cellStyle name="Percent 14 3 2" xfId="37804"/>
    <cellStyle name="Percent 14 3 2 2" xfId="37805"/>
    <cellStyle name="Percent 14 3 3" xfId="37806"/>
    <cellStyle name="Percent 14 4" xfId="12628"/>
    <cellStyle name="Percent 14 4 2" xfId="12629"/>
    <cellStyle name="Percent 14 4 2 2" xfId="37807"/>
    <cellStyle name="Percent 14 4 3" xfId="37808"/>
    <cellStyle name="Percent 14 5" xfId="12630"/>
    <cellStyle name="Percent 14 5 2" xfId="37809"/>
    <cellStyle name="Percent 14 6" xfId="37810"/>
    <cellStyle name="Percent 14 6 2" xfId="37811"/>
    <cellStyle name="Percent 15" xfId="12631"/>
    <cellStyle name="Percent 15 2" xfId="12632"/>
    <cellStyle name="Percent 15 2 2" xfId="12633"/>
    <cellStyle name="Percent 15 2 2 2" xfId="37812"/>
    <cellStyle name="Percent 15 2 2 2 2" xfId="37813"/>
    <cellStyle name="Percent 15 2 2 3" xfId="37814"/>
    <cellStyle name="Percent 15 2 3" xfId="12634"/>
    <cellStyle name="Percent 15 2 3 2" xfId="37815"/>
    <cellStyle name="Percent 15 2 4" xfId="12635"/>
    <cellStyle name="Percent 15 2 4 2" xfId="37816"/>
    <cellStyle name="Percent 15 2 5" xfId="37817"/>
    <cellStyle name="Percent 15 3" xfId="12636"/>
    <cellStyle name="Percent 15 3 2" xfId="12637"/>
    <cellStyle name="Percent 15 3 2 2" xfId="37818"/>
    <cellStyle name="Percent 15 3 3" xfId="37819"/>
    <cellStyle name="Percent 15 4" xfId="12638"/>
    <cellStyle name="Percent 15 4 2" xfId="12639"/>
    <cellStyle name="Percent 15 4 2 2" xfId="37820"/>
    <cellStyle name="Percent 15 4 3" xfId="37821"/>
    <cellStyle name="Percent 15 5" xfId="12640"/>
    <cellStyle name="Percent 15 5 2" xfId="37822"/>
    <cellStyle name="Percent 15 6" xfId="12641"/>
    <cellStyle name="Percent 15 6 2" xfId="37823"/>
    <cellStyle name="Percent 15 7" xfId="37824"/>
    <cellStyle name="Percent 16" xfId="12642"/>
    <cellStyle name="Percent 16 2" xfId="12643"/>
    <cellStyle name="Percent 16 2 2" xfId="12644"/>
    <cellStyle name="Percent 16 2 2 2" xfId="37825"/>
    <cellStyle name="Percent 16 2 2 2 2" xfId="37826"/>
    <cellStyle name="Percent 16 2 2 3" xfId="37827"/>
    <cellStyle name="Percent 16 2 3" xfId="37828"/>
    <cellStyle name="Percent 16 2 3 2" xfId="37829"/>
    <cellStyle name="Percent 16 2 4" xfId="37830"/>
    <cellStyle name="Percent 16 2 4 2" xfId="37831"/>
    <cellStyle name="Percent 16 3" xfId="12645"/>
    <cellStyle name="Percent 16 3 2" xfId="12646"/>
    <cellStyle name="Percent 16 3 2 2" xfId="37832"/>
    <cellStyle name="Percent 16 3 3" xfId="37833"/>
    <cellStyle name="Percent 16 4" xfId="12647"/>
    <cellStyle name="Percent 16 4 2" xfId="12648"/>
    <cellStyle name="Percent 16 4 2 2" xfId="37834"/>
    <cellStyle name="Percent 16 4 3" xfId="37835"/>
    <cellStyle name="Percent 16 5" xfId="37836"/>
    <cellStyle name="Percent 16 5 2" xfId="37837"/>
    <cellStyle name="Percent 17" xfId="12649"/>
    <cellStyle name="Percent 17 2" xfId="12650"/>
    <cellStyle name="Percent 17 2 2" xfId="12651"/>
    <cellStyle name="Percent 17 2 2 2" xfId="37838"/>
    <cellStyle name="Percent 17 2 2 2 2" xfId="37839"/>
    <cellStyle name="Percent 17 2 2 3" xfId="37840"/>
    <cellStyle name="Percent 17 2 3" xfId="12652"/>
    <cellStyle name="Percent 17 2 3 2" xfId="37841"/>
    <cellStyle name="Percent 17 2 4" xfId="37842"/>
    <cellStyle name="Percent 17 2 4 2" xfId="37843"/>
    <cellStyle name="Percent 17 3" xfId="12653"/>
    <cellStyle name="Percent 17 3 2" xfId="12654"/>
    <cellStyle name="Percent 17 3 2 2" xfId="37844"/>
    <cellStyle name="Percent 17 3 3" xfId="37845"/>
    <cellStyle name="Percent 17 3 4" xfId="37846"/>
    <cellStyle name="Percent 17 4" xfId="12655"/>
    <cellStyle name="Percent 17 4 2" xfId="12656"/>
    <cellStyle name="Percent 17 4 2 2" xfId="37847"/>
    <cellStyle name="Percent 17 4 3" xfId="37848"/>
    <cellStyle name="Percent 17 5" xfId="37849"/>
    <cellStyle name="Percent 17 5 2" xfId="37850"/>
    <cellStyle name="Percent 18" xfId="12657"/>
    <cellStyle name="Percent 18 2" xfId="12658"/>
    <cellStyle name="Percent 18 2 2" xfId="12659"/>
    <cellStyle name="Percent 18 2 2 2" xfId="37851"/>
    <cellStyle name="Percent 18 2 2 2 2" xfId="37852"/>
    <cellStyle name="Percent 18 2 2 3" xfId="37853"/>
    <cellStyle name="Percent 18 2 3" xfId="37854"/>
    <cellStyle name="Percent 18 2 3 2" xfId="37855"/>
    <cellStyle name="Percent 18 2 4" xfId="37856"/>
    <cellStyle name="Percent 18 2 4 2" xfId="37857"/>
    <cellStyle name="Percent 18 3" xfId="12660"/>
    <cellStyle name="Percent 18 3 2" xfId="12661"/>
    <cellStyle name="Percent 18 3 2 2" xfId="37858"/>
    <cellStyle name="Percent 18 3 3" xfId="37859"/>
    <cellStyle name="Percent 18 3 4" xfId="37860"/>
    <cellStyle name="Percent 18 4" xfId="12662"/>
    <cellStyle name="Percent 18 4 2" xfId="12663"/>
    <cellStyle name="Percent 18 4 2 2" xfId="37861"/>
    <cellStyle name="Percent 18 4 3" xfId="37862"/>
    <cellStyle name="Percent 18 5" xfId="12664"/>
    <cellStyle name="Percent 18 5 2" xfId="37863"/>
    <cellStyle name="Percent 19" xfId="12665"/>
    <cellStyle name="Percent 19 2" xfId="12666"/>
    <cellStyle name="Percent 19 2 2" xfId="12667"/>
    <cellStyle name="Percent 19 2 2 2" xfId="37864"/>
    <cellStyle name="Percent 19 2 2 2 2" xfId="37865"/>
    <cellStyle name="Percent 19 2 2 3" xfId="37866"/>
    <cellStyle name="Percent 19 2 3" xfId="37867"/>
    <cellStyle name="Percent 19 2 3 2" xfId="37868"/>
    <cellStyle name="Percent 19 2 4" xfId="37869"/>
    <cellStyle name="Percent 19 2 4 2" xfId="37870"/>
    <cellStyle name="Percent 19 3" xfId="12668"/>
    <cellStyle name="Percent 19 3 2" xfId="12669"/>
    <cellStyle name="Percent 19 3 2 2" xfId="37871"/>
    <cellStyle name="Percent 19 3 3" xfId="37872"/>
    <cellStyle name="Percent 19 4" xfId="12670"/>
    <cellStyle name="Percent 19 4 2" xfId="12671"/>
    <cellStyle name="Percent 19 4 2 2" xfId="37873"/>
    <cellStyle name="Percent 19 4 3" xfId="37874"/>
    <cellStyle name="Percent 19 5" xfId="37875"/>
    <cellStyle name="Percent 19 5 2" xfId="37876"/>
    <cellStyle name="Percent 2" xfId="55"/>
    <cellStyle name="Percent 2 2" xfId="12672"/>
    <cellStyle name="Percent 2 2 2" xfId="12673"/>
    <cellStyle name="Percent 2 2 2 2" xfId="12674"/>
    <cellStyle name="Percent 2 2 2 2 2" xfId="12675"/>
    <cellStyle name="Percent 2 2 2 2 2 2" xfId="37877"/>
    <cellStyle name="Percent 2 2 2 2 3" xfId="37878"/>
    <cellStyle name="Percent 2 2 2 3" xfId="37879"/>
    <cellStyle name="Percent 2 2 2 3 2" xfId="37880"/>
    <cellStyle name="Percent 2 2 2 3 2 2" xfId="37881"/>
    <cellStyle name="Percent 2 2 2 3 3" xfId="37882"/>
    <cellStyle name="Percent 2 2 2 3 4" xfId="37883"/>
    <cellStyle name="Percent 2 2 2 4" xfId="37884"/>
    <cellStyle name="Percent 2 2 2 4 2" xfId="37885"/>
    <cellStyle name="Percent 2 2 2 5" xfId="37886"/>
    <cellStyle name="Percent 2 2 2 5 2" xfId="37887"/>
    <cellStyle name="Percent 2 2 3" xfId="12676"/>
    <cellStyle name="Percent 2 2 3 2" xfId="12677"/>
    <cellStyle name="Percent 2 2 3 2 2" xfId="12678"/>
    <cellStyle name="Percent 2 2 3 2 2 2" xfId="37888"/>
    <cellStyle name="Percent 2 2 3 2 3" xfId="37889"/>
    <cellStyle name="Percent 2 2 3 3" xfId="37890"/>
    <cellStyle name="Percent 2 2 3 3 2" xfId="37891"/>
    <cellStyle name="Percent 2 2 3 3 2 2" xfId="37892"/>
    <cellStyle name="Percent 2 2 3 3 3" xfId="37893"/>
    <cellStyle name="Percent 2 2 3 4" xfId="37894"/>
    <cellStyle name="Percent 2 2 3 4 2" xfId="37895"/>
    <cellStyle name="Percent 2 2 3 5" xfId="37896"/>
    <cellStyle name="Percent 2 2 3 5 2" xfId="37897"/>
    <cellStyle name="Percent 2 2 4" xfId="12679"/>
    <cellStyle name="Percent 2 2 4 2" xfId="12680"/>
    <cellStyle name="Percent 2 2 4 2 2" xfId="37898"/>
    <cellStyle name="Percent 2 2 4 3" xfId="37899"/>
    <cellStyle name="Percent 2 2 5" xfId="37900"/>
    <cellStyle name="Percent 2 2 5 2" xfId="37901"/>
    <cellStyle name="Percent 2 2 5 2 2" xfId="37902"/>
    <cellStyle name="Percent 2 2 5 3" xfId="37903"/>
    <cellStyle name="Percent 2 2 5 4" xfId="37904"/>
    <cellStyle name="Percent 2 2 5 5" xfId="37905"/>
    <cellStyle name="Percent 2 2 6" xfId="37906"/>
    <cellStyle name="Percent 2 2 6 2" xfId="37907"/>
    <cellStyle name="Percent 2 2 7" xfId="37908"/>
    <cellStyle name="Percent 2 2 7 2" xfId="37909"/>
    <cellStyle name="Percent 2 3" xfId="12681"/>
    <cellStyle name="Percent 2 3 2" xfId="12682"/>
    <cellStyle name="Percent 2 3 2 2" xfId="12683"/>
    <cellStyle name="Percent 2 3 2 2 2" xfId="37910"/>
    <cellStyle name="Percent 2 3 2 3" xfId="37911"/>
    <cellStyle name="Percent 2 3 2 4" xfId="37912"/>
    <cellStyle name="Percent 2 3 3" xfId="12684"/>
    <cellStyle name="Percent 2 3 3 2" xfId="37913"/>
    <cellStyle name="Percent 2 3 3 3" xfId="37914"/>
    <cellStyle name="Percent 2 3 4" xfId="12685"/>
    <cellStyle name="Percent 2 3 4 2" xfId="37915"/>
    <cellStyle name="Percent 2 4" xfId="12686"/>
    <cellStyle name="Percent 2 4 2" xfId="12687"/>
    <cellStyle name="Percent 2 4 2 2" xfId="37916"/>
    <cellStyle name="Percent 2 4 3" xfId="37917"/>
    <cellStyle name="Percent 2 4 3 2" xfId="37918"/>
    <cellStyle name="Percent 2 4 4" xfId="37919"/>
    <cellStyle name="Percent 2 5" xfId="12688"/>
    <cellStyle name="Percent 2 5 2" xfId="37920"/>
    <cellStyle name="Percent 2 5 3" xfId="37921"/>
    <cellStyle name="Percent 2 6" xfId="12689"/>
    <cellStyle name="Percent 2 6 2" xfId="37922"/>
    <cellStyle name="Percent 2 7" xfId="37923"/>
    <cellStyle name="Percent 2 7 2" xfId="37924"/>
    <cellStyle name="Percent 20" xfId="12690"/>
    <cellStyle name="Percent 20 2" xfId="12691"/>
    <cellStyle name="Percent 20 2 2" xfId="12692"/>
    <cellStyle name="Percent 20 2 2 2" xfId="37925"/>
    <cellStyle name="Percent 20 2 2 2 2" xfId="37926"/>
    <cellStyle name="Percent 20 2 2 3" xfId="37927"/>
    <cellStyle name="Percent 20 2 3" xfId="12693"/>
    <cellStyle name="Percent 20 2 3 2" xfId="37928"/>
    <cellStyle name="Percent 20 2 4" xfId="12694"/>
    <cellStyle name="Percent 20 2 4 2" xfId="37929"/>
    <cellStyle name="Percent 20 2 5" xfId="37930"/>
    <cellStyle name="Percent 20 3" xfId="12695"/>
    <cellStyle name="Percent 20 3 2" xfId="37931"/>
    <cellStyle name="Percent 20 3 2 2" xfId="37932"/>
    <cellStyle name="Percent 20 3 3" xfId="37933"/>
    <cellStyle name="Percent 20 4" xfId="12696"/>
    <cellStyle name="Percent 20 4 2" xfId="37934"/>
    <cellStyle name="Percent 20 5" xfId="12697"/>
    <cellStyle name="Percent 20 5 2" xfId="37935"/>
    <cellStyle name="Percent 20 6" xfId="37936"/>
    <cellStyle name="Percent 21" xfId="12698"/>
    <cellStyle name="Percent 21 2" xfId="12699"/>
    <cellStyle name="Percent 21 2 2" xfId="37937"/>
    <cellStyle name="Percent 21 2 2 2" xfId="37938"/>
    <cellStyle name="Percent 21 2 3" xfId="37939"/>
    <cellStyle name="Percent 21 2 3 2" xfId="37940"/>
    <cellStyle name="Percent 21 2 4" xfId="37941"/>
    <cellStyle name="Percent 21 3" xfId="12700"/>
    <cellStyle name="Percent 21 3 2" xfId="37942"/>
    <cellStyle name="Percent 21 3 2 2" xfId="37943"/>
    <cellStyle name="Percent 21 3 3" xfId="37944"/>
    <cellStyle name="Percent 21 4" xfId="37945"/>
    <cellStyle name="Percent 21 4 2" xfId="37946"/>
    <cellStyle name="Percent 21 4 3" xfId="37947"/>
    <cellStyle name="Percent 21 5" xfId="37948"/>
    <cellStyle name="Percent 21 5 2" xfId="37949"/>
    <cellStyle name="Percent 22" xfId="12701"/>
    <cellStyle name="Percent 22 2" xfId="12702"/>
    <cellStyle name="Percent 22 2 2" xfId="37950"/>
    <cellStyle name="Percent 22 2 2 2" xfId="37951"/>
    <cellStyle name="Percent 22 2 3" xfId="37952"/>
    <cellStyle name="Percent 22 3" xfId="12703"/>
    <cellStyle name="Percent 22 3 2" xfId="12704"/>
    <cellStyle name="Percent 22 3 2 2" xfId="37953"/>
    <cellStyle name="Percent 22 3 3" xfId="37954"/>
    <cellStyle name="Percent 22 4" xfId="12705"/>
    <cellStyle name="Percent 22 4 2" xfId="37955"/>
    <cellStyle name="Percent 22 5" xfId="37956"/>
    <cellStyle name="Percent 23" xfId="12706"/>
    <cellStyle name="Percent 23 2" xfId="12707"/>
    <cellStyle name="Percent 23 2 2" xfId="37957"/>
    <cellStyle name="Percent 23 2 2 2" xfId="37958"/>
    <cellStyle name="Percent 23 2 3" xfId="37959"/>
    <cellStyle name="Percent 23 3" xfId="12708"/>
    <cellStyle name="Percent 23 3 2" xfId="12709"/>
    <cellStyle name="Percent 23 3 2 2" xfId="37960"/>
    <cellStyle name="Percent 23 3 3" xfId="37961"/>
    <cellStyle name="Percent 23 4" xfId="12710"/>
    <cellStyle name="Percent 23 4 2" xfId="37962"/>
    <cellStyle name="Percent 23 5" xfId="37963"/>
    <cellStyle name="Percent 24" xfId="12711"/>
    <cellStyle name="Percent 24 2" xfId="12712"/>
    <cellStyle name="Percent 24 2 2" xfId="12713"/>
    <cellStyle name="Percent 24 2 2 2" xfId="37964"/>
    <cellStyle name="Percent 24 2 3" xfId="37965"/>
    <cellStyle name="Percent 24 3" xfId="12714"/>
    <cellStyle name="Percent 24 3 2" xfId="12715"/>
    <cellStyle name="Percent 24 3 2 2" xfId="37966"/>
    <cellStyle name="Percent 24 3 3" xfId="37967"/>
    <cellStyle name="Percent 24 4" xfId="12716"/>
    <cellStyle name="Percent 24 4 2" xfId="12717"/>
    <cellStyle name="Percent 24 4 2 2" xfId="37968"/>
    <cellStyle name="Percent 24 4 3" xfId="37969"/>
    <cellStyle name="Percent 24 5" xfId="12718"/>
    <cellStyle name="Percent 24 5 2" xfId="37970"/>
    <cellStyle name="Percent 24 6" xfId="37971"/>
    <cellStyle name="Percent 25" xfId="12719"/>
    <cellStyle name="Percent 25 2" xfId="12720"/>
    <cellStyle name="Percent 25 2 2" xfId="12721"/>
    <cellStyle name="Percent 25 2 2 2" xfId="37972"/>
    <cellStyle name="Percent 25 2 3" xfId="37973"/>
    <cellStyle name="Percent 25 3" xfId="12722"/>
    <cellStyle name="Percent 25 3 2" xfId="37974"/>
    <cellStyle name="Percent 25 3 3" xfId="37975"/>
    <cellStyle name="Percent 25 4" xfId="37976"/>
    <cellStyle name="Percent 25 4 2" xfId="37977"/>
    <cellStyle name="Percent 25 4 3" xfId="37978"/>
    <cellStyle name="Percent 25 5" xfId="37979"/>
    <cellStyle name="Percent 25 6" xfId="37980"/>
    <cellStyle name="Percent 25 7" xfId="37981"/>
    <cellStyle name="Percent 26" xfId="12723"/>
    <cellStyle name="Percent 26 2" xfId="12724"/>
    <cellStyle name="Percent 26 2 2" xfId="37982"/>
    <cellStyle name="Percent 26 2 2 2" xfId="37983"/>
    <cellStyle name="Percent 26 3" xfId="37984"/>
    <cellStyle name="Percent 26 3 2" xfId="37985"/>
    <cellStyle name="Percent 26 4" xfId="37986"/>
    <cellStyle name="Percent 26 4 2" xfId="37987"/>
    <cellStyle name="Percent 27" xfId="12725"/>
    <cellStyle name="Percent 27 2" xfId="12726"/>
    <cellStyle name="Percent 27 2 2" xfId="37988"/>
    <cellStyle name="Percent 27 3" xfId="37989"/>
    <cellStyle name="Percent 28" xfId="12727"/>
    <cellStyle name="Percent 28 2" xfId="12728"/>
    <cellStyle name="Percent 28 2 2" xfId="37990"/>
    <cellStyle name="Percent 28 2 3" xfId="37991"/>
    <cellStyle name="Percent 28 3" xfId="37992"/>
    <cellStyle name="Percent 29" xfId="12729"/>
    <cellStyle name="Percent 29 2" xfId="12730"/>
    <cellStyle name="Percent 29 2 2" xfId="37993"/>
    <cellStyle name="Percent 29 2 3" xfId="37994"/>
    <cellStyle name="Percent 29 3" xfId="37995"/>
    <cellStyle name="Percent 3" xfId="12731"/>
    <cellStyle name="Percent 3 2" xfId="12732"/>
    <cellStyle name="Percent 3 2 2" xfId="12733"/>
    <cellStyle name="Percent 3 2 2 2" xfId="12734"/>
    <cellStyle name="Percent 3 2 2 2 2" xfId="37996"/>
    <cellStyle name="Percent 3 2 2 3" xfId="37997"/>
    <cellStyle name="Percent 3 2 3" xfId="12735"/>
    <cellStyle name="Percent 3 2 3 2" xfId="37998"/>
    <cellStyle name="Percent 3 2 3 2 2" xfId="37999"/>
    <cellStyle name="Percent 3 2 3 3" xfId="38000"/>
    <cellStyle name="Percent 3 2 3 4" xfId="38001"/>
    <cellStyle name="Percent 3 2 4" xfId="38002"/>
    <cellStyle name="Percent 3 2 4 2" xfId="38003"/>
    <cellStyle name="Percent 3 2 5" xfId="38004"/>
    <cellStyle name="Percent 3 2 5 2" xfId="38005"/>
    <cellStyle name="Percent 3 3" xfId="12736"/>
    <cellStyle name="Percent 3 3 2" xfId="12737"/>
    <cellStyle name="Percent 3 3 2 2" xfId="12738"/>
    <cellStyle name="Percent 3 3 2 2 2" xfId="38006"/>
    <cellStyle name="Percent 3 3 2 3" xfId="38007"/>
    <cellStyle name="Percent 3 3 3" xfId="38008"/>
    <cellStyle name="Percent 3 3 3 2" xfId="38009"/>
    <cellStyle name="Percent 3 3 3 2 2" xfId="38010"/>
    <cellStyle name="Percent 3 3 3 3" xfId="38011"/>
    <cellStyle name="Percent 3 3 3 4" xfId="38012"/>
    <cellStyle name="Percent 3 3 4" xfId="38013"/>
    <cellStyle name="Percent 3 3 4 2" xfId="38014"/>
    <cellStyle name="Percent 3 3 4 2 2" xfId="38015"/>
    <cellStyle name="Percent 3 3 4 3" xfId="38016"/>
    <cellStyle name="Percent 3 3 5" xfId="38017"/>
    <cellStyle name="Percent 3 3 5 2" xfId="38018"/>
    <cellStyle name="Percent 3 3 6" xfId="38019"/>
    <cellStyle name="Percent 3 4" xfId="12739"/>
    <cellStyle name="Percent 3 4 2" xfId="38020"/>
    <cellStyle name="Percent 3 4 2 2" xfId="38021"/>
    <cellStyle name="Percent 3 4 2 2 2" xfId="38022"/>
    <cellStyle name="Percent 3 4 2 3" xfId="38023"/>
    <cellStyle name="Percent 3 4 2 4" xfId="38024"/>
    <cellStyle name="Percent 3 4 3" xfId="38025"/>
    <cellStyle name="Percent 3 4 3 2" xfId="38026"/>
    <cellStyle name="Percent 3 4 3 3" xfId="38027"/>
    <cellStyle name="Percent 3 4 4" xfId="38028"/>
    <cellStyle name="Percent 3 4 4 2" xfId="38029"/>
    <cellStyle name="Percent 3 5" xfId="12740"/>
    <cellStyle name="Percent 3 5 2" xfId="12741"/>
    <cellStyle name="Percent 3 5 2 2" xfId="38030"/>
    <cellStyle name="Percent 3 5 3" xfId="12742"/>
    <cellStyle name="Percent 3 6" xfId="12743"/>
    <cellStyle name="Percent 3 6 2" xfId="12744"/>
    <cellStyle name="Percent 3 6 2 2" xfId="38031"/>
    <cellStyle name="Percent 3 6 3" xfId="38032"/>
    <cellStyle name="Percent 3 7" xfId="12745"/>
    <cellStyle name="Percent 3 7 2" xfId="38033"/>
    <cellStyle name="Percent 3 7 3" xfId="38034"/>
    <cellStyle name="Percent 3 8" xfId="38035"/>
    <cellStyle name="Percent 3 8 2" xfId="38036"/>
    <cellStyle name="Percent 3 9" xfId="38037"/>
    <cellStyle name="Percent 3 9 2" xfId="38038"/>
    <cellStyle name="Percent 30" xfId="12746"/>
    <cellStyle name="Percent 30 2" xfId="12747"/>
    <cellStyle name="Percent 30 2 2" xfId="38039"/>
    <cellStyle name="Percent 30 2 3" xfId="38040"/>
    <cellStyle name="Percent 30 3" xfId="38041"/>
    <cellStyle name="Percent 31" xfId="12748"/>
    <cellStyle name="Percent 31 2" xfId="12749"/>
    <cellStyle name="Percent 31 2 2" xfId="38042"/>
    <cellStyle name="Percent 31 2 3" xfId="38043"/>
    <cellStyle name="Percent 31 3" xfId="38044"/>
    <cellStyle name="Percent 32" xfId="12750"/>
    <cellStyle name="Percent 32 2" xfId="12751"/>
    <cellStyle name="Percent 32 2 2" xfId="38045"/>
    <cellStyle name="Percent 32 3" xfId="38046"/>
    <cellStyle name="Percent 32 4" xfId="38047"/>
    <cellStyle name="Percent 33" xfId="12752"/>
    <cellStyle name="Percent 33 2" xfId="12753"/>
    <cellStyle name="Percent 33 2 2" xfId="38048"/>
    <cellStyle name="Percent 33 2 3" xfId="38049"/>
    <cellStyle name="Percent 33 3" xfId="38050"/>
    <cellStyle name="Percent 33 4" xfId="38051"/>
    <cellStyle name="Percent 34" xfId="12754"/>
    <cellStyle name="Percent 34 2" xfId="12755"/>
    <cellStyle name="Percent 34 2 2" xfId="38052"/>
    <cellStyle name="Percent 34 3" xfId="38053"/>
    <cellStyle name="Percent 35" xfId="12756"/>
    <cellStyle name="Percent 35 2" xfId="12757"/>
    <cellStyle name="Percent 35 2 2" xfId="38054"/>
    <cellStyle name="Percent 35 3" xfId="38055"/>
    <cellStyle name="Percent 36" xfId="12758"/>
    <cellStyle name="Percent 36 2" xfId="12759"/>
    <cellStyle name="Percent 36 2 2" xfId="38056"/>
    <cellStyle name="Percent 36 3" xfId="38057"/>
    <cellStyle name="Percent 37" xfId="12760"/>
    <cellStyle name="Percent 37 2" xfId="12761"/>
    <cellStyle name="Percent 37 2 2" xfId="38058"/>
    <cellStyle name="Percent 37 3" xfId="38059"/>
    <cellStyle name="Percent 38" xfId="12762"/>
    <cellStyle name="Percent 38 2" xfId="12763"/>
    <cellStyle name="Percent 38 2 2" xfId="38060"/>
    <cellStyle name="Percent 38 3" xfId="38061"/>
    <cellStyle name="Percent 39" xfId="12764"/>
    <cellStyle name="Percent 39 2" xfId="12765"/>
    <cellStyle name="Percent 39 2 2" xfId="38062"/>
    <cellStyle name="Percent 39 3" xfId="38063"/>
    <cellStyle name="Percent 4" xfId="12766"/>
    <cellStyle name="Percent 4 2" xfId="12767"/>
    <cellStyle name="Percent 4 2 2" xfId="12768"/>
    <cellStyle name="Percent 4 2 2 2" xfId="38064"/>
    <cellStyle name="Percent 4 2 2 2 2" xfId="38065"/>
    <cellStyle name="Percent 4 2 2 2 3" xfId="38066"/>
    <cellStyle name="Percent 4 2 2 3" xfId="38067"/>
    <cellStyle name="Percent 4 2 2 3 2" xfId="38068"/>
    <cellStyle name="Percent 4 2 3" xfId="12769"/>
    <cellStyle name="Percent 4 2 3 2" xfId="12770"/>
    <cellStyle name="Percent 4 2 3 2 2" xfId="38069"/>
    <cellStyle name="Percent 4 2 3 3" xfId="38070"/>
    <cellStyle name="Percent 4 2 4" xfId="12771"/>
    <cellStyle name="Percent 4 2 4 2" xfId="38071"/>
    <cellStyle name="Percent 4 2 4 3" xfId="38072"/>
    <cellStyle name="Percent 4 2 5" xfId="12772"/>
    <cellStyle name="Percent 4 2 5 2" xfId="38073"/>
    <cellStyle name="Percent 4 3" xfId="12773"/>
    <cellStyle name="Percent 4 3 2" xfId="12774"/>
    <cellStyle name="Percent 4 3 2 2" xfId="38074"/>
    <cellStyle name="Percent 4 3 2 2 2" xfId="38075"/>
    <cellStyle name="Percent 4 3 2 3" xfId="38076"/>
    <cellStyle name="Percent 4 3 3" xfId="38077"/>
    <cellStyle name="Percent 4 3 3 2" xfId="38078"/>
    <cellStyle name="Percent 4 3 4" xfId="38079"/>
    <cellStyle name="Percent 4 3 4 2" xfId="38080"/>
    <cellStyle name="Percent 4 3 5" xfId="38081"/>
    <cellStyle name="Percent 4 4" xfId="12775"/>
    <cellStyle name="Percent 4 4 2" xfId="12776"/>
    <cellStyle name="Percent 4 4 2 2" xfId="38082"/>
    <cellStyle name="Percent 4 4 3" xfId="38083"/>
    <cellStyle name="Percent 4 5" xfId="12777"/>
    <cellStyle name="Percent 4 5 2" xfId="38084"/>
    <cellStyle name="Percent 4 5 2 2" xfId="38085"/>
    <cellStyle name="Percent 4 5 3" xfId="38086"/>
    <cellStyle name="Percent 4 5 4" xfId="38087"/>
    <cellStyle name="Percent 4 6" xfId="38088"/>
    <cellStyle name="Percent 4 6 2" xfId="38089"/>
    <cellStyle name="Percent 4 7" xfId="38090"/>
    <cellStyle name="Percent 4 7 2" xfId="38091"/>
    <cellStyle name="Percent 40" xfId="12778"/>
    <cellStyle name="Percent 40 2" xfId="12779"/>
    <cellStyle name="Percent 40 2 2" xfId="38092"/>
    <cellStyle name="Percent 40 3" xfId="38093"/>
    <cellStyle name="Percent 41" xfId="12780"/>
    <cellStyle name="Percent 41 2" xfId="12781"/>
    <cellStyle name="Percent 41 2 2" xfId="38094"/>
    <cellStyle name="Percent 41 3" xfId="38095"/>
    <cellStyle name="Percent 41 4" xfId="38096"/>
    <cellStyle name="Percent 42" xfId="12782"/>
    <cellStyle name="Percent 42 2" xfId="12783"/>
    <cellStyle name="Percent 42 2 2" xfId="38097"/>
    <cellStyle name="Percent 42 3" xfId="38098"/>
    <cellStyle name="Percent 43" xfId="12784"/>
    <cellStyle name="Percent 43 2" xfId="12785"/>
    <cellStyle name="Percent 43 2 2" xfId="38099"/>
    <cellStyle name="Percent 43 3" xfId="38100"/>
    <cellStyle name="Percent 44" xfId="12786"/>
    <cellStyle name="Percent 44 2" xfId="12787"/>
    <cellStyle name="Percent 44 2 2" xfId="38101"/>
    <cellStyle name="Percent 44 3" xfId="38102"/>
    <cellStyle name="Percent 45" xfId="12788"/>
    <cellStyle name="Percent 45 2" xfId="12789"/>
    <cellStyle name="Percent 45 2 2" xfId="38103"/>
    <cellStyle name="Percent 45 3" xfId="38104"/>
    <cellStyle name="Percent 46" xfId="12790"/>
    <cellStyle name="Percent 46 2" xfId="38105"/>
    <cellStyle name="Percent 46 2 2" xfId="38106"/>
    <cellStyle name="Percent 47" xfId="12791"/>
    <cellStyle name="Percent 47 2" xfId="38107"/>
    <cellStyle name="Percent 47 2 2" xfId="38108"/>
    <cellStyle name="Percent 48" xfId="12792"/>
    <cellStyle name="Percent 48 2" xfId="38109"/>
    <cellStyle name="Percent 48 2 2" xfId="38110"/>
    <cellStyle name="Percent 49" xfId="12793"/>
    <cellStyle name="Percent 49 2" xfId="38111"/>
    <cellStyle name="Percent 49 2 2" xfId="38112"/>
    <cellStyle name="Percent 5" xfId="12794"/>
    <cellStyle name="Percent 5 2" xfId="12795"/>
    <cellStyle name="Percent 5 2 2" xfId="12796"/>
    <cellStyle name="Percent 5 2 2 2" xfId="38113"/>
    <cellStyle name="Percent 5 2 2 2 2" xfId="38114"/>
    <cellStyle name="Percent 5 2 2 3" xfId="38115"/>
    <cellStyle name="Percent 5 2 3" xfId="38116"/>
    <cellStyle name="Percent 5 2 3 2" xfId="38117"/>
    <cellStyle name="Percent 5 2 4" xfId="38118"/>
    <cellStyle name="Percent 5 2 4 2" xfId="38119"/>
    <cellStyle name="Percent 5 3" xfId="12797"/>
    <cellStyle name="Percent 5 3 2" xfId="12798"/>
    <cellStyle name="Percent 5 3 2 2" xfId="38120"/>
    <cellStyle name="Percent 5 3 3" xfId="38121"/>
    <cellStyle name="Percent 5 4" xfId="12799"/>
    <cellStyle name="Percent 5 4 2" xfId="38122"/>
    <cellStyle name="Percent 5 4 2 2" xfId="38123"/>
    <cellStyle name="Percent 5 4 3" xfId="38124"/>
    <cellStyle name="Percent 5 4 4" xfId="38125"/>
    <cellStyle name="Percent 5 5" xfId="38126"/>
    <cellStyle name="Percent 5 5 2" xfId="38127"/>
    <cellStyle name="Percent 5 6" xfId="38128"/>
    <cellStyle name="Percent 5 6 2" xfId="38129"/>
    <cellStyle name="Percent 50" xfId="12800"/>
    <cellStyle name="Percent 50 2" xfId="38130"/>
    <cellStyle name="Percent 50 2 2" xfId="38131"/>
    <cellStyle name="Percent 51" xfId="12801"/>
    <cellStyle name="Percent 51 2" xfId="38132"/>
    <cellStyle name="Percent 51 2 2" xfId="38133"/>
    <cellStyle name="Percent 52" xfId="12802"/>
    <cellStyle name="Percent 52 2" xfId="38134"/>
    <cellStyle name="Percent 52 2 2" xfId="38135"/>
    <cellStyle name="Percent 53" xfId="12803"/>
    <cellStyle name="Percent 53 2" xfId="38136"/>
    <cellStyle name="Percent 53 2 2" xfId="38137"/>
    <cellStyle name="Percent 54" xfId="12804"/>
    <cellStyle name="Percent 54 2" xfId="38138"/>
    <cellStyle name="Percent 54 2 2" xfId="38139"/>
    <cellStyle name="Percent 55" xfId="12805"/>
    <cellStyle name="Percent 55 2" xfId="38140"/>
    <cellStyle name="Percent 55 2 2" xfId="38141"/>
    <cellStyle name="Percent 56" xfId="12806"/>
    <cellStyle name="Percent 56 2" xfId="38142"/>
    <cellStyle name="Percent 56 2 2" xfId="38143"/>
    <cellStyle name="Percent 57" xfId="12807"/>
    <cellStyle name="Percent 57 2" xfId="38144"/>
    <cellStyle name="Percent 57 2 2" xfId="38145"/>
    <cellStyle name="Percent 58" xfId="12808"/>
    <cellStyle name="Percent 58 2" xfId="38146"/>
    <cellStyle name="Percent 58 2 2" xfId="38147"/>
    <cellStyle name="Percent 59" xfId="12809"/>
    <cellStyle name="Percent 59 2" xfId="38148"/>
    <cellStyle name="Percent 59 2 2" xfId="38149"/>
    <cellStyle name="Percent 6" xfId="12810"/>
    <cellStyle name="Percent 6 2" xfId="12811"/>
    <cellStyle name="Percent 6 2 2" xfId="12812"/>
    <cellStyle name="Percent 6 2 2 2" xfId="12813"/>
    <cellStyle name="Percent 6 2 2 2 2" xfId="38150"/>
    <cellStyle name="Percent 6 2 2 2 3" xfId="38151"/>
    <cellStyle name="Percent 6 2 2 3" xfId="38152"/>
    <cellStyle name="Percent 6 2 3" xfId="12814"/>
    <cellStyle name="Percent 6 2 3 2" xfId="38153"/>
    <cellStyle name="Percent 6 2 3 2 2" xfId="38154"/>
    <cellStyle name="Percent 6 2 3 3" xfId="38155"/>
    <cellStyle name="Percent 6 2 4" xfId="38156"/>
    <cellStyle name="Percent 6 2 4 2" xfId="38157"/>
    <cellStyle name="Percent 6 2 5" xfId="38158"/>
    <cellStyle name="Percent 6 3" xfId="12815"/>
    <cellStyle name="Percent 6 3 2" xfId="12816"/>
    <cellStyle name="Percent 6 3 2 2" xfId="38159"/>
    <cellStyle name="Percent 6 3 3" xfId="38160"/>
    <cellStyle name="Percent 6 4" xfId="12817"/>
    <cellStyle name="Percent 6 4 2" xfId="38161"/>
    <cellStyle name="Percent 6 4 2 2" xfId="38162"/>
    <cellStyle name="Percent 6 4 3" xfId="38163"/>
    <cellStyle name="Percent 6 4 4" xfId="38164"/>
    <cellStyle name="Percent 6 5" xfId="12818"/>
    <cellStyle name="Percent 6 5 2" xfId="38165"/>
    <cellStyle name="Percent 6 6" xfId="38166"/>
    <cellStyle name="Percent 6 6 2" xfId="38167"/>
    <cellStyle name="Percent 60" xfId="12819"/>
    <cellStyle name="Percent 60 2" xfId="38168"/>
    <cellStyle name="Percent 60 2 2" xfId="38169"/>
    <cellStyle name="Percent 61" xfId="12820"/>
    <cellStyle name="Percent 61 2" xfId="38170"/>
    <cellStyle name="Percent 61 2 2" xfId="38171"/>
    <cellStyle name="Percent 62" xfId="12821"/>
    <cellStyle name="Percent 62 2" xfId="38172"/>
    <cellStyle name="Percent 62 2 2" xfId="38173"/>
    <cellStyle name="Percent 63" xfId="12822"/>
    <cellStyle name="Percent 63 2" xfId="38174"/>
    <cellStyle name="Percent 63 2 2" xfId="38175"/>
    <cellStyle name="Percent 64" xfId="12823"/>
    <cellStyle name="Percent 64 2" xfId="38176"/>
    <cellStyle name="Percent 64 2 2" xfId="38177"/>
    <cellStyle name="Percent 64 3" xfId="38178"/>
    <cellStyle name="Percent 65" xfId="12824"/>
    <cellStyle name="Percent 65 2" xfId="38179"/>
    <cellStyle name="Percent 65 2 2" xfId="38180"/>
    <cellStyle name="Percent 65 2 2 2" xfId="38181"/>
    <cellStyle name="Percent 65 2 3" xfId="38182"/>
    <cellStyle name="Percent 65 3" xfId="38183"/>
    <cellStyle name="Percent 65 3 2" xfId="38184"/>
    <cellStyle name="Percent 65 4" xfId="38185"/>
    <cellStyle name="Percent 66" xfId="12825"/>
    <cellStyle name="Percent 66 2" xfId="38186"/>
    <cellStyle name="Percent 66 2 2" xfId="38187"/>
    <cellStyle name="Percent 66 3" xfId="38188"/>
    <cellStyle name="Percent 67" xfId="12826"/>
    <cellStyle name="Percent 67 2" xfId="38189"/>
    <cellStyle name="Percent 67 2 2" xfId="38190"/>
    <cellStyle name="Percent 67 3" xfId="38191"/>
    <cellStyle name="Percent 68" xfId="12827"/>
    <cellStyle name="Percent 68 2" xfId="38192"/>
    <cellStyle name="Percent 68 2 2" xfId="38193"/>
    <cellStyle name="Percent 68 3" xfId="38194"/>
    <cellStyle name="Percent 69" xfId="12828"/>
    <cellStyle name="Percent 69 2" xfId="38195"/>
    <cellStyle name="Percent 69 2 2" xfId="38196"/>
    <cellStyle name="Percent 69 3" xfId="38197"/>
    <cellStyle name="Percent 7" xfId="12829"/>
    <cellStyle name="Percent 7 2" xfId="12830"/>
    <cellStyle name="Percent 7 2 2" xfId="12831"/>
    <cellStyle name="Percent 7 2 2 2" xfId="38198"/>
    <cellStyle name="Percent 7 2 3" xfId="12832"/>
    <cellStyle name="Percent 7 2 3 2" xfId="38199"/>
    <cellStyle name="Percent 7 2 4" xfId="38200"/>
    <cellStyle name="Percent 7 3" xfId="12833"/>
    <cellStyle name="Percent 7 3 2" xfId="12834"/>
    <cellStyle name="Percent 7 3 2 2" xfId="38201"/>
    <cellStyle name="Percent 7 3 3" xfId="12835"/>
    <cellStyle name="Percent 7 3 3 2" xfId="38202"/>
    <cellStyle name="Percent 7 3 4" xfId="12836"/>
    <cellStyle name="Percent 7 3 4 2" xfId="38203"/>
    <cellStyle name="Percent 7 3 5" xfId="38204"/>
    <cellStyle name="Percent 7 4" xfId="12837"/>
    <cellStyle name="Percent 7 4 2" xfId="12838"/>
    <cellStyle name="Percent 7 4 2 2" xfId="38205"/>
    <cellStyle name="Percent 7 4 3" xfId="38206"/>
    <cellStyle name="Percent 7 5" xfId="12839"/>
    <cellStyle name="Percent 7 5 2" xfId="12840"/>
    <cellStyle name="Percent 7 5 2 2" xfId="38207"/>
    <cellStyle name="Percent 7 5 3" xfId="38208"/>
    <cellStyle name="Percent 7 6" xfId="12841"/>
    <cellStyle name="Percent 7 6 2" xfId="38209"/>
    <cellStyle name="Percent 7 7" xfId="12842"/>
    <cellStyle name="Percent 7 7 2" xfId="38210"/>
    <cellStyle name="Percent 7 8" xfId="12843"/>
    <cellStyle name="Percent 7 8 2" xfId="38211"/>
    <cellStyle name="Percent 7 9" xfId="12844"/>
    <cellStyle name="Percent 70" xfId="12845"/>
    <cellStyle name="Percent 70 2" xfId="38212"/>
    <cellStyle name="Percent 70 2 2" xfId="38213"/>
    <cellStyle name="Percent 70 3" xfId="38214"/>
    <cellStyle name="Percent 71" xfId="12846"/>
    <cellStyle name="Percent 71 2" xfId="38215"/>
    <cellStyle name="Percent 71 2 2" xfId="38216"/>
    <cellStyle name="Percent 71 3" xfId="38217"/>
    <cellStyle name="Percent 72" xfId="12847"/>
    <cellStyle name="Percent 72 2" xfId="38218"/>
    <cellStyle name="Percent 72 2 2" xfId="38219"/>
    <cellStyle name="Percent 72 3" xfId="38220"/>
    <cellStyle name="Percent 73" xfId="12848"/>
    <cellStyle name="Percent 73 2" xfId="38221"/>
    <cellStyle name="Percent 73 2 2" xfId="38222"/>
    <cellStyle name="Percent 73 3" xfId="38223"/>
    <cellStyle name="Percent 74" xfId="12849"/>
    <cellStyle name="Percent 74 2" xfId="38224"/>
    <cellStyle name="Percent 74 2 2" xfId="38225"/>
    <cellStyle name="Percent 74 3" xfId="38226"/>
    <cellStyle name="Percent 75" xfId="12850"/>
    <cellStyle name="Percent 75 2" xfId="38227"/>
    <cellStyle name="Percent 75 2 2" xfId="38228"/>
    <cellStyle name="Percent 75 3" xfId="38229"/>
    <cellStyle name="Percent 76" xfId="12851"/>
    <cellStyle name="Percent 76 2" xfId="38230"/>
    <cellStyle name="Percent 76 2 2" xfId="38231"/>
    <cellStyle name="Percent 76 3" xfId="38232"/>
    <cellStyle name="Percent 77" xfId="12852"/>
    <cellStyle name="Percent 77 2" xfId="38233"/>
    <cellStyle name="Percent 78" xfId="12853"/>
    <cellStyle name="Percent 78 2" xfId="38234"/>
    <cellStyle name="Percent 79" xfId="12854"/>
    <cellStyle name="Percent 79 2" xfId="38235"/>
    <cellStyle name="Percent 79 3" xfId="38236"/>
    <cellStyle name="Percent 79 4" xfId="38237"/>
    <cellStyle name="Percent 8" xfId="12855"/>
    <cellStyle name="Percent 8 2" xfId="12856"/>
    <cellStyle name="Percent 8 2 2" xfId="12857"/>
    <cellStyle name="Percent 8 2 2 2" xfId="38238"/>
    <cellStyle name="Percent 8 2 2 2 2" xfId="38239"/>
    <cellStyle name="Percent 8 2 2 2 3" xfId="38240"/>
    <cellStyle name="Percent 8 2 2 3" xfId="38241"/>
    <cellStyle name="Percent 8 2 2 4" xfId="38242"/>
    <cellStyle name="Percent 8 2 3" xfId="38243"/>
    <cellStyle name="Percent 8 2 3 2" xfId="38244"/>
    <cellStyle name="Percent 8 2 3 2 2" xfId="38245"/>
    <cellStyle name="Percent 8 2 3 3" xfId="38246"/>
    <cellStyle name="Percent 8 2 4" xfId="38247"/>
    <cellStyle name="Percent 8 2 4 2" xfId="38248"/>
    <cellStyle name="Percent 8 2 5" xfId="38249"/>
    <cellStyle name="Percent 8 3" xfId="12858"/>
    <cellStyle name="Percent 8 3 2" xfId="12859"/>
    <cellStyle name="Percent 8 3 2 2" xfId="38250"/>
    <cellStyle name="Percent 8 3 3" xfId="38251"/>
    <cellStyle name="Percent 8 4" xfId="12860"/>
    <cellStyle name="Percent 8 4 2" xfId="38252"/>
    <cellStyle name="Percent 8 4 2 2" xfId="38253"/>
    <cellStyle name="Percent 8 4 3" xfId="38254"/>
    <cellStyle name="Percent 8 4 4" xfId="38255"/>
    <cellStyle name="Percent 8 5" xfId="38256"/>
    <cellStyle name="Percent 8 5 2" xfId="38257"/>
    <cellStyle name="Percent 8 5 2 2" xfId="38258"/>
    <cellStyle name="Percent 8 5 3" xfId="38259"/>
    <cellStyle name="Percent 8 6" xfId="38260"/>
    <cellStyle name="Percent 8 6 2" xfId="38261"/>
    <cellStyle name="Percent 8 7" xfId="38262"/>
    <cellStyle name="Percent 80" xfId="12861"/>
    <cellStyle name="Percent 80 2" xfId="38263"/>
    <cellStyle name="Percent 80 3" xfId="38264"/>
    <cellStyle name="Percent 80 4" xfId="38265"/>
    <cellStyle name="Percent 81" xfId="12862"/>
    <cellStyle name="Percent 81 2" xfId="38266"/>
    <cellStyle name="Percent 81 3" xfId="38267"/>
    <cellStyle name="Percent 81 4" xfId="38268"/>
    <cellStyle name="Percent 82" xfId="12863"/>
    <cellStyle name="Percent 82 2" xfId="38269"/>
    <cellStyle name="Percent 82 3" xfId="38270"/>
    <cellStyle name="Percent 82 4" xfId="38271"/>
    <cellStyle name="Percent 83" xfId="12864"/>
    <cellStyle name="Percent 83 2" xfId="38272"/>
    <cellStyle name="Percent 83 3" xfId="38273"/>
    <cellStyle name="Percent 83 4" xfId="38274"/>
    <cellStyle name="Percent 84" xfId="12865"/>
    <cellStyle name="Percent 84 2" xfId="38275"/>
    <cellStyle name="Percent 84 3" xfId="38276"/>
    <cellStyle name="Percent 84 4" xfId="38277"/>
    <cellStyle name="Percent 85" xfId="12866"/>
    <cellStyle name="Percent 85 2" xfId="38278"/>
    <cellStyle name="Percent 85 3" xfId="38279"/>
    <cellStyle name="Percent 85 4" xfId="38280"/>
    <cellStyle name="Percent 86" xfId="12867"/>
    <cellStyle name="Percent 86 2" xfId="38281"/>
    <cellStyle name="Percent 87" xfId="12868"/>
    <cellStyle name="Percent 87 2" xfId="38282"/>
    <cellStyle name="Percent 87 3" xfId="38283"/>
    <cellStyle name="Percent 88" xfId="12869"/>
    <cellStyle name="Percent 88 2" xfId="38284"/>
    <cellStyle name="Percent 88 3" xfId="38285"/>
    <cellStyle name="Percent 89" xfId="12870"/>
    <cellStyle name="Percent 89 2" xfId="38286"/>
    <cellStyle name="Percent 89 3" xfId="38287"/>
    <cellStyle name="Percent 9" xfId="12871"/>
    <cellStyle name="Percent 9 2" xfId="12872"/>
    <cellStyle name="Percent 9 2 2" xfId="12873"/>
    <cellStyle name="Percent 9 2 2 2" xfId="38288"/>
    <cellStyle name="Percent 9 2 2 2 2" xfId="38289"/>
    <cellStyle name="Percent 9 2 2 2 3" xfId="38290"/>
    <cellStyle name="Percent 9 2 2 3" xfId="38291"/>
    <cellStyle name="Percent 9 2 3" xfId="12874"/>
    <cellStyle name="Percent 9 2 3 2" xfId="38292"/>
    <cellStyle name="Percent 9 2 3 2 2" xfId="38293"/>
    <cellStyle name="Percent 9 2 3 3" xfId="38294"/>
    <cellStyle name="Percent 9 2 4" xfId="38295"/>
    <cellStyle name="Percent 9 2 4 2" xfId="38296"/>
    <cellStyle name="Percent 9 2 5" xfId="38297"/>
    <cellStyle name="Percent 9 3" xfId="12875"/>
    <cellStyle name="Percent 9 3 2" xfId="38298"/>
    <cellStyle name="Percent 9 3 2 2" xfId="38299"/>
    <cellStyle name="Percent 9 3 2 3" xfId="38300"/>
    <cellStyle name="Percent 9 3 3" xfId="38301"/>
    <cellStyle name="Percent 9 4" xfId="12876"/>
    <cellStyle name="Percent 9 4 2" xfId="38302"/>
    <cellStyle name="Percent 9 4 2 2" xfId="38303"/>
    <cellStyle name="Percent 9 4 3" xfId="38304"/>
    <cellStyle name="Percent 9 5" xfId="38305"/>
    <cellStyle name="Percent 9 5 2" xfId="38306"/>
    <cellStyle name="Percent 9 5 2 2" xfId="38307"/>
    <cellStyle name="Percent 9 5 3" xfId="38308"/>
    <cellStyle name="Percent 9 6" xfId="38309"/>
    <cellStyle name="Percent 9 6 2" xfId="38310"/>
    <cellStyle name="Percent 9 7" xfId="38311"/>
    <cellStyle name="Percent 90" xfId="12877"/>
    <cellStyle name="Percent 90 2" xfId="38312"/>
    <cellStyle name="Percent 91" xfId="12878"/>
    <cellStyle name="Percent 91 2" xfId="38313"/>
    <cellStyle name="Percent 92" xfId="12879"/>
    <cellStyle name="Percent 92 2" xfId="38314"/>
    <cellStyle name="Percent 93" xfId="12880"/>
    <cellStyle name="Percent 93 2" xfId="38315"/>
    <cellStyle name="Percent 94" xfId="12881"/>
    <cellStyle name="Percent 94 2" xfId="38316"/>
    <cellStyle name="Percent 95" xfId="12882"/>
    <cellStyle name="Percent 95 2" xfId="38317"/>
    <cellStyle name="Percent 96" xfId="12883"/>
    <cellStyle name="Percent 96 2" xfId="38318"/>
    <cellStyle name="Percent 97" xfId="12884"/>
    <cellStyle name="Percent 97 2" xfId="38319"/>
    <cellStyle name="Percent 98" xfId="12885"/>
    <cellStyle name="Percent 99" xfId="12886"/>
    <cellStyle name="Processing" xfId="12887"/>
    <cellStyle name="Processing 2" xfId="12888"/>
    <cellStyle name="Processing 2 2" xfId="12889"/>
    <cellStyle name="Processing 2 2 2" xfId="38320"/>
    <cellStyle name="Processing 2 2 2 2" xfId="38321"/>
    <cellStyle name="Processing 2 2 2 2 2" xfId="38322"/>
    <cellStyle name="Processing 2 2 2 3" xfId="38323"/>
    <cellStyle name="Processing 2 2 3" xfId="38324"/>
    <cellStyle name="Processing 2 2 3 2" xfId="38325"/>
    <cellStyle name="Processing 2 2 4" xfId="38326"/>
    <cellStyle name="Processing 2 2 4 2" xfId="38327"/>
    <cellStyle name="Processing 2 3" xfId="12890"/>
    <cellStyle name="Processing 2 3 2" xfId="38328"/>
    <cellStyle name="Processing 2 3 2 2" xfId="38329"/>
    <cellStyle name="Processing 2 3 3" xfId="38330"/>
    <cellStyle name="Processing 2 4" xfId="38331"/>
    <cellStyle name="Processing 2 4 2" xfId="38332"/>
    <cellStyle name="Processing 2 4 2 2" xfId="38333"/>
    <cellStyle name="Processing 2 4 3" xfId="38334"/>
    <cellStyle name="Processing 2 5" xfId="38335"/>
    <cellStyle name="Processing 2 5 2" xfId="38336"/>
    <cellStyle name="Processing 2 6" xfId="38337"/>
    <cellStyle name="Processing 2 6 2" xfId="38338"/>
    <cellStyle name="Processing 3" xfId="12891"/>
    <cellStyle name="Processing 3 2" xfId="38339"/>
    <cellStyle name="Processing 3 2 2" xfId="38340"/>
    <cellStyle name="Processing 3 2 2 2" xfId="38341"/>
    <cellStyle name="Processing 3 2 3" xfId="38342"/>
    <cellStyle name="Processing 3 3" xfId="38343"/>
    <cellStyle name="Processing 3 3 2" xfId="38344"/>
    <cellStyle name="Processing 3 4" xfId="38345"/>
    <cellStyle name="Processing 3 4 2" xfId="38346"/>
    <cellStyle name="Processing 4" xfId="12892"/>
    <cellStyle name="Processing 4 2" xfId="12893"/>
    <cellStyle name="Processing 4 2 2" xfId="38347"/>
    <cellStyle name="Processing 4 3" xfId="38348"/>
    <cellStyle name="Processing 5" xfId="12894"/>
    <cellStyle name="Processing 5 2" xfId="38349"/>
    <cellStyle name="Processing 5 2 2" xfId="38350"/>
    <cellStyle name="Processing 5 3" xfId="38351"/>
    <cellStyle name="Processing 5 4" xfId="38352"/>
    <cellStyle name="Processing 6" xfId="38353"/>
    <cellStyle name="Processing 6 2" xfId="38354"/>
    <cellStyle name="Processing 7" xfId="38355"/>
    <cellStyle name="Processing 7 2" xfId="38356"/>
    <cellStyle name="Processing_AURORA Total New" xfId="12895"/>
    <cellStyle name="Protected" xfId="38357"/>
    <cellStyle name="ProtectedDates" xfId="38358"/>
    <cellStyle name="PSChar" xfId="12896"/>
    <cellStyle name="PSChar 2" xfId="12897"/>
    <cellStyle name="PSChar 2 2" xfId="12898"/>
    <cellStyle name="PSChar 2 2 2" xfId="38359"/>
    <cellStyle name="PSChar 2 3" xfId="38360"/>
    <cellStyle name="PSChar 2 3 2" xfId="38361"/>
    <cellStyle name="PSChar 2 4" xfId="38362"/>
    <cellStyle name="PSChar 3" xfId="12899"/>
    <cellStyle name="PSChar 3 2" xfId="38363"/>
    <cellStyle name="PSChar 3 3" xfId="38364"/>
    <cellStyle name="PSChar 4" xfId="12900"/>
    <cellStyle name="PSChar 4 2" xfId="38365"/>
    <cellStyle name="PSChar 5" xfId="38366"/>
    <cellStyle name="PSDate" xfId="12901"/>
    <cellStyle name="PSDate 2" xfId="12902"/>
    <cellStyle name="PSDate 2 2" xfId="12903"/>
    <cellStyle name="PSDate 2 2 2" xfId="38367"/>
    <cellStyle name="PSDate 2 3" xfId="38368"/>
    <cellStyle name="PSDate 2 3 2" xfId="38369"/>
    <cellStyle name="PSDate 2 4" xfId="38370"/>
    <cellStyle name="PSDate 3" xfId="12904"/>
    <cellStyle name="PSDate 3 2" xfId="38371"/>
    <cellStyle name="PSDate 3 3" xfId="38372"/>
    <cellStyle name="PSDate 4" xfId="12905"/>
    <cellStyle name="PSDate 4 2" xfId="38373"/>
    <cellStyle name="PSDate 5" xfId="38374"/>
    <cellStyle name="PSDec" xfId="12906"/>
    <cellStyle name="PSDec 2" xfId="12907"/>
    <cellStyle name="PSDec 2 2" xfId="12908"/>
    <cellStyle name="PSDec 2 2 2" xfId="38375"/>
    <cellStyle name="PSDec 2 3" xfId="38376"/>
    <cellStyle name="PSDec 2 3 2" xfId="38377"/>
    <cellStyle name="PSDec 2 4" xfId="38378"/>
    <cellStyle name="PSDec 3" xfId="12909"/>
    <cellStyle name="PSDec 3 2" xfId="38379"/>
    <cellStyle name="PSDec 3 3" xfId="38380"/>
    <cellStyle name="PSDec 4" xfId="12910"/>
    <cellStyle name="PSDec 4 2" xfId="38381"/>
    <cellStyle name="PSDec 5" xfId="38382"/>
    <cellStyle name="PSHeading" xfId="12911"/>
    <cellStyle name="PSHeading 2" xfId="12912"/>
    <cellStyle name="PSHeading 2 2" xfId="12913"/>
    <cellStyle name="PSHeading 2 2 2" xfId="38383"/>
    <cellStyle name="PSHeading 2 2 3" xfId="38384"/>
    <cellStyle name="PSHeading 2 3" xfId="38385"/>
    <cellStyle name="PSHeading 2 3 2" xfId="38386"/>
    <cellStyle name="PSHeading 2 4" xfId="38387"/>
    <cellStyle name="PSHeading 3" xfId="12914"/>
    <cellStyle name="PSHeading 3 2" xfId="38388"/>
    <cellStyle name="PSHeading 3 3" xfId="38389"/>
    <cellStyle name="PSHeading 4" xfId="12915"/>
    <cellStyle name="PSHeading 4 2" xfId="38390"/>
    <cellStyle name="PSHeading 5" xfId="38391"/>
    <cellStyle name="PSInt" xfId="12916"/>
    <cellStyle name="PSInt 2" xfId="12917"/>
    <cellStyle name="PSInt 2 2" xfId="12918"/>
    <cellStyle name="PSInt 2 2 2" xfId="38392"/>
    <cellStyle name="PSInt 2 3" xfId="38393"/>
    <cellStyle name="PSInt 2 3 2" xfId="38394"/>
    <cellStyle name="PSInt 2 4" xfId="38395"/>
    <cellStyle name="PSInt 3" xfId="12919"/>
    <cellStyle name="PSInt 3 2" xfId="38396"/>
    <cellStyle name="PSInt 3 3" xfId="38397"/>
    <cellStyle name="PSInt 4" xfId="12920"/>
    <cellStyle name="PSInt 4 2" xfId="38398"/>
    <cellStyle name="PSInt 5" xfId="38399"/>
    <cellStyle name="PSSpacer" xfId="12921"/>
    <cellStyle name="PSSpacer 2" xfId="12922"/>
    <cellStyle name="PSSpacer 2 2" xfId="12923"/>
    <cellStyle name="PSSpacer 2 2 2" xfId="38400"/>
    <cellStyle name="PSSpacer 2 3" xfId="38401"/>
    <cellStyle name="PSSpacer 2 3 2" xfId="38402"/>
    <cellStyle name="PSSpacer 2 4" xfId="38403"/>
    <cellStyle name="PSSpacer 3" xfId="12924"/>
    <cellStyle name="PSSpacer 3 2" xfId="38404"/>
    <cellStyle name="PSSpacer 3 3" xfId="38405"/>
    <cellStyle name="PSSpacer 4" xfId="12925"/>
    <cellStyle name="PSSpacer 4 2" xfId="38406"/>
    <cellStyle name="PSSpacer 5" xfId="38407"/>
    <cellStyle name="purple - Style8" xfId="12926"/>
    <cellStyle name="purple - Style8 2" xfId="12927"/>
    <cellStyle name="purple - Style8 2 2" xfId="12928"/>
    <cellStyle name="purple - Style8 2 2 2" xfId="38408"/>
    <cellStyle name="purple - Style8 2 3" xfId="38409"/>
    <cellStyle name="purple - Style8 3" xfId="12929"/>
    <cellStyle name="purple - Style8 3 2" xfId="38410"/>
    <cellStyle name="purple - Style8 3 2 2" xfId="38411"/>
    <cellStyle name="purple - Style8 3 3" xfId="38412"/>
    <cellStyle name="purple - Style8 3 4" xfId="38413"/>
    <cellStyle name="purple - Style8 4" xfId="38414"/>
    <cellStyle name="purple - Style8 4 2" xfId="38415"/>
    <cellStyle name="purple - Style8 5" xfId="38416"/>
    <cellStyle name="purple - Style8_ACCOUNTS" xfId="12930"/>
    <cellStyle name="RED" xfId="12931"/>
    <cellStyle name="Red - Style7" xfId="12932"/>
    <cellStyle name="Red - Style7 2" xfId="12933"/>
    <cellStyle name="Red - Style7 2 2" xfId="12934"/>
    <cellStyle name="Red - Style7 2 2 2" xfId="38417"/>
    <cellStyle name="Red - Style7 2 3" xfId="38418"/>
    <cellStyle name="Red - Style7 3" xfId="12935"/>
    <cellStyle name="Red - Style7 3 2" xfId="38419"/>
    <cellStyle name="Red - Style7 3 2 2" xfId="38420"/>
    <cellStyle name="Red - Style7 3 3" xfId="38421"/>
    <cellStyle name="Red - Style7 3 4" xfId="38422"/>
    <cellStyle name="Red - Style7 4" xfId="38423"/>
    <cellStyle name="Red - Style7 4 2" xfId="38424"/>
    <cellStyle name="Red - Style7 5" xfId="38425"/>
    <cellStyle name="Red - Style7_ACCOUNTS" xfId="12936"/>
    <cellStyle name="RED 10" xfId="12937"/>
    <cellStyle name="RED 10 2" xfId="38426"/>
    <cellStyle name="RED 10 2 2" xfId="38427"/>
    <cellStyle name="RED 10 3" xfId="38428"/>
    <cellStyle name="RED 11" xfId="12938"/>
    <cellStyle name="RED 11 2" xfId="38429"/>
    <cellStyle name="RED 11 2 2" xfId="38430"/>
    <cellStyle name="RED 11 3" xfId="38431"/>
    <cellStyle name="RED 12" xfId="12939"/>
    <cellStyle name="RED 12 2" xfId="38432"/>
    <cellStyle name="RED 12 2 2" xfId="38433"/>
    <cellStyle name="RED 12 3" xfId="38434"/>
    <cellStyle name="RED 13" xfId="12940"/>
    <cellStyle name="RED 13 2" xfId="38435"/>
    <cellStyle name="RED 13 2 2" xfId="38436"/>
    <cellStyle name="RED 13 3" xfId="38437"/>
    <cellStyle name="RED 14" xfId="12941"/>
    <cellStyle name="RED 14 2" xfId="38438"/>
    <cellStyle name="RED 15" xfId="12942"/>
    <cellStyle name="RED 15 2" xfId="38439"/>
    <cellStyle name="RED 16" xfId="12943"/>
    <cellStyle name="RED 16 2" xfId="38440"/>
    <cellStyle name="RED 17" xfId="12944"/>
    <cellStyle name="RED 17 2" xfId="38441"/>
    <cellStyle name="RED 18" xfId="12945"/>
    <cellStyle name="RED 18 2" xfId="38442"/>
    <cellStyle name="RED 19" xfId="12946"/>
    <cellStyle name="RED 19 2" xfId="38443"/>
    <cellStyle name="RED 2" xfId="12947"/>
    <cellStyle name="RED 2 2" xfId="12948"/>
    <cellStyle name="RED 2 2 2" xfId="38444"/>
    <cellStyle name="RED 2 3" xfId="38445"/>
    <cellStyle name="RED 2 3 2" xfId="38446"/>
    <cellStyle name="RED 2 4" xfId="38447"/>
    <cellStyle name="RED 20" xfId="12949"/>
    <cellStyle name="RED 20 2" xfId="38448"/>
    <cellStyle name="RED 21" xfId="12950"/>
    <cellStyle name="RED 21 2" xfId="38449"/>
    <cellStyle name="RED 22" xfId="12951"/>
    <cellStyle name="RED 22 2" xfId="38450"/>
    <cellStyle name="RED 23" xfId="12952"/>
    <cellStyle name="RED 23 2" xfId="38451"/>
    <cellStyle name="RED 24" xfId="12953"/>
    <cellStyle name="RED 24 2" xfId="38452"/>
    <cellStyle name="RED 25" xfId="38453"/>
    <cellStyle name="RED 25 2" xfId="38454"/>
    <cellStyle name="RED 26" xfId="38455"/>
    <cellStyle name="RED 26 2" xfId="38456"/>
    <cellStyle name="RED 27" xfId="38457"/>
    <cellStyle name="RED 28" xfId="38458"/>
    <cellStyle name="RED 29" xfId="38459"/>
    <cellStyle name="RED 3" xfId="12954"/>
    <cellStyle name="RED 3 2" xfId="12955"/>
    <cellStyle name="RED 3 2 2" xfId="38460"/>
    <cellStyle name="RED 3 3" xfId="38461"/>
    <cellStyle name="RED 30" xfId="38462"/>
    <cellStyle name="RED 4" xfId="12956"/>
    <cellStyle name="RED 4 2" xfId="12957"/>
    <cellStyle name="RED 4 2 2" xfId="38463"/>
    <cellStyle name="RED 4 3" xfId="38464"/>
    <cellStyle name="RED 5" xfId="12958"/>
    <cellStyle name="RED 5 2" xfId="12959"/>
    <cellStyle name="RED 5 2 2" xfId="38465"/>
    <cellStyle name="RED 5 3" xfId="38466"/>
    <cellStyle name="RED 6" xfId="12960"/>
    <cellStyle name="RED 6 2" xfId="12961"/>
    <cellStyle name="RED 6 2 2" xfId="38467"/>
    <cellStyle name="RED 6 3" xfId="38468"/>
    <cellStyle name="RED 7" xfId="12962"/>
    <cellStyle name="RED 7 2" xfId="38469"/>
    <cellStyle name="RED 7 2 2" xfId="38470"/>
    <cellStyle name="RED 7 3" xfId="38471"/>
    <cellStyle name="RED 7 4" xfId="38472"/>
    <cellStyle name="RED 8" xfId="12963"/>
    <cellStyle name="RED 8 2" xfId="38473"/>
    <cellStyle name="RED 8 2 2" xfId="38474"/>
    <cellStyle name="RED 8 3" xfId="38475"/>
    <cellStyle name="RED 9" xfId="12964"/>
    <cellStyle name="RED 9 2" xfId="38476"/>
    <cellStyle name="RED 9 2 2" xfId="38477"/>
    <cellStyle name="RED 9 3" xfId="38478"/>
    <cellStyle name="RED_04 07E Wild Horse Wind Expansion (C) (2)" xfId="12965"/>
    <cellStyle name="Report" xfId="12966"/>
    <cellStyle name="Report - Style5" xfId="12967"/>
    <cellStyle name="Report - Style5 2" xfId="38479"/>
    <cellStyle name="Report - Style6" xfId="12968"/>
    <cellStyle name="Report - Style6 2" xfId="38480"/>
    <cellStyle name="Report - Style7" xfId="12969"/>
    <cellStyle name="Report - Style7 2" xfId="12970"/>
    <cellStyle name="Report - Style7 3" xfId="12971"/>
    <cellStyle name="Report - Style7 4" xfId="12972"/>
    <cellStyle name="Report - Style7 5" xfId="12973"/>
    <cellStyle name="Report - Style7 6" xfId="38481"/>
    <cellStyle name="Report - Style7 7" xfId="38482"/>
    <cellStyle name="Report - Style8" xfId="12974"/>
    <cellStyle name="Report - Style8 2" xfId="12975"/>
    <cellStyle name="Report - Style8 3" xfId="12976"/>
    <cellStyle name="Report - Style8 4" xfId="12977"/>
    <cellStyle name="Report - Style8 5" xfId="12978"/>
    <cellStyle name="Report - Style8 6" xfId="38483"/>
    <cellStyle name="Report - Style8 7" xfId="38484"/>
    <cellStyle name="Report 2" xfId="12979"/>
    <cellStyle name="Report 2 2" xfId="12980"/>
    <cellStyle name="Report 2 2 2" xfId="38485"/>
    <cellStyle name="Report 2 2 2 2" xfId="38486"/>
    <cellStyle name="Report 2 2 2 2 2" xfId="38487"/>
    <cellStyle name="Report 2 2 2 3" xfId="38488"/>
    <cellStyle name="Report 2 2 3" xfId="38489"/>
    <cellStyle name="Report 2 2 3 2" xfId="38490"/>
    <cellStyle name="Report 2 2 4" xfId="38491"/>
    <cellStyle name="Report 2 2 4 2" xfId="38492"/>
    <cellStyle name="Report 2 3" xfId="12981"/>
    <cellStyle name="Report 2 3 2" xfId="38493"/>
    <cellStyle name="Report 2 3 2 2" xfId="38494"/>
    <cellStyle name="Report 2 3 3" xfId="38495"/>
    <cellStyle name="Report 2 4" xfId="38496"/>
    <cellStyle name="Report 2 4 2" xfId="38497"/>
    <cellStyle name="Report 2 4 2 2" xfId="38498"/>
    <cellStyle name="Report 2 4 3" xfId="38499"/>
    <cellStyle name="Report 2 5" xfId="38500"/>
    <cellStyle name="Report 2 5 2" xfId="38501"/>
    <cellStyle name="Report 2 6" xfId="38502"/>
    <cellStyle name="Report 2 6 2" xfId="38503"/>
    <cellStyle name="Report 3" xfId="12982"/>
    <cellStyle name="Report 3 2" xfId="38504"/>
    <cellStyle name="Report 3 2 2" xfId="38505"/>
    <cellStyle name="Report 3 2 2 2" xfId="38506"/>
    <cellStyle name="Report 3 2 3" xfId="38507"/>
    <cellStyle name="Report 3 3" xfId="38508"/>
    <cellStyle name="Report 3 3 2" xfId="38509"/>
    <cellStyle name="Report 3 4" xfId="38510"/>
    <cellStyle name="Report 3 4 2" xfId="38511"/>
    <cellStyle name="Report 4" xfId="12983"/>
    <cellStyle name="Report 4 2" xfId="12984"/>
    <cellStyle name="Report 4 2 2" xfId="38512"/>
    <cellStyle name="Report 4 3" xfId="38513"/>
    <cellStyle name="Report 5" xfId="12985"/>
    <cellStyle name="Report 5 2" xfId="38514"/>
    <cellStyle name="Report 5 2 2" xfId="38515"/>
    <cellStyle name="Report 5 3" xfId="38516"/>
    <cellStyle name="Report 5 4" xfId="38517"/>
    <cellStyle name="Report 6" xfId="12986"/>
    <cellStyle name="Report 6 2" xfId="38518"/>
    <cellStyle name="Report 7" xfId="38519"/>
    <cellStyle name="Report 7 2" xfId="38520"/>
    <cellStyle name="Report Bar" xfId="12987"/>
    <cellStyle name="Report Bar 2" xfId="12988"/>
    <cellStyle name="Report Bar 2 2" xfId="12989"/>
    <cellStyle name="Report Bar 2 2 2" xfId="12990"/>
    <cellStyle name="Report Bar 2 2 2 2" xfId="38521"/>
    <cellStyle name="Report Bar 2 2 2 2 2" xfId="38522"/>
    <cellStyle name="Report Bar 2 2 2 3" xfId="38523"/>
    <cellStyle name="Report Bar 2 2 3" xfId="12991"/>
    <cellStyle name="Report Bar 2 2 3 2" xfId="38524"/>
    <cellStyle name="Report Bar 2 2 4" xfId="12992"/>
    <cellStyle name="Report Bar 2 2 4 2" xfId="38525"/>
    <cellStyle name="Report Bar 2 2 5" xfId="38526"/>
    <cellStyle name="Report Bar 2 2 6" xfId="38527"/>
    <cellStyle name="Report Bar 2 3" xfId="12993"/>
    <cellStyle name="Report Bar 2 3 2" xfId="38528"/>
    <cellStyle name="Report Bar 2 3 2 2" xfId="38529"/>
    <cellStyle name="Report Bar 2 3 3" xfId="38530"/>
    <cellStyle name="Report Bar 2 4" xfId="12994"/>
    <cellStyle name="Report Bar 2 4 2" xfId="38531"/>
    <cellStyle name="Report Bar 2 4 2 2" xfId="38532"/>
    <cellStyle name="Report Bar 2 4 3" xfId="38533"/>
    <cellStyle name="Report Bar 2 5" xfId="12995"/>
    <cellStyle name="Report Bar 2 5 2" xfId="38534"/>
    <cellStyle name="Report Bar 2 6" xfId="38535"/>
    <cellStyle name="Report Bar 2 6 2" xfId="38536"/>
    <cellStyle name="Report Bar 2 7" xfId="38537"/>
    <cellStyle name="Report Bar 3" xfId="12996"/>
    <cellStyle name="Report Bar 3 2" xfId="12997"/>
    <cellStyle name="Report Bar 3 2 2" xfId="38538"/>
    <cellStyle name="Report Bar 3 2 2 2" xfId="38539"/>
    <cellStyle name="Report Bar 3 2 3" xfId="38540"/>
    <cellStyle name="Report Bar 3 3" xfId="12998"/>
    <cellStyle name="Report Bar 3 3 2" xfId="38541"/>
    <cellStyle name="Report Bar 3 4" xfId="12999"/>
    <cellStyle name="Report Bar 3 4 2" xfId="38542"/>
    <cellStyle name="Report Bar 3 5" xfId="38543"/>
    <cellStyle name="Report Bar 3 6" xfId="38544"/>
    <cellStyle name="Report Bar 4" xfId="13000"/>
    <cellStyle name="Report Bar 4 2" xfId="13001"/>
    <cellStyle name="Report Bar 4 2 2" xfId="38545"/>
    <cellStyle name="Report Bar 4 3" xfId="13002"/>
    <cellStyle name="Report Bar 4 4" xfId="13003"/>
    <cellStyle name="Report Bar 4 5" xfId="13004"/>
    <cellStyle name="Report Bar 4 6" xfId="38546"/>
    <cellStyle name="Report Bar 4 7" xfId="38547"/>
    <cellStyle name="Report Bar 5" xfId="13005"/>
    <cellStyle name="Report Bar 5 2" xfId="38548"/>
    <cellStyle name="Report Bar 5 2 2" xfId="38549"/>
    <cellStyle name="Report Bar 5 3" xfId="38550"/>
    <cellStyle name="Report Bar 5 4" xfId="38551"/>
    <cellStyle name="Report Bar 6" xfId="38552"/>
    <cellStyle name="Report Bar 6 2" xfId="38553"/>
    <cellStyle name="Report Bar 7" xfId="38554"/>
    <cellStyle name="Report Bar 7 2" xfId="38555"/>
    <cellStyle name="Report Bar_AURORA Total New" xfId="13006"/>
    <cellStyle name="Report Heading" xfId="13007"/>
    <cellStyle name="Report Heading 2" xfId="13008"/>
    <cellStyle name="Report Heading 2 2" xfId="13009"/>
    <cellStyle name="Report Heading 2 2 2" xfId="38556"/>
    <cellStyle name="Report Heading 2 2 2 2" xfId="38557"/>
    <cellStyle name="Report Heading 2 2 3" xfId="38558"/>
    <cellStyle name="Report Heading 2 3" xfId="38559"/>
    <cellStyle name="Report Heading 2 3 2" xfId="38560"/>
    <cellStyle name="Report Heading 3" xfId="13010"/>
    <cellStyle name="Report Heading 3 2" xfId="38561"/>
    <cellStyle name="Report Heading 3 2 2" xfId="38562"/>
    <cellStyle name="Report Heading 3 3" xfId="38563"/>
    <cellStyle name="Report Heading 3 4" xfId="38564"/>
    <cellStyle name="Report Heading 4" xfId="38565"/>
    <cellStyle name="Report Heading 4 2" xfId="38566"/>
    <cellStyle name="Report Heading 5" xfId="38567"/>
    <cellStyle name="Report Heading 5 2" xfId="38568"/>
    <cellStyle name="Report Heading_Electric Rev Req Model (2009 GRC) Rebuttal" xfId="13011"/>
    <cellStyle name="Report Percent" xfId="13012"/>
    <cellStyle name="Report Percent 10" xfId="38569"/>
    <cellStyle name="Report Percent 10 2" xfId="38570"/>
    <cellStyle name="Report Percent 11" xfId="38571"/>
    <cellStyle name="Report Percent 11 2" xfId="38572"/>
    <cellStyle name="Report Percent 11 3" xfId="38573"/>
    <cellStyle name="Report Percent 2" xfId="13013"/>
    <cellStyle name="Report Percent 2 2" xfId="13014"/>
    <cellStyle name="Report Percent 2 2 2" xfId="13015"/>
    <cellStyle name="Report Percent 2 2 2 2" xfId="38574"/>
    <cellStyle name="Report Percent 2 2 2 2 2" xfId="38575"/>
    <cellStyle name="Report Percent 2 2 2 3" xfId="38576"/>
    <cellStyle name="Report Percent 2 2 3" xfId="38577"/>
    <cellStyle name="Report Percent 2 2 3 2" xfId="38578"/>
    <cellStyle name="Report Percent 2 2 4" xfId="38579"/>
    <cellStyle name="Report Percent 2 2 4 2" xfId="38580"/>
    <cellStyle name="Report Percent 2 3" xfId="13016"/>
    <cellStyle name="Report Percent 2 3 2" xfId="38581"/>
    <cellStyle name="Report Percent 2 3 2 2" xfId="38582"/>
    <cellStyle name="Report Percent 2 3 2 3" xfId="38583"/>
    <cellStyle name="Report Percent 2 3 3" xfId="38584"/>
    <cellStyle name="Report Percent 2 4" xfId="38585"/>
    <cellStyle name="Report Percent 2 4 2" xfId="38586"/>
    <cellStyle name="Report Percent 2 4 2 2" xfId="38587"/>
    <cellStyle name="Report Percent 2 4 3" xfId="38588"/>
    <cellStyle name="Report Percent 2 5" xfId="38589"/>
    <cellStyle name="Report Percent 2 5 2" xfId="38590"/>
    <cellStyle name="Report Percent 2 6" xfId="38591"/>
    <cellStyle name="Report Percent 2 6 2" xfId="38592"/>
    <cellStyle name="Report Percent 3" xfId="13017"/>
    <cellStyle name="Report Percent 3 2" xfId="13018"/>
    <cellStyle name="Report Percent 3 2 2" xfId="13019"/>
    <cellStyle name="Report Percent 3 2 2 2" xfId="38593"/>
    <cellStyle name="Report Percent 3 2 3" xfId="38594"/>
    <cellStyle name="Report Percent 3 2 4" xfId="38595"/>
    <cellStyle name="Report Percent 3 3" xfId="13020"/>
    <cellStyle name="Report Percent 3 3 2" xfId="13021"/>
    <cellStyle name="Report Percent 3 3 2 2" xfId="38596"/>
    <cellStyle name="Report Percent 3 3 3" xfId="38597"/>
    <cellStyle name="Report Percent 3 4" xfId="13022"/>
    <cellStyle name="Report Percent 3 4 2" xfId="13023"/>
    <cellStyle name="Report Percent 3 4 2 2" xfId="38598"/>
    <cellStyle name="Report Percent 3 4 3" xfId="38599"/>
    <cellStyle name="Report Percent 3 5" xfId="38600"/>
    <cellStyle name="Report Percent 3 5 2" xfId="38601"/>
    <cellStyle name="Report Percent 4" xfId="13024"/>
    <cellStyle name="Report Percent 4 2" xfId="13025"/>
    <cellStyle name="Report Percent 4 2 2" xfId="38602"/>
    <cellStyle name="Report Percent 4 2 2 2" xfId="38603"/>
    <cellStyle name="Report Percent 4 2 2 2 2" xfId="38604"/>
    <cellStyle name="Report Percent 4 2 2 3" xfId="38605"/>
    <cellStyle name="Report Percent 4 2 3" xfId="38606"/>
    <cellStyle name="Report Percent 4 2 3 2" xfId="38607"/>
    <cellStyle name="Report Percent 4 2 4" xfId="38608"/>
    <cellStyle name="Report Percent 4 2 4 2" xfId="38609"/>
    <cellStyle name="Report Percent 4 3" xfId="38610"/>
    <cellStyle name="Report Percent 4 3 2" xfId="38611"/>
    <cellStyle name="Report Percent 4 3 2 2" xfId="38612"/>
    <cellStyle name="Report Percent 4 3 3" xfId="38613"/>
    <cellStyle name="Report Percent 4 3 4" xfId="38614"/>
    <cellStyle name="Report Percent 4 4" xfId="38615"/>
    <cellStyle name="Report Percent 4 4 2" xfId="38616"/>
    <cellStyle name="Report Percent 4 4 2 2" xfId="38617"/>
    <cellStyle name="Report Percent 4 4 3" xfId="38618"/>
    <cellStyle name="Report Percent 4 5" xfId="38619"/>
    <cellStyle name="Report Percent 4 5 2" xfId="38620"/>
    <cellStyle name="Report Percent 4 6" xfId="38621"/>
    <cellStyle name="Report Percent 4 6 2" xfId="38622"/>
    <cellStyle name="Report Percent 5" xfId="13026"/>
    <cellStyle name="Report Percent 5 2" xfId="38623"/>
    <cellStyle name="Report Percent 5 2 2" xfId="38624"/>
    <cellStyle name="Report Percent 5 2 2 2" xfId="38625"/>
    <cellStyle name="Report Percent 5 2 2 2 2" xfId="38626"/>
    <cellStyle name="Report Percent 5 2 3" xfId="38627"/>
    <cellStyle name="Report Percent 5 2 3 2" xfId="38628"/>
    <cellStyle name="Report Percent 5 2 4" xfId="38629"/>
    <cellStyle name="Report Percent 5 2 4 2" xfId="38630"/>
    <cellStyle name="Report Percent 5 2 5" xfId="38631"/>
    <cellStyle name="Report Percent 5 3" xfId="38632"/>
    <cellStyle name="Report Percent 5 3 2" xfId="38633"/>
    <cellStyle name="Report Percent 5 3 2 2" xfId="38634"/>
    <cellStyle name="Report Percent 5 4" xfId="38635"/>
    <cellStyle name="Report Percent 5 4 2" xfId="38636"/>
    <cellStyle name="Report Percent 5 5" xfId="38637"/>
    <cellStyle name="Report Percent 5 5 2" xfId="38638"/>
    <cellStyle name="Report Percent 6" xfId="13027"/>
    <cellStyle name="Report Percent 6 2" xfId="13028"/>
    <cellStyle name="Report Percent 6 2 2" xfId="38639"/>
    <cellStyle name="Report Percent 6 2 2 2" xfId="38640"/>
    <cellStyle name="Report Percent 6 3" xfId="38641"/>
    <cellStyle name="Report Percent 6 3 2" xfId="38642"/>
    <cellStyle name="Report Percent 6 4" xfId="38643"/>
    <cellStyle name="Report Percent 6 4 2" xfId="38644"/>
    <cellStyle name="Report Percent 7" xfId="13029"/>
    <cellStyle name="Report Percent 7 2" xfId="13030"/>
    <cellStyle name="Report Percent 7 2 2" xfId="38645"/>
    <cellStyle name="Report Percent 7 3" xfId="38646"/>
    <cellStyle name="Report Percent 8" xfId="13031"/>
    <cellStyle name="Report Percent 8 2" xfId="38647"/>
    <cellStyle name="Report Percent 8 2 2" xfId="38648"/>
    <cellStyle name="Report Percent 8 3" xfId="38649"/>
    <cellStyle name="Report Percent 8 4" xfId="38650"/>
    <cellStyle name="Report Percent 9" xfId="38651"/>
    <cellStyle name="Report Percent 9 2" xfId="38652"/>
    <cellStyle name="Report Percent 9 2 2" xfId="38653"/>
    <cellStyle name="Report Percent 9 2 2 2" xfId="38654"/>
    <cellStyle name="Report Percent 9 2 3" xfId="38655"/>
    <cellStyle name="Report Percent 9 3" xfId="38656"/>
    <cellStyle name="Report Percent 9 3 2" xfId="38657"/>
    <cellStyle name="Report Percent 9 4" xfId="38658"/>
    <cellStyle name="Report Percent_ACCOUNTS" xfId="13032"/>
    <cellStyle name="Report Unit Cost" xfId="13033"/>
    <cellStyle name="Report Unit Cost 10" xfId="38659"/>
    <cellStyle name="Report Unit Cost 10 2" xfId="38660"/>
    <cellStyle name="Report Unit Cost 10 2 2" xfId="38661"/>
    <cellStyle name="Report Unit Cost 10 2 2 2" xfId="38662"/>
    <cellStyle name="Report Unit Cost 10 2 3" xfId="38663"/>
    <cellStyle name="Report Unit Cost 10 3" xfId="38664"/>
    <cellStyle name="Report Unit Cost 10 3 2" xfId="38665"/>
    <cellStyle name="Report Unit Cost 10 4" xfId="38666"/>
    <cellStyle name="Report Unit Cost 11" xfId="38667"/>
    <cellStyle name="Report Unit Cost 11 2" xfId="38668"/>
    <cellStyle name="Report Unit Cost 12" xfId="38669"/>
    <cellStyle name="Report Unit Cost 12 2" xfId="38670"/>
    <cellStyle name="Report Unit Cost 12 3" xfId="38671"/>
    <cellStyle name="Report Unit Cost 2" xfId="13034"/>
    <cellStyle name="Report Unit Cost 2 2" xfId="13035"/>
    <cellStyle name="Report Unit Cost 2 2 2" xfId="13036"/>
    <cellStyle name="Report Unit Cost 2 2 2 2" xfId="38672"/>
    <cellStyle name="Report Unit Cost 2 2 2 2 2" xfId="38673"/>
    <cellStyle name="Report Unit Cost 2 2 2 3" xfId="38674"/>
    <cellStyle name="Report Unit Cost 2 2 3" xfId="38675"/>
    <cellStyle name="Report Unit Cost 2 2 3 2" xfId="38676"/>
    <cellStyle name="Report Unit Cost 2 2 4" xfId="38677"/>
    <cellStyle name="Report Unit Cost 2 2 4 2" xfId="38678"/>
    <cellStyle name="Report Unit Cost 2 3" xfId="13037"/>
    <cellStyle name="Report Unit Cost 2 3 2" xfId="38679"/>
    <cellStyle name="Report Unit Cost 2 3 2 2" xfId="38680"/>
    <cellStyle name="Report Unit Cost 2 3 2 3" xfId="38681"/>
    <cellStyle name="Report Unit Cost 2 3 3" xfId="38682"/>
    <cellStyle name="Report Unit Cost 2 4" xfId="38683"/>
    <cellStyle name="Report Unit Cost 2 4 2" xfId="38684"/>
    <cellStyle name="Report Unit Cost 2 4 2 2" xfId="38685"/>
    <cellStyle name="Report Unit Cost 2 4 3" xfId="38686"/>
    <cellStyle name="Report Unit Cost 2 5" xfId="38687"/>
    <cellStyle name="Report Unit Cost 2 5 2" xfId="38688"/>
    <cellStyle name="Report Unit Cost 2 6" xfId="38689"/>
    <cellStyle name="Report Unit Cost 2 6 2" xfId="38690"/>
    <cellStyle name="Report Unit Cost 3" xfId="13038"/>
    <cellStyle name="Report Unit Cost 3 2" xfId="13039"/>
    <cellStyle name="Report Unit Cost 3 2 2" xfId="13040"/>
    <cellStyle name="Report Unit Cost 3 2 2 2" xfId="38691"/>
    <cellStyle name="Report Unit Cost 3 2 3" xfId="38692"/>
    <cellStyle name="Report Unit Cost 3 2 4" xfId="38693"/>
    <cellStyle name="Report Unit Cost 3 3" xfId="13041"/>
    <cellStyle name="Report Unit Cost 3 3 2" xfId="13042"/>
    <cellStyle name="Report Unit Cost 3 3 2 2" xfId="38694"/>
    <cellStyle name="Report Unit Cost 3 3 3" xfId="38695"/>
    <cellStyle name="Report Unit Cost 3 4" xfId="13043"/>
    <cellStyle name="Report Unit Cost 3 4 2" xfId="13044"/>
    <cellStyle name="Report Unit Cost 3 4 2 2" xfId="38696"/>
    <cellStyle name="Report Unit Cost 3 4 3" xfId="38697"/>
    <cellStyle name="Report Unit Cost 3 5" xfId="38698"/>
    <cellStyle name="Report Unit Cost 3 5 2" xfId="38699"/>
    <cellStyle name="Report Unit Cost 4" xfId="13045"/>
    <cellStyle name="Report Unit Cost 4 2" xfId="13046"/>
    <cellStyle name="Report Unit Cost 4 2 2" xfId="38700"/>
    <cellStyle name="Report Unit Cost 4 2 2 2" xfId="38701"/>
    <cellStyle name="Report Unit Cost 4 2 2 2 2" xfId="38702"/>
    <cellStyle name="Report Unit Cost 4 2 2 3" xfId="38703"/>
    <cellStyle name="Report Unit Cost 4 2 3" xfId="38704"/>
    <cellStyle name="Report Unit Cost 4 2 3 2" xfId="38705"/>
    <cellStyle name="Report Unit Cost 4 2 4" xfId="38706"/>
    <cellStyle name="Report Unit Cost 4 2 4 2" xfId="38707"/>
    <cellStyle name="Report Unit Cost 4 3" xfId="38708"/>
    <cellStyle name="Report Unit Cost 4 3 2" xfId="38709"/>
    <cellStyle name="Report Unit Cost 4 3 2 2" xfId="38710"/>
    <cellStyle name="Report Unit Cost 4 3 3" xfId="38711"/>
    <cellStyle name="Report Unit Cost 4 3 4" xfId="38712"/>
    <cellStyle name="Report Unit Cost 4 4" xfId="38713"/>
    <cellStyle name="Report Unit Cost 4 4 2" xfId="38714"/>
    <cellStyle name="Report Unit Cost 4 4 2 2" xfId="38715"/>
    <cellStyle name="Report Unit Cost 4 4 3" xfId="38716"/>
    <cellStyle name="Report Unit Cost 4 5" xfId="38717"/>
    <cellStyle name="Report Unit Cost 4 5 2" xfId="38718"/>
    <cellStyle name="Report Unit Cost 4 6" xfId="38719"/>
    <cellStyle name="Report Unit Cost 4 6 2" xfId="38720"/>
    <cellStyle name="Report Unit Cost 5" xfId="13047"/>
    <cellStyle name="Report Unit Cost 5 2" xfId="13048"/>
    <cellStyle name="Report Unit Cost 5 2 2" xfId="38721"/>
    <cellStyle name="Report Unit Cost 5 2 2 2" xfId="38722"/>
    <cellStyle name="Report Unit Cost 5 2 2 2 2" xfId="38723"/>
    <cellStyle name="Report Unit Cost 5 2 3" xfId="38724"/>
    <cellStyle name="Report Unit Cost 5 2 3 2" xfId="38725"/>
    <cellStyle name="Report Unit Cost 5 2 4" xfId="38726"/>
    <cellStyle name="Report Unit Cost 5 2 4 2" xfId="38727"/>
    <cellStyle name="Report Unit Cost 5 2 5" xfId="38728"/>
    <cellStyle name="Report Unit Cost 5 3" xfId="38729"/>
    <cellStyle name="Report Unit Cost 5 3 2" xfId="38730"/>
    <cellStyle name="Report Unit Cost 5 3 2 2" xfId="38731"/>
    <cellStyle name="Report Unit Cost 5 3 3" xfId="38732"/>
    <cellStyle name="Report Unit Cost 5 4" xfId="38733"/>
    <cellStyle name="Report Unit Cost 5 4 2" xfId="38734"/>
    <cellStyle name="Report Unit Cost 5 4 2 2" xfId="38735"/>
    <cellStyle name="Report Unit Cost 5 4 3" xfId="38736"/>
    <cellStyle name="Report Unit Cost 5 5" xfId="38737"/>
    <cellStyle name="Report Unit Cost 5 5 2" xfId="38738"/>
    <cellStyle name="Report Unit Cost 5 6" xfId="38739"/>
    <cellStyle name="Report Unit Cost 5 6 2" xfId="38740"/>
    <cellStyle name="Report Unit Cost 6" xfId="13049"/>
    <cellStyle name="Report Unit Cost 6 2" xfId="38741"/>
    <cellStyle name="Report Unit Cost 6 2 2" xfId="38742"/>
    <cellStyle name="Report Unit Cost 6 2 2 2" xfId="38743"/>
    <cellStyle name="Report Unit Cost 6 2 2 2 2" xfId="38744"/>
    <cellStyle name="Report Unit Cost 6 2 3" xfId="38745"/>
    <cellStyle name="Report Unit Cost 6 2 3 2" xfId="38746"/>
    <cellStyle name="Report Unit Cost 6 2 4" xfId="38747"/>
    <cellStyle name="Report Unit Cost 6 2 4 2" xfId="38748"/>
    <cellStyle name="Report Unit Cost 6 2 5" xfId="38749"/>
    <cellStyle name="Report Unit Cost 6 3" xfId="38750"/>
    <cellStyle name="Report Unit Cost 6 3 2" xfId="38751"/>
    <cellStyle name="Report Unit Cost 6 3 2 2" xfId="38752"/>
    <cellStyle name="Report Unit Cost 6 4" xfId="38753"/>
    <cellStyle name="Report Unit Cost 6 4 2" xfId="38754"/>
    <cellStyle name="Report Unit Cost 6 5" xfId="38755"/>
    <cellStyle name="Report Unit Cost 6 5 2" xfId="38756"/>
    <cellStyle name="Report Unit Cost 6 6" xfId="38757"/>
    <cellStyle name="Report Unit Cost 7" xfId="13050"/>
    <cellStyle name="Report Unit Cost 7 2" xfId="13051"/>
    <cellStyle name="Report Unit Cost 7 2 2" xfId="38758"/>
    <cellStyle name="Report Unit Cost 7 2 2 2" xfId="38759"/>
    <cellStyle name="Report Unit Cost 7 3" xfId="38760"/>
    <cellStyle name="Report Unit Cost 7 3 2" xfId="38761"/>
    <cellStyle name="Report Unit Cost 7 4" xfId="38762"/>
    <cellStyle name="Report Unit Cost 7 4 2" xfId="38763"/>
    <cellStyle name="Report Unit Cost 8" xfId="13052"/>
    <cellStyle name="Report Unit Cost 8 2" xfId="13053"/>
    <cellStyle name="Report Unit Cost 8 2 2" xfId="38764"/>
    <cellStyle name="Report Unit Cost 8 3" xfId="38765"/>
    <cellStyle name="Report Unit Cost 9" xfId="13054"/>
    <cellStyle name="Report Unit Cost 9 2" xfId="38766"/>
    <cellStyle name="Report Unit Cost 9 2 2" xfId="38767"/>
    <cellStyle name="Report Unit Cost 9 3" xfId="38768"/>
    <cellStyle name="Report Unit Cost 9 4" xfId="38769"/>
    <cellStyle name="Report Unit Cost_ACCOUNTS" xfId="13055"/>
    <cellStyle name="Report_Adj Bench DR 3 for Initial Briefs (Electric)" xfId="13056"/>
    <cellStyle name="Reports" xfId="13057"/>
    <cellStyle name="Reports 2" xfId="13058"/>
    <cellStyle name="Reports 2 2" xfId="13059"/>
    <cellStyle name="Reports 2 2 2" xfId="38770"/>
    <cellStyle name="Reports 2 3" xfId="38771"/>
    <cellStyle name="Reports 3" xfId="13060"/>
    <cellStyle name="Reports 3 2" xfId="38772"/>
    <cellStyle name="Reports 3 3" xfId="38773"/>
    <cellStyle name="Reports 4" xfId="38774"/>
    <cellStyle name="Reports 4 2" xfId="38775"/>
    <cellStyle name="Reports Total" xfId="13061"/>
    <cellStyle name="Reports Total 2" xfId="13062"/>
    <cellStyle name="Reports Total 2 2" xfId="13063"/>
    <cellStyle name="Reports Total 2 2 2" xfId="13064"/>
    <cellStyle name="Reports Total 2 2 2 2" xfId="38776"/>
    <cellStyle name="Reports Total 2 2 2 2 2" xfId="38777"/>
    <cellStyle name="Reports Total 2 2 2 3" xfId="38778"/>
    <cellStyle name="Reports Total 2 2 3" xfId="13065"/>
    <cellStyle name="Reports Total 2 2 3 2" xfId="38779"/>
    <cellStyle name="Reports Total 2 2 4" xfId="13066"/>
    <cellStyle name="Reports Total 2 2 4 2" xfId="38780"/>
    <cellStyle name="Reports Total 2 2 5" xfId="13067"/>
    <cellStyle name="Reports Total 2 2 6" xfId="38781"/>
    <cellStyle name="Reports Total 2 2 7" xfId="38782"/>
    <cellStyle name="Reports Total 2 3" xfId="13068"/>
    <cellStyle name="Reports Total 2 3 2" xfId="38783"/>
    <cellStyle name="Reports Total 2 3 2 2" xfId="38784"/>
    <cellStyle name="Reports Total 2 3 3" xfId="38785"/>
    <cellStyle name="Reports Total 2 4" xfId="13069"/>
    <cellStyle name="Reports Total 2 4 2" xfId="38786"/>
    <cellStyle name="Reports Total 2 4 2 2" xfId="38787"/>
    <cellStyle name="Reports Total 2 4 3" xfId="38788"/>
    <cellStyle name="Reports Total 2 5" xfId="13070"/>
    <cellStyle name="Reports Total 2 5 2" xfId="38789"/>
    <cellStyle name="Reports Total 2 6" xfId="13071"/>
    <cellStyle name="Reports Total 2 6 2" xfId="38790"/>
    <cellStyle name="Reports Total 2 7" xfId="38791"/>
    <cellStyle name="Reports Total 2 8" xfId="38792"/>
    <cellStyle name="Reports Total 3" xfId="13072"/>
    <cellStyle name="Reports Total 3 2" xfId="13073"/>
    <cellStyle name="Reports Total 3 2 2" xfId="38793"/>
    <cellStyle name="Reports Total 3 2 2 2" xfId="38794"/>
    <cellStyle name="Reports Total 3 2 3" xfId="38795"/>
    <cellStyle name="Reports Total 3 3" xfId="13074"/>
    <cellStyle name="Reports Total 3 3 2" xfId="38796"/>
    <cellStyle name="Reports Total 3 4" xfId="13075"/>
    <cellStyle name="Reports Total 3 4 2" xfId="38797"/>
    <cellStyle name="Reports Total 3 5" xfId="13076"/>
    <cellStyle name="Reports Total 3 6" xfId="38798"/>
    <cellStyle name="Reports Total 3 7" xfId="38799"/>
    <cellStyle name="Reports Total 4" xfId="13077"/>
    <cellStyle name="Reports Total 4 2" xfId="13078"/>
    <cellStyle name="Reports Total 4 2 2" xfId="38800"/>
    <cellStyle name="Reports Total 4 3" xfId="13079"/>
    <cellStyle name="Reports Total 4 4" xfId="13080"/>
    <cellStyle name="Reports Total 4 5" xfId="13081"/>
    <cellStyle name="Reports Total 4 6" xfId="38801"/>
    <cellStyle name="Reports Total 4 7" xfId="38802"/>
    <cellStyle name="Reports Total 5" xfId="13082"/>
    <cellStyle name="Reports Total 5 2" xfId="38803"/>
    <cellStyle name="Reports Total 5 2 2" xfId="38804"/>
    <cellStyle name="Reports Total 5 3" xfId="38805"/>
    <cellStyle name="Reports Total 5 4" xfId="38806"/>
    <cellStyle name="Reports Total 6" xfId="38807"/>
    <cellStyle name="Reports Total 6 2" xfId="38808"/>
    <cellStyle name="Reports Total 7" xfId="38809"/>
    <cellStyle name="Reports Total 7 2" xfId="38810"/>
    <cellStyle name="Reports Total_AURORA Total New" xfId="13083"/>
    <cellStyle name="Reports Unit Cost Total" xfId="13084"/>
    <cellStyle name="Reports Unit Cost Total 2" xfId="13085"/>
    <cellStyle name="Reports Unit Cost Total 2 2" xfId="13086"/>
    <cellStyle name="Reports Unit Cost Total 2 2 2" xfId="38811"/>
    <cellStyle name="Reports Unit Cost Total 2 2 2 2" xfId="38812"/>
    <cellStyle name="Reports Unit Cost Total 2 2 3" xfId="38813"/>
    <cellStyle name="Reports Unit Cost Total 2 2 4" xfId="38814"/>
    <cellStyle name="Reports Unit Cost Total 2 3" xfId="13087"/>
    <cellStyle name="Reports Unit Cost Total 2 3 2" xfId="38815"/>
    <cellStyle name="Reports Unit Cost Total 2 4" xfId="13088"/>
    <cellStyle name="Reports Unit Cost Total 2 4 2" xfId="38816"/>
    <cellStyle name="Reports Unit Cost Total 2 5" xfId="13089"/>
    <cellStyle name="Reports Unit Cost Total 2 6" xfId="38817"/>
    <cellStyle name="Reports Unit Cost Total 2 7" xfId="38818"/>
    <cellStyle name="Reports Unit Cost Total 3" xfId="13090"/>
    <cellStyle name="Reports Unit Cost Total 3 2" xfId="13091"/>
    <cellStyle name="Reports Unit Cost Total 3 2 2" xfId="38819"/>
    <cellStyle name="Reports Unit Cost Total 3 3" xfId="38820"/>
    <cellStyle name="Reports Unit Cost Total 4" xfId="13092"/>
    <cellStyle name="Reports Unit Cost Total 4 2" xfId="38821"/>
    <cellStyle name="Reports Unit Cost Total 4 3" xfId="38822"/>
    <cellStyle name="Reports Unit Cost Total 5" xfId="38823"/>
    <cellStyle name="Reports Unit Cost Total 5 2" xfId="38824"/>
    <cellStyle name="Reports_14.21G &amp; 16.28E Incentive Pay" xfId="13093"/>
    <cellStyle name="RevList" xfId="13094"/>
    <cellStyle name="RevList 2" xfId="13095"/>
    <cellStyle name="RevList 2 2" xfId="13096"/>
    <cellStyle name="RevList 2 2 2" xfId="38825"/>
    <cellStyle name="RevList 2 3" xfId="38826"/>
    <cellStyle name="RevList 3" xfId="13097"/>
    <cellStyle name="RevList 3 2" xfId="38827"/>
    <cellStyle name="RevList 3 3" xfId="38828"/>
    <cellStyle name="RevList 4" xfId="38829"/>
    <cellStyle name="RevList 4 2" xfId="38830"/>
    <cellStyle name="round100" xfId="13098"/>
    <cellStyle name="round100 10" xfId="38831"/>
    <cellStyle name="round100 10 2" xfId="38832"/>
    <cellStyle name="round100 11" xfId="38833"/>
    <cellStyle name="round100 11 2" xfId="38834"/>
    <cellStyle name="round100 11 3" xfId="38835"/>
    <cellStyle name="round100 2" xfId="13099"/>
    <cellStyle name="round100 2 2" xfId="13100"/>
    <cellStyle name="round100 2 2 2" xfId="13101"/>
    <cellStyle name="round100 2 2 2 2" xfId="38836"/>
    <cellStyle name="round100 2 2 2 2 2" xfId="38837"/>
    <cellStyle name="round100 2 2 2 3" xfId="38838"/>
    <cellStyle name="round100 2 2 3" xfId="38839"/>
    <cellStyle name="round100 2 2 3 2" xfId="38840"/>
    <cellStyle name="round100 2 2 4" xfId="38841"/>
    <cellStyle name="round100 2 2 4 2" xfId="38842"/>
    <cellStyle name="round100 2 3" xfId="13102"/>
    <cellStyle name="round100 2 3 2" xfId="38843"/>
    <cellStyle name="round100 2 3 2 2" xfId="38844"/>
    <cellStyle name="round100 2 3 2 3" xfId="38845"/>
    <cellStyle name="round100 2 3 3" xfId="38846"/>
    <cellStyle name="round100 2 4" xfId="38847"/>
    <cellStyle name="round100 2 4 2" xfId="38848"/>
    <cellStyle name="round100 2 4 2 2" xfId="38849"/>
    <cellStyle name="round100 2 4 3" xfId="38850"/>
    <cellStyle name="round100 2 5" xfId="38851"/>
    <cellStyle name="round100 2 5 2" xfId="38852"/>
    <cellStyle name="round100 2 6" xfId="38853"/>
    <cellStyle name="round100 2 6 2" xfId="38854"/>
    <cellStyle name="round100 3" xfId="13103"/>
    <cellStyle name="round100 3 2" xfId="13104"/>
    <cellStyle name="round100 3 2 2" xfId="13105"/>
    <cellStyle name="round100 3 2 2 2" xfId="38855"/>
    <cellStyle name="round100 3 2 3" xfId="38856"/>
    <cellStyle name="round100 3 2 4" xfId="38857"/>
    <cellStyle name="round100 3 3" xfId="13106"/>
    <cellStyle name="round100 3 3 2" xfId="13107"/>
    <cellStyle name="round100 3 3 2 2" xfId="38858"/>
    <cellStyle name="round100 3 3 3" xfId="38859"/>
    <cellStyle name="round100 3 4" xfId="13108"/>
    <cellStyle name="round100 3 4 2" xfId="13109"/>
    <cellStyle name="round100 3 4 2 2" xfId="38860"/>
    <cellStyle name="round100 3 4 3" xfId="38861"/>
    <cellStyle name="round100 3 5" xfId="38862"/>
    <cellStyle name="round100 3 5 2" xfId="38863"/>
    <cellStyle name="round100 4" xfId="13110"/>
    <cellStyle name="round100 4 2" xfId="13111"/>
    <cellStyle name="round100 4 2 2" xfId="38864"/>
    <cellStyle name="round100 4 2 2 2" xfId="38865"/>
    <cellStyle name="round100 4 2 2 2 2" xfId="38866"/>
    <cellStyle name="round100 4 2 2 3" xfId="38867"/>
    <cellStyle name="round100 4 2 3" xfId="38868"/>
    <cellStyle name="round100 4 2 3 2" xfId="38869"/>
    <cellStyle name="round100 4 2 4" xfId="38870"/>
    <cellStyle name="round100 4 2 4 2" xfId="38871"/>
    <cellStyle name="round100 4 3" xfId="38872"/>
    <cellStyle name="round100 4 3 2" xfId="38873"/>
    <cellStyle name="round100 4 3 2 2" xfId="38874"/>
    <cellStyle name="round100 4 3 3" xfId="38875"/>
    <cellStyle name="round100 4 3 4" xfId="38876"/>
    <cellStyle name="round100 4 4" xfId="38877"/>
    <cellStyle name="round100 4 4 2" xfId="38878"/>
    <cellStyle name="round100 4 4 2 2" xfId="38879"/>
    <cellStyle name="round100 4 4 3" xfId="38880"/>
    <cellStyle name="round100 4 5" xfId="38881"/>
    <cellStyle name="round100 4 5 2" xfId="38882"/>
    <cellStyle name="round100 4 6" xfId="38883"/>
    <cellStyle name="round100 4 6 2" xfId="38884"/>
    <cellStyle name="round100 5" xfId="13112"/>
    <cellStyle name="round100 5 2" xfId="38885"/>
    <cellStyle name="round100 5 2 2" xfId="38886"/>
    <cellStyle name="round100 5 2 2 2" xfId="38887"/>
    <cellStyle name="round100 5 2 2 2 2" xfId="38888"/>
    <cellStyle name="round100 5 2 3" xfId="38889"/>
    <cellStyle name="round100 5 2 3 2" xfId="38890"/>
    <cellStyle name="round100 5 2 4" xfId="38891"/>
    <cellStyle name="round100 5 2 4 2" xfId="38892"/>
    <cellStyle name="round100 5 2 5" xfId="38893"/>
    <cellStyle name="round100 5 3" xfId="38894"/>
    <cellStyle name="round100 5 3 2" xfId="38895"/>
    <cellStyle name="round100 5 3 2 2" xfId="38896"/>
    <cellStyle name="round100 5 4" xfId="38897"/>
    <cellStyle name="round100 5 4 2" xfId="38898"/>
    <cellStyle name="round100 5 5" xfId="38899"/>
    <cellStyle name="round100 5 5 2" xfId="38900"/>
    <cellStyle name="round100 6" xfId="13113"/>
    <cellStyle name="round100 6 2" xfId="13114"/>
    <cellStyle name="round100 6 2 2" xfId="38901"/>
    <cellStyle name="round100 6 2 2 2" xfId="38902"/>
    <cellStyle name="round100 6 3" xfId="38903"/>
    <cellStyle name="round100 6 3 2" xfId="38904"/>
    <cellStyle name="round100 6 4" xfId="38905"/>
    <cellStyle name="round100 6 4 2" xfId="38906"/>
    <cellStyle name="round100 7" xfId="13115"/>
    <cellStyle name="round100 7 2" xfId="13116"/>
    <cellStyle name="round100 7 2 2" xfId="38907"/>
    <cellStyle name="round100 7 3" xfId="38908"/>
    <cellStyle name="round100 8" xfId="13117"/>
    <cellStyle name="round100 8 2" xfId="38909"/>
    <cellStyle name="round100 8 2 2" xfId="38910"/>
    <cellStyle name="round100 8 3" xfId="38911"/>
    <cellStyle name="round100 8 4" xfId="38912"/>
    <cellStyle name="round100 9" xfId="38913"/>
    <cellStyle name="round100 9 2" xfId="38914"/>
    <cellStyle name="round100 9 2 2" xfId="38915"/>
    <cellStyle name="round100 9 2 2 2" xfId="38916"/>
    <cellStyle name="round100 9 2 3" xfId="38917"/>
    <cellStyle name="round100 9 3" xfId="38918"/>
    <cellStyle name="round100 9 3 2" xfId="38919"/>
    <cellStyle name="round100 9 4" xfId="38920"/>
    <cellStyle name="RowHeading" xfId="38921"/>
    <cellStyle name="SAPBEXaggData" xfId="13118"/>
    <cellStyle name="SAPBEXaggData 2" xfId="13119"/>
    <cellStyle name="SAPBEXaggData 2 2" xfId="13120"/>
    <cellStyle name="SAPBEXaggData 2 2 2" xfId="38922"/>
    <cellStyle name="SAPBEXaggData 2 3" xfId="13121"/>
    <cellStyle name="SAPBEXaggData 2 4" xfId="13122"/>
    <cellStyle name="SAPBEXaggData 2 5" xfId="13123"/>
    <cellStyle name="SAPBEXaggData 2 6" xfId="38923"/>
    <cellStyle name="SAPBEXaggData 2 7" xfId="38924"/>
    <cellStyle name="SAPBEXaggData 3" xfId="13124"/>
    <cellStyle name="SAPBEXaggData 3 2" xfId="38925"/>
    <cellStyle name="SAPBEXaggData 4" xfId="38926"/>
    <cellStyle name="SAPBEXaggData 4 2" xfId="38927"/>
    <cellStyle name="SAPBEXaggDataEmph" xfId="13125"/>
    <cellStyle name="SAPBEXaggDataEmph 2" xfId="13126"/>
    <cellStyle name="SAPBEXaggDataEmph 2 2" xfId="13127"/>
    <cellStyle name="SAPBEXaggDataEmph 2 2 2" xfId="38928"/>
    <cellStyle name="SAPBEXaggDataEmph 2 3" xfId="13128"/>
    <cellStyle name="SAPBEXaggDataEmph 2 4" xfId="13129"/>
    <cellStyle name="SAPBEXaggDataEmph 2 5" xfId="13130"/>
    <cellStyle name="SAPBEXaggDataEmph 2 6" xfId="38929"/>
    <cellStyle name="SAPBEXaggDataEmph 2 7" xfId="38930"/>
    <cellStyle name="SAPBEXaggDataEmph 3" xfId="13131"/>
    <cellStyle name="SAPBEXaggDataEmph 3 2" xfId="38931"/>
    <cellStyle name="SAPBEXaggDataEmph 4" xfId="38932"/>
    <cellStyle name="SAPBEXaggDataEmph 4 2" xfId="38933"/>
    <cellStyle name="SAPBEXaggItem" xfId="13132"/>
    <cellStyle name="SAPBEXaggItem 2" xfId="13133"/>
    <cellStyle name="SAPBEXaggItem 2 2" xfId="13134"/>
    <cellStyle name="SAPBEXaggItem 2 2 2" xfId="38934"/>
    <cellStyle name="SAPBEXaggItem 2 3" xfId="13135"/>
    <cellStyle name="SAPBEXaggItem 2 4" xfId="13136"/>
    <cellStyle name="SAPBEXaggItem 2 5" xfId="13137"/>
    <cellStyle name="SAPBEXaggItem 2 6" xfId="38935"/>
    <cellStyle name="SAPBEXaggItem 2 7" xfId="38936"/>
    <cellStyle name="SAPBEXaggItem 3" xfId="13138"/>
    <cellStyle name="SAPBEXaggItem 3 2" xfId="38937"/>
    <cellStyle name="SAPBEXaggItem 4" xfId="38938"/>
    <cellStyle name="SAPBEXaggItem 4 2" xfId="38939"/>
    <cellStyle name="SAPBEXaggItemX" xfId="13139"/>
    <cellStyle name="SAPBEXaggItemX 2" xfId="13140"/>
    <cellStyle name="SAPBEXaggItemX 2 2" xfId="13141"/>
    <cellStyle name="SAPBEXaggItemX 2 2 2" xfId="38940"/>
    <cellStyle name="SAPBEXaggItemX 2 3" xfId="13142"/>
    <cellStyle name="SAPBEXaggItemX 2 4" xfId="13143"/>
    <cellStyle name="SAPBEXaggItemX 2 5" xfId="13144"/>
    <cellStyle name="SAPBEXaggItemX 2 6" xfId="38941"/>
    <cellStyle name="SAPBEXaggItemX 2 7" xfId="38942"/>
    <cellStyle name="SAPBEXaggItemX 3" xfId="13145"/>
    <cellStyle name="SAPBEXaggItemX 3 2" xfId="38943"/>
    <cellStyle name="SAPBEXaggItemX 4" xfId="38944"/>
    <cellStyle name="SAPBEXaggItemX 4 2" xfId="38945"/>
    <cellStyle name="SAPBEXchaText" xfId="13146"/>
    <cellStyle name="SAPBEXchaText 2" xfId="13147"/>
    <cellStyle name="SAPBEXchaText 2 2" xfId="13148"/>
    <cellStyle name="SAPBEXchaText 2 2 2" xfId="13149"/>
    <cellStyle name="SAPBEXchaText 2 2 2 2" xfId="13150"/>
    <cellStyle name="SAPBEXchaText 2 2 2 3" xfId="13151"/>
    <cellStyle name="SAPBEXchaText 2 2 2 4" xfId="13152"/>
    <cellStyle name="SAPBEXchaText 2 2 2 5" xfId="13153"/>
    <cellStyle name="SAPBEXchaText 2 2 2 6" xfId="38946"/>
    <cellStyle name="SAPBEXchaText 2 2 2 7" xfId="38947"/>
    <cellStyle name="SAPBEXchaText 2 2 3" xfId="13154"/>
    <cellStyle name="SAPBEXchaText 2 2 4" xfId="13155"/>
    <cellStyle name="SAPBEXchaText 2 2 5" xfId="13156"/>
    <cellStyle name="SAPBEXchaText 2 2 6" xfId="13157"/>
    <cellStyle name="SAPBEXchaText 2 2 7" xfId="38948"/>
    <cellStyle name="SAPBEXchaText 2 2 8" xfId="38949"/>
    <cellStyle name="SAPBEXchaText 2 3" xfId="13158"/>
    <cellStyle name="SAPBEXchaText 2 3 2" xfId="13159"/>
    <cellStyle name="SAPBEXchaText 2 3 3" xfId="13160"/>
    <cellStyle name="SAPBEXchaText 2 3 4" xfId="13161"/>
    <cellStyle name="SAPBEXchaText 2 3 5" xfId="13162"/>
    <cellStyle name="SAPBEXchaText 2 3 6" xfId="38950"/>
    <cellStyle name="SAPBEXchaText 2 3 7" xfId="38951"/>
    <cellStyle name="SAPBEXchaText 2 4" xfId="13163"/>
    <cellStyle name="SAPBEXchaText 2 5" xfId="13164"/>
    <cellStyle name="SAPBEXchaText 2 6" xfId="13165"/>
    <cellStyle name="SAPBEXchaText 2 7" xfId="13166"/>
    <cellStyle name="SAPBEXchaText 2 8" xfId="38952"/>
    <cellStyle name="SAPBEXchaText 2 9" xfId="38953"/>
    <cellStyle name="SAPBEXchaText 3" xfId="13167"/>
    <cellStyle name="SAPBEXchaText 3 10" xfId="38954"/>
    <cellStyle name="SAPBEXchaText 3 2" xfId="13168"/>
    <cellStyle name="SAPBEXchaText 3 2 2" xfId="13169"/>
    <cellStyle name="SAPBEXchaText 3 2 2 2" xfId="13170"/>
    <cellStyle name="SAPBEXchaText 3 2 2 3" xfId="13171"/>
    <cellStyle name="SAPBEXchaText 3 2 2 4" xfId="13172"/>
    <cellStyle name="SAPBEXchaText 3 2 2 5" xfId="13173"/>
    <cellStyle name="SAPBEXchaText 3 2 2 6" xfId="38955"/>
    <cellStyle name="SAPBEXchaText 3 2 2 7" xfId="38956"/>
    <cellStyle name="SAPBEXchaText 3 2 3" xfId="13174"/>
    <cellStyle name="SAPBEXchaText 3 2 4" xfId="13175"/>
    <cellStyle name="SAPBEXchaText 3 2 5" xfId="13176"/>
    <cellStyle name="SAPBEXchaText 3 2 6" xfId="13177"/>
    <cellStyle name="SAPBEXchaText 3 2 7" xfId="38957"/>
    <cellStyle name="SAPBEXchaText 3 2 8" xfId="38958"/>
    <cellStyle name="SAPBEXchaText 3 3" xfId="13178"/>
    <cellStyle name="SAPBEXchaText 3 3 2" xfId="13179"/>
    <cellStyle name="SAPBEXchaText 3 3 2 2" xfId="13180"/>
    <cellStyle name="SAPBEXchaText 3 3 2 3" xfId="13181"/>
    <cellStyle name="SAPBEXchaText 3 3 2 4" xfId="13182"/>
    <cellStyle name="SAPBEXchaText 3 3 2 5" xfId="13183"/>
    <cellStyle name="SAPBEXchaText 3 3 2 6" xfId="38959"/>
    <cellStyle name="SAPBEXchaText 3 3 2 7" xfId="38960"/>
    <cellStyle name="SAPBEXchaText 3 3 3" xfId="13184"/>
    <cellStyle name="SAPBEXchaText 3 3 4" xfId="13185"/>
    <cellStyle name="SAPBEXchaText 3 3 5" xfId="13186"/>
    <cellStyle name="SAPBEXchaText 3 3 6" xfId="13187"/>
    <cellStyle name="SAPBEXchaText 3 3 7" xfId="38961"/>
    <cellStyle name="SAPBEXchaText 3 3 8" xfId="38962"/>
    <cellStyle name="SAPBEXchaText 3 4" xfId="13188"/>
    <cellStyle name="SAPBEXchaText 3 4 2" xfId="13189"/>
    <cellStyle name="SAPBEXchaText 3 4 2 2" xfId="13190"/>
    <cellStyle name="SAPBEXchaText 3 4 2 3" xfId="13191"/>
    <cellStyle name="SAPBEXchaText 3 4 2 4" xfId="13192"/>
    <cellStyle name="SAPBEXchaText 3 4 2 5" xfId="13193"/>
    <cellStyle name="SAPBEXchaText 3 4 2 6" xfId="38963"/>
    <cellStyle name="SAPBEXchaText 3 4 2 7" xfId="38964"/>
    <cellStyle name="SAPBEXchaText 3 4 3" xfId="13194"/>
    <cellStyle name="SAPBEXchaText 3 4 4" xfId="13195"/>
    <cellStyle name="SAPBEXchaText 3 4 5" xfId="13196"/>
    <cellStyle name="SAPBEXchaText 3 4 6" xfId="13197"/>
    <cellStyle name="SAPBEXchaText 3 4 7" xfId="38965"/>
    <cellStyle name="SAPBEXchaText 3 4 8" xfId="38966"/>
    <cellStyle name="SAPBEXchaText 3 5" xfId="13198"/>
    <cellStyle name="SAPBEXchaText 3 6" xfId="13199"/>
    <cellStyle name="SAPBEXchaText 3 7" xfId="13200"/>
    <cellStyle name="SAPBEXchaText 3 8" xfId="13201"/>
    <cellStyle name="SAPBEXchaText 3 9" xfId="38967"/>
    <cellStyle name="SAPBEXchaText 4" xfId="13202"/>
    <cellStyle name="SAPBEXchaText 4 2" xfId="13203"/>
    <cellStyle name="SAPBEXchaText 4 2 2" xfId="13204"/>
    <cellStyle name="SAPBEXchaText 4 2 3" xfId="13205"/>
    <cellStyle name="SAPBEXchaText 4 2 4" xfId="13206"/>
    <cellStyle name="SAPBEXchaText 4 2 5" xfId="13207"/>
    <cellStyle name="SAPBEXchaText 4 2 6" xfId="38968"/>
    <cellStyle name="SAPBEXchaText 4 2 7" xfId="38969"/>
    <cellStyle name="SAPBEXchaText 4 3" xfId="13208"/>
    <cellStyle name="SAPBEXchaText 4 4" xfId="13209"/>
    <cellStyle name="SAPBEXchaText 4 5" xfId="13210"/>
    <cellStyle name="SAPBEXchaText 4 6" xfId="13211"/>
    <cellStyle name="SAPBEXchaText 4 7" xfId="38970"/>
    <cellStyle name="SAPBEXchaText 4 8" xfId="38971"/>
    <cellStyle name="SAPBEXchaText 5" xfId="13212"/>
    <cellStyle name="SAPBEXchaText 5 2" xfId="13213"/>
    <cellStyle name="SAPBEXchaText 5 3" xfId="13214"/>
    <cellStyle name="SAPBEXchaText 5 4" xfId="13215"/>
    <cellStyle name="SAPBEXchaText 5 5" xfId="13216"/>
    <cellStyle name="SAPBEXchaText 5 6" xfId="38972"/>
    <cellStyle name="SAPBEXchaText 5 7" xfId="38973"/>
    <cellStyle name="SAPBEXchaText 6" xfId="13217"/>
    <cellStyle name="SAPBEXchaText 7" xfId="13218"/>
    <cellStyle name="SAPBEXchaText 8" xfId="13219"/>
    <cellStyle name="SAPBEXchaText 9" xfId="13220"/>
    <cellStyle name="SAPBEXexcBad7" xfId="13221"/>
    <cellStyle name="SAPBEXexcBad7 2" xfId="13222"/>
    <cellStyle name="SAPBEXexcBad7 2 2" xfId="13223"/>
    <cellStyle name="SAPBEXexcBad7 2 2 2" xfId="38974"/>
    <cellStyle name="SAPBEXexcBad7 2 3" xfId="13224"/>
    <cellStyle name="SAPBEXexcBad7 2 4" xfId="13225"/>
    <cellStyle name="SAPBEXexcBad7 2 5" xfId="13226"/>
    <cellStyle name="SAPBEXexcBad7 2 6" xfId="38975"/>
    <cellStyle name="SAPBEXexcBad7 2 7" xfId="38976"/>
    <cellStyle name="SAPBEXexcBad7 3" xfId="13227"/>
    <cellStyle name="SAPBEXexcBad7 3 2" xfId="38977"/>
    <cellStyle name="SAPBEXexcBad7 4" xfId="38978"/>
    <cellStyle name="SAPBEXexcBad7 4 2" xfId="38979"/>
    <cellStyle name="SAPBEXexcBad8" xfId="13228"/>
    <cellStyle name="SAPBEXexcBad8 2" xfId="13229"/>
    <cellStyle name="SAPBEXexcBad8 2 2" xfId="13230"/>
    <cellStyle name="SAPBEXexcBad8 2 2 2" xfId="38980"/>
    <cellStyle name="SAPBEXexcBad8 2 3" xfId="13231"/>
    <cellStyle name="SAPBEXexcBad8 2 4" xfId="13232"/>
    <cellStyle name="SAPBEXexcBad8 2 5" xfId="13233"/>
    <cellStyle name="SAPBEXexcBad8 2 6" xfId="38981"/>
    <cellStyle name="SAPBEXexcBad8 2 7" xfId="38982"/>
    <cellStyle name="SAPBEXexcBad8 3" xfId="13234"/>
    <cellStyle name="SAPBEXexcBad8 3 2" xfId="38983"/>
    <cellStyle name="SAPBEXexcBad8 4" xfId="38984"/>
    <cellStyle name="SAPBEXexcBad8 4 2" xfId="38985"/>
    <cellStyle name="SAPBEXexcBad9" xfId="13235"/>
    <cellStyle name="SAPBEXexcBad9 2" xfId="13236"/>
    <cellStyle name="SAPBEXexcBad9 2 2" xfId="13237"/>
    <cellStyle name="SAPBEXexcBad9 2 2 2" xfId="38986"/>
    <cellStyle name="SAPBEXexcBad9 2 3" xfId="13238"/>
    <cellStyle name="SAPBEXexcBad9 2 4" xfId="13239"/>
    <cellStyle name="SAPBEXexcBad9 2 5" xfId="13240"/>
    <cellStyle name="SAPBEXexcBad9 2 6" xfId="38987"/>
    <cellStyle name="SAPBEXexcBad9 2 7" xfId="38988"/>
    <cellStyle name="SAPBEXexcBad9 3" xfId="13241"/>
    <cellStyle name="SAPBEXexcBad9 3 2" xfId="38989"/>
    <cellStyle name="SAPBEXexcBad9 4" xfId="38990"/>
    <cellStyle name="SAPBEXexcBad9 4 2" xfId="38991"/>
    <cellStyle name="SAPBEXexcCritical4" xfId="13242"/>
    <cellStyle name="SAPBEXexcCritical4 2" xfId="13243"/>
    <cellStyle name="SAPBEXexcCritical4 2 2" xfId="13244"/>
    <cellStyle name="SAPBEXexcCritical4 2 2 2" xfId="38992"/>
    <cellStyle name="SAPBEXexcCritical4 2 3" xfId="13245"/>
    <cellStyle name="SAPBEXexcCritical4 2 4" xfId="13246"/>
    <cellStyle name="SAPBEXexcCritical4 2 5" xfId="13247"/>
    <cellStyle name="SAPBEXexcCritical4 2 6" xfId="38993"/>
    <cellStyle name="SAPBEXexcCritical4 2 7" xfId="38994"/>
    <cellStyle name="SAPBEXexcCritical4 3" xfId="13248"/>
    <cellStyle name="SAPBEXexcCritical4 3 2" xfId="38995"/>
    <cellStyle name="SAPBEXexcCritical4 4" xfId="38996"/>
    <cellStyle name="SAPBEXexcCritical4 4 2" xfId="38997"/>
    <cellStyle name="SAPBEXexcCritical5" xfId="13249"/>
    <cellStyle name="SAPBEXexcCritical5 2" xfId="13250"/>
    <cellStyle name="SAPBEXexcCritical5 2 2" xfId="13251"/>
    <cellStyle name="SAPBEXexcCritical5 2 2 2" xfId="38998"/>
    <cellStyle name="SAPBEXexcCritical5 2 3" xfId="13252"/>
    <cellStyle name="SAPBEXexcCritical5 2 4" xfId="13253"/>
    <cellStyle name="SAPBEXexcCritical5 2 5" xfId="13254"/>
    <cellStyle name="SAPBEXexcCritical5 2 6" xfId="38999"/>
    <cellStyle name="SAPBEXexcCritical5 2 7" xfId="39000"/>
    <cellStyle name="SAPBEXexcCritical5 3" xfId="13255"/>
    <cellStyle name="SAPBEXexcCritical5 3 2" xfId="39001"/>
    <cellStyle name="SAPBEXexcCritical5 4" xfId="39002"/>
    <cellStyle name="SAPBEXexcCritical5 4 2" xfId="39003"/>
    <cellStyle name="SAPBEXexcCritical6" xfId="13256"/>
    <cellStyle name="SAPBEXexcCritical6 2" xfId="13257"/>
    <cellStyle name="SAPBEXexcCritical6 2 2" xfId="13258"/>
    <cellStyle name="SAPBEXexcCritical6 2 2 2" xfId="39004"/>
    <cellStyle name="SAPBEXexcCritical6 2 3" xfId="13259"/>
    <cellStyle name="SAPBEXexcCritical6 2 4" xfId="13260"/>
    <cellStyle name="SAPBEXexcCritical6 2 5" xfId="13261"/>
    <cellStyle name="SAPBEXexcCritical6 2 6" xfId="39005"/>
    <cellStyle name="SAPBEXexcCritical6 2 7" xfId="39006"/>
    <cellStyle name="SAPBEXexcCritical6 3" xfId="13262"/>
    <cellStyle name="SAPBEXexcCritical6 3 2" xfId="39007"/>
    <cellStyle name="SAPBEXexcCritical6 4" xfId="39008"/>
    <cellStyle name="SAPBEXexcCritical6 4 2" xfId="39009"/>
    <cellStyle name="SAPBEXexcGood1" xfId="13263"/>
    <cellStyle name="SAPBEXexcGood1 2" xfId="13264"/>
    <cellStyle name="SAPBEXexcGood1 2 2" xfId="13265"/>
    <cellStyle name="SAPBEXexcGood1 2 2 2" xfId="39010"/>
    <cellStyle name="SAPBEXexcGood1 2 3" xfId="13266"/>
    <cellStyle name="SAPBEXexcGood1 2 4" xfId="13267"/>
    <cellStyle name="SAPBEXexcGood1 2 5" xfId="13268"/>
    <cellStyle name="SAPBEXexcGood1 2 6" xfId="39011"/>
    <cellStyle name="SAPBEXexcGood1 2 7" xfId="39012"/>
    <cellStyle name="SAPBEXexcGood1 3" xfId="13269"/>
    <cellStyle name="SAPBEXexcGood1 3 2" xfId="39013"/>
    <cellStyle name="SAPBEXexcGood1 4" xfId="39014"/>
    <cellStyle name="SAPBEXexcGood1 4 2" xfId="39015"/>
    <cellStyle name="SAPBEXexcGood2" xfId="13270"/>
    <cellStyle name="SAPBEXexcGood2 2" xfId="13271"/>
    <cellStyle name="SAPBEXexcGood2 2 2" xfId="13272"/>
    <cellStyle name="SAPBEXexcGood2 2 2 2" xfId="39016"/>
    <cellStyle name="SAPBEXexcGood2 2 3" xfId="13273"/>
    <cellStyle name="SAPBEXexcGood2 2 4" xfId="13274"/>
    <cellStyle name="SAPBEXexcGood2 2 5" xfId="13275"/>
    <cellStyle name="SAPBEXexcGood2 2 6" xfId="39017"/>
    <cellStyle name="SAPBEXexcGood2 2 7" xfId="39018"/>
    <cellStyle name="SAPBEXexcGood2 3" xfId="13276"/>
    <cellStyle name="SAPBEXexcGood2 3 2" xfId="39019"/>
    <cellStyle name="SAPBEXexcGood2 4" xfId="39020"/>
    <cellStyle name="SAPBEXexcGood2 4 2" xfId="39021"/>
    <cellStyle name="SAPBEXexcGood3" xfId="13277"/>
    <cellStyle name="SAPBEXexcGood3 2" xfId="13278"/>
    <cellStyle name="SAPBEXexcGood3 2 2" xfId="13279"/>
    <cellStyle name="SAPBEXexcGood3 2 2 2" xfId="39022"/>
    <cellStyle name="SAPBEXexcGood3 2 3" xfId="13280"/>
    <cellStyle name="SAPBEXexcGood3 2 4" xfId="13281"/>
    <cellStyle name="SAPBEXexcGood3 2 5" xfId="13282"/>
    <cellStyle name="SAPBEXexcGood3 2 6" xfId="39023"/>
    <cellStyle name="SAPBEXexcGood3 2 7" xfId="39024"/>
    <cellStyle name="SAPBEXexcGood3 3" xfId="13283"/>
    <cellStyle name="SAPBEXexcGood3 3 2" xfId="39025"/>
    <cellStyle name="SAPBEXexcGood3 4" xfId="39026"/>
    <cellStyle name="SAPBEXexcGood3 4 2" xfId="39027"/>
    <cellStyle name="SAPBEXfilterDrill" xfId="13284"/>
    <cellStyle name="SAPBEXfilterDrill 2" xfId="13285"/>
    <cellStyle name="SAPBEXfilterDrill 2 2" xfId="13286"/>
    <cellStyle name="SAPBEXfilterDrill 2 2 2" xfId="39028"/>
    <cellStyle name="SAPBEXfilterDrill 2 3" xfId="13287"/>
    <cellStyle name="SAPBEXfilterDrill 2 4" xfId="13288"/>
    <cellStyle name="SAPBEXfilterDrill 2 5" xfId="13289"/>
    <cellStyle name="SAPBEXfilterDrill 2 6" xfId="39029"/>
    <cellStyle name="SAPBEXfilterDrill 2 7" xfId="39030"/>
    <cellStyle name="SAPBEXfilterDrill 3" xfId="13290"/>
    <cellStyle name="SAPBEXfilterDrill 3 2" xfId="39031"/>
    <cellStyle name="SAPBEXfilterDrill 4" xfId="13291"/>
    <cellStyle name="SAPBEXfilterDrill 4 2" xfId="39032"/>
    <cellStyle name="SAPBEXfilterItem" xfId="13292"/>
    <cellStyle name="SAPBEXfilterItem 2" xfId="13293"/>
    <cellStyle name="SAPBEXfilterItem 2 2" xfId="13294"/>
    <cellStyle name="SAPBEXfilterItem 2 2 2" xfId="39033"/>
    <cellStyle name="SAPBEXfilterItem 2 3" xfId="13295"/>
    <cellStyle name="SAPBEXfilterItem 2 4" xfId="13296"/>
    <cellStyle name="SAPBEXfilterItem 2 5" xfId="13297"/>
    <cellStyle name="SAPBEXfilterItem 2 6" xfId="39034"/>
    <cellStyle name="SAPBEXfilterItem 2 7" xfId="39035"/>
    <cellStyle name="SAPBEXfilterItem 3" xfId="13298"/>
    <cellStyle name="SAPBEXfilterItem 3 2" xfId="39036"/>
    <cellStyle name="SAPBEXfilterItem 4" xfId="39037"/>
    <cellStyle name="SAPBEXfilterItem 4 2" xfId="39038"/>
    <cellStyle name="SAPBEXfilterText" xfId="13299"/>
    <cellStyle name="SAPBEXfilterText 2" xfId="13300"/>
    <cellStyle name="SAPBEXfilterText 2 2" xfId="13301"/>
    <cellStyle name="SAPBEXfilterText 2 2 2" xfId="39039"/>
    <cellStyle name="SAPBEXfilterText 2 3" xfId="39040"/>
    <cellStyle name="SAPBEXfilterText 3" xfId="13302"/>
    <cellStyle name="SAPBEXfilterText 3 2" xfId="39041"/>
    <cellStyle name="SAPBEXfilterText 4" xfId="39042"/>
    <cellStyle name="SAPBEXfilterText 4 2" xfId="39043"/>
    <cellStyle name="SAPBEXformats" xfId="13303"/>
    <cellStyle name="SAPBEXformats 2" xfId="13304"/>
    <cellStyle name="SAPBEXformats 2 2" xfId="13305"/>
    <cellStyle name="SAPBEXformats 2 2 2" xfId="13306"/>
    <cellStyle name="SAPBEXformats 2 2 3" xfId="13307"/>
    <cellStyle name="SAPBEXformats 2 2 4" xfId="13308"/>
    <cellStyle name="SAPBEXformats 2 2 5" xfId="13309"/>
    <cellStyle name="SAPBEXformats 2 2 6" xfId="39044"/>
    <cellStyle name="SAPBEXformats 2 2 7" xfId="39045"/>
    <cellStyle name="SAPBEXformats 2 3" xfId="13310"/>
    <cellStyle name="SAPBEXformats 2 4" xfId="13311"/>
    <cellStyle name="SAPBEXformats 2 5" xfId="13312"/>
    <cellStyle name="SAPBEXformats 2 6" xfId="13313"/>
    <cellStyle name="SAPBEXformats 2 7" xfId="39046"/>
    <cellStyle name="SAPBEXformats 2 8" xfId="39047"/>
    <cellStyle name="SAPBEXformats 3" xfId="13314"/>
    <cellStyle name="SAPBEXformats 3 2" xfId="13315"/>
    <cellStyle name="SAPBEXformats 3 2 2" xfId="39048"/>
    <cellStyle name="SAPBEXformats 3 3" xfId="13316"/>
    <cellStyle name="SAPBEXformats 3 4" xfId="13317"/>
    <cellStyle name="SAPBEXformats 3 5" xfId="13318"/>
    <cellStyle name="SAPBEXformats 3 6" xfId="39049"/>
    <cellStyle name="SAPBEXformats 3 7" xfId="39050"/>
    <cellStyle name="SAPBEXformats 4" xfId="13319"/>
    <cellStyle name="SAPBEXformats 4 2" xfId="39051"/>
    <cellStyle name="SAPBEXformats 5" xfId="39052"/>
    <cellStyle name="SAPBEXformats 5 2" xfId="39053"/>
    <cellStyle name="SAPBEXheaderItem" xfId="13320"/>
    <cellStyle name="SAPBEXheaderItem 2" xfId="13321"/>
    <cellStyle name="SAPBEXheaderItem 2 2" xfId="13322"/>
    <cellStyle name="SAPBEXheaderItem 2 2 2" xfId="39054"/>
    <cellStyle name="SAPBEXheaderItem 2 3" xfId="13323"/>
    <cellStyle name="SAPBEXheaderItem 2 4" xfId="13324"/>
    <cellStyle name="SAPBEXheaderItem 2 5" xfId="13325"/>
    <cellStyle name="SAPBEXheaderItem 2 6" xfId="39055"/>
    <cellStyle name="SAPBEXheaderItem 2 7" xfId="39056"/>
    <cellStyle name="SAPBEXheaderItem 3" xfId="13326"/>
    <cellStyle name="SAPBEXheaderItem 3 2" xfId="39057"/>
    <cellStyle name="SAPBEXheaderItem 4" xfId="13327"/>
    <cellStyle name="SAPBEXheaderItem 4 2" xfId="39058"/>
    <cellStyle name="SAPBEXheaderText" xfId="13328"/>
    <cellStyle name="SAPBEXheaderText 2" xfId="13329"/>
    <cellStyle name="SAPBEXheaderText 2 2" xfId="13330"/>
    <cellStyle name="SAPBEXheaderText 2 2 2" xfId="39059"/>
    <cellStyle name="SAPBEXheaderText 2 3" xfId="13331"/>
    <cellStyle name="SAPBEXheaderText 2 4" xfId="13332"/>
    <cellStyle name="SAPBEXheaderText 2 5" xfId="13333"/>
    <cellStyle name="SAPBEXheaderText 2 6" xfId="39060"/>
    <cellStyle name="SAPBEXheaderText 2 7" xfId="39061"/>
    <cellStyle name="SAPBEXheaderText 3" xfId="13334"/>
    <cellStyle name="SAPBEXheaderText 3 2" xfId="39062"/>
    <cellStyle name="SAPBEXheaderText 4" xfId="13335"/>
    <cellStyle name="SAPBEXheaderText 4 2" xfId="39063"/>
    <cellStyle name="SAPBEXHLevel0" xfId="13336"/>
    <cellStyle name="SAPBEXHLevel0 2" xfId="13337"/>
    <cellStyle name="SAPBEXHLevel0 2 2" xfId="13338"/>
    <cellStyle name="SAPBEXHLevel0 2 2 2" xfId="13339"/>
    <cellStyle name="SAPBEXHLevel0 2 2 3" xfId="13340"/>
    <cellStyle name="SAPBEXHLevel0 2 2 4" xfId="13341"/>
    <cellStyle name="SAPBEXHLevel0 2 2 5" xfId="13342"/>
    <cellStyle name="SAPBEXHLevel0 2 2 6" xfId="39064"/>
    <cellStyle name="SAPBEXHLevel0 2 2 7" xfId="39065"/>
    <cellStyle name="SAPBEXHLevel0 2 3" xfId="13343"/>
    <cellStyle name="SAPBEXHLevel0 2 4" xfId="13344"/>
    <cellStyle name="SAPBEXHLevel0 2 5" xfId="13345"/>
    <cellStyle name="SAPBEXHLevel0 2 6" xfId="13346"/>
    <cellStyle name="SAPBEXHLevel0 2 7" xfId="39066"/>
    <cellStyle name="SAPBEXHLevel0 2 8" xfId="39067"/>
    <cellStyle name="SAPBEXHLevel0 3" xfId="13347"/>
    <cellStyle name="SAPBEXHLevel0 3 2" xfId="13348"/>
    <cellStyle name="SAPBEXHLevel0 3 2 2" xfId="39068"/>
    <cellStyle name="SAPBEXHLevel0 3 3" xfId="13349"/>
    <cellStyle name="SAPBEXHLevel0 3 4" xfId="13350"/>
    <cellStyle name="SAPBEXHLevel0 3 5" xfId="13351"/>
    <cellStyle name="SAPBEXHLevel0 3 6" xfId="39069"/>
    <cellStyle name="SAPBEXHLevel0 3 7" xfId="39070"/>
    <cellStyle name="SAPBEXHLevel0 4" xfId="13352"/>
    <cellStyle name="SAPBEXHLevel0 4 2" xfId="39071"/>
    <cellStyle name="SAPBEXHLevel0 5" xfId="39072"/>
    <cellStyle name="SAPBEXHLevel0 5 2" xfId="39073"/>
    <cellStyle name="SAPBEXHLevel0X" xfId="13353"/>
    <cellStyle name="SAPBEXHLevel0X 2" xfId="13354"/>
    <cellStyle name="SAPBEXHLevel0X 2 2" xfId="13355"/>
    <cellStyle name="SAPBEXHLevel0X 2 2 2" xfId="13356"/>
    <cellStyle name="SAPBEXHLevel0X 2 2 2 2" xfId="13357"/>
    <cellStyle name="SAPBEXHLevel0X 2 2 2 3" xfId="13358"/>
    <cellStyle name="SAPBEXHLevel0X 2 2 2 4" xfId="13359"/>
    <cellStyle name="SAPBEXHLevel0X 2 2 2 5" xfId="13360"/>
    <cellStyle name="SAPBEXHLevel0X 2 2 2 6" xfId="39074"/>
    <cellStyle name="SAPBEXHLevel0X 2 2 2 7" xfId="39075"/>
    <cellStyle name="SAPBEXHLevel0X 2 2 3" xfId="13361"/>
    <cellStyle name="SAPBEXHLevel0X 2 2 4" xfId="13362"/>
    <cellStyle name="SAPBEXHLevel0X 2 2 5" xfId="13363"/>
    <cellStyle name="SAPBEXHLevel0X 2 2 6" xfId="13364"/>
    <cellStyle name="SAPBEXHLevel0X 2 2 7" xfId="39076"/>
    <cellStyle name="SAPBEXHLevel0X 2 2 8" xfId="39077"/>
    <cellStyle name="SAPBEXHLevel0X 2 3" xfId="13365"/>
    <cellStyle name="SAPBEXHLevel0X 2 3 2" xfId="13366"/>
    <cellStyle name="SAPBEXHLevel0X 2 3 3" xfId="13367"/>
    <cellStyle name="SAPBEXHLevel0X 2 3 4" xfId="13368"/>
    <cellStyle name="SAPBEXHLevel0X 2 3 5" xfId="13369"/>
    <cellStyle name="SAPBEXHLevel0X 2 3 6" xfId="39078"/>
    <cellStyle name="SAPBEXHLevel0X 2 3 7" xfId="39079"/>
    <cellStyle name="SAPBEXHLevel0X 2 4" xfId="13370"/>
    <cellStyle name="SAPBEXHLevel0X 2 5" xfId="13371"/>
    <cellStyle name="SAPBEXHLevel0X 2 6" xfId="13372"/>
    <cellStyle name="SAPBEXHLevel0X 2 7" xfId="13373"/>
    <cellStyle name="SAPBEXHLevel0X 2 8" xfId="39080"/>
    <cellStyle name="SAPBEXHLevel0X 2 9" xfId="39081"/>
    <cellStyle name="SAPBEXHLevel0X 3" xfId="13374"/>
    <cellStyle name="SAPBEXHLevel0X 3 10" xfId="39082"/>
    <cellStyle name="SAPBEXHLevel0X 3 2" xfId="13375"/>
    <cellStyle name="SAPBEXHLevel0X 3 2 2" xfId="13376"/>
    <cellStyle name="SAPBEXHLevel0X 3 2 2 2" xfId="13377"/>
    <cellStyle name="SAPBEXHLevel0X 3 2 2 3" xfId="13378"/>
    <cellStyle name="SAPBEXHLevel0X 3 2 2 4" xfId="13379"/>
    <cellStyle name="SAPBEXHLevel0X 3 2 2 5" xfId="13380"/>
    <cellStyle name="SAPBEXHLevel0X 3 2 2 6" xfId="39083"/>
    <cellStyle name="SAPBEXHLevel0X 3 2 2 7" xfId="39084"/>
    <cellStyle name="SAPBEXHLevel0X 3 2 3" xfId="13381"/>
    <cellStyle name="SAPBEXHLevel0X 3 2 4" xfId="13382"/>
    <cellStyle name="SAPBEXHLevel0X 3 2 5" xfId="13383"/>
    <cellStyle name="SAPBEXHLevel0X 3 2 6" xfId="13384"/>
    <cellStyle name="SAPBEXHLevel0X 3 2 7" xfId="39085"/>
    <cellStyle name="SAPBEXHLevel0X 3 2 8" xfId="39086"/>
    <cellStyle name="SAPBEXHLevel0X 3 3" xfId="13385"/>
    <cellStyle name="SAPBEXHLevel0X 3 3 2" xfId="13386"/>
    <cellStyle name="SAPBEXHLevel0X 3 3 2 2" xfId="13387"/>
    <cellStyle name="SAPBEXHLevel0X 3 3 2 3" xfId="13388"/>
    <cellStyle name="SAPBEXHLevel0X 3 3 2 4" xfId="13389"/>
    <cellStyle name="SAPBEXHLevel0X 3 3 2 5" xfId="13390"/>
    <cellStyle name="SAPBEXHLevel0X 3 3 2 6" xfId="39087"/>
    <cellStyle name="SAPBEXHLevel0X 3 3 2 7" xfId="39088"/>
    <cellStyle name="SAPBEXHLevel0X 3 3 3" xfId="13391"/>
    <cellStyle name="SAPBEXHLevel0X 3 3 4" xfId="13392"/>
    <cellStyle name="SAPBEXHLevel0X 3 3 5" xfId="13393"/>
    <cellStyle name="SAPBEXHLevel0X 3 3 6" xfId="13394"/>
    <cellStyle name="SAPBEXHLevel0X 3 3 7" xfId="39089"/>
    <cellStyle name="SAPBEXHLevel0X 3 3 8" xfId="39090"/>
    <cellStyle name="SAPBEXHLevel0X 3 4" xfId="13395"/>
    <cellStyle name="SAPBEXHLevel0X 3 4 2" xfId="13396"/>
    <cellStyle name="SAPBEXHLevel0X 3 4 2 2" xfId="13397"/>
    <cellStyle name="SAPBEXHLevel0X 3 4 2 3" xfId="13398"/>
    <cellStyle name="SAPBEXHLevel0X 3 4 2 4" xfId="13399"/>
    <cellStyle name="SAPBEXHLevel0X 3 4 2 5" xfId="13400"/>
    <cellStyle name="SAPBEXHLevel0X 3 4 2 6" xfId="39091"/>
    <cellStyle name="SAPBEXHLevel0X 3 4 2 7" xfId="39092"/>
    <cellStyle name="SAPBEXHLevel0X 3 4 3" xfId="13401"/>
    <cellStyle name="SAPBEXHLevel0X 3 4 4" xfId="13402"/>
    <cellStyle name="SAPBEXHLevel0X 3 4 5" xfId="13403"/>
    <cellStyle name="SAPBEXHLevel0X 3 4 6" xfId="13404"/>
    <cellStyle name="SAPBEXHLevel0X 3 4 7" xfId="39093"/>
    <cellStyle name="SAPBEXHLevel0X 3 4 8" xfId="39094"/>
    <cellStyle name="SAPBEXHLevel0X 3 5" xfId="13405"/>
    <cellStyle name="SAPBEXHLevel0X 3 6" xfId="13406"/>
    <cellStyle name="SAPBEXHLevel0X 3 7" xfId="13407"/>
    <cellStyle name="SAPBEXHLevel0X 3 8" xfId="13408"/>
    <cellStyle name="SAPBEXHLevel0X 3 9" xfId="39095"/>
    <cellStyle name="SAPBEXHLevel0X 4" xfId="13409"/>
    <cellStyle name="SAPBEXHLevel0X 4 2" xfId="13410"/>
    <cellStyle name="SAPBEXHLevel0X 4 2 2" xfId="13411"/>
    <cellStyle name="SAPBEXHLevel0X 4 2 3" xfId="13412"/>
    <cellStyle name="SAPBEXHLevel0X 4 2 4" xfId="13413"/>
    <cellStyle name="SAPBEXHLevel0X 4 2 5" xfId="13414"/>
    <cellStyle name="SAPBEXHLevel0X 4 2 6" xfId="39096"/>
    <cellStyle name="SAPBEXHLevel0X 4 2 7" xfId="39097"/>
    <cellStyle name="SAPBEXHLevel0X 4 3" xfId="13415"/>
    <cellStyle name="SAPBEXHLevel0X 4 4" xfId="13416"/>
    <cellStyle name="SAPBEXHLevel0X 4 5" xfId="13417"/>
    <cellStyle name="SAPBEXHLevel0X 4 6" xfId="13418"/>
    <cellStyle name="SAPBEXHLevel0X 4 7" xfId="39098"/>
    <cellStyle name="SAPBEXHLevel0X 4 8" xfId="39099"/>
    <cellStyle name="SAPBEXHLevel0X 5" xfId="13419"/>
    <cellStyle name="SAPBEXHLevel0X 5 2" xfId="13420"/>
    <cellStyle name="SAPBEXHLevel0X 5 3" xfId="13421"/>
    <cellStyle name="SAPBEXHLevel0X 5 4" xfId="13422"/>
    <cellStyle name="SAPBEXHLevel0X 5 5" xfId="13423"/>
    <cellStyle name="SAPBEXHLevel0X 5 6" xfId="39100"/>
    <cellStyle name="SAPBEXHLevel0X 5 7" xfId="39101"/>
    <cellStyle name="SAPBEXHLevel0X 6" xfId="13424"/>
    <cellStyle name="SAPBEXHLevel0X 7" xfId="13425"/>
    <cellStyle name="SAPBEXHLevel0X 8" xfId="13426"/>
    <cellStyle name="SAPBEXHLevel1" xfId="13427"/>
    <cellStyle name="SAPBEXHLevel1 2" xfId="13428"/>
    <cellStyle name="SAPBEXHLevel1 2 2" xfId="13429"/>
    <cellStyle name="SAPBEXHLevel1 2 2 2" xfId="13430"/>
    <cellStyle name="SAPBEXHLevel1 2 2 3" xfId="13431"/>
    <cellStyle name="SAPBEXHLevel1 2 2 4" xfId="13432"/>
    <cellStyle name="SAPBEXHLevel1 2 2 5" xfId="13433"/>
    <cellStyle name="SAPBEXHLevel1 2 2 6" xfId="39102"/>
    <cellStyle name="SAPBEXHLevel1 2 2 7" xfId="39103"/>
    <cellStyle name="SAPBEXHLevel1 2 3" xfId="13434"/>
    <cellStyle name="SAPBEXHLevel1 2 4" xfId="13435"/>
    <cellStyle name="SAPBEXHLevel1 2 5" xfId="13436"/>
    <cellStyle name="SAPBEXHLevel1 2 6" xfId="13437"/>
    <cellStyle name="SAPBEXHLevel1 2 7" xfId="39104"/>
    <cellStyle name="SAPBEXHLevel1 2 8" xfId="39105"/>
    <cellStyle name="SAPBEXHLevel1 3" xfId="13438"/>
    <cellStyle name="SAPBEXHLevel1 3 2" xfId="13439"/>
    <cellStyle name="SAPBEXHLevel1 3 2 2" xfId="39106"/>
    <cellStyle name="SAPBEXHLevel1 3 3" xfId="13440"/>
    <cellStyle name="SAPBEXHLevel1 3 4" xfId="13441"/>
    <cellStyle name="SAPBEXHLevel1 3 5" xfId="13442"/>
    <cellStyle name="SAPBEXHLevel1 3 6" xfId="39107"/>
    <cellStyle name="SAPBEXHLevel1 3 7" xfId="39108"/>
    <cellStyle name="SAPBEXHLevel1 4" xfId="13443"/>
    <cellStyle name="SAPBEXHLevel1 4 2" xfId="39109"/>
    <cellStyle name="SAPBEXHLevel1 5" xfId="39110"/>
    <cellStyle name="SAPBEXHLevel1 5 2" xfId="39111"/>
    <cellStyle name="SAPBEXHLevel1X" xfId="13444"/>
    <cellStyle name="SAPBEXHLevel1X 2" xfId="13445"/>
    <cellStyle name="SAPBEXHLevel1X 2 2" xfId="13446"/>
    <cellStyle name="SAPBEXHLevel1X 2 2 2" xfId="13447"/>
    <cellStyle name="SAPBEXHLevel1X 2 2 3" xfId="13448"/>
    <cellStyle name="SAPBEXHLevel1X 2 2 4" xfId="13449"/>
    <cellStyle name="SAPBEXHLevel1X 2 2 5" xfId="13450"/>
    <cellStyle name="SAPBEXHLevel1X 2 2 6" xfId="39112"/>
    <cellStyle name="SAPBEXHLevel1X 2 2 7" xfId="39113"/>
    <cellStyle name="SAPBEXHLevel1X 2 3" xfId="13451"/>
    <cellStyle name="SAPBEXHLevel1X 2 4" xfId="13452"/>
    <cellStyle name="SAPBEXHLevel1X 2 5" xfId="13453"/>
    <cellStyle name="SAPBEXHLevel1X 2 6" xfId="13454"/>
    <cellStyle name="SAPBEXHLevel1X 2 7" xfId="39114"/>
    <cellStyle name="SAPBEXHLevel1X 2 8" xfId="39115"/>
    <cellStyle name="SAPBEXHLevel1X 3" xfId="13455"/>
    <cellStyle name="SAPBEXHLevel1X 3 2" xfId="13456"/>
    <cellStyle name="SAPBEXHLevel1X 3 2 2" xfId="39116"/>
    <cellStyle name="SAPBEXHLevel1X 3 3" xfId="13457"/>
    <cellStyle name="SAPBEXHLevel1X 3 4" xfId="13458"/>
    <cellStyle name="SAPBEXHLevel1X 3 5" xfId="13459"/>
    <cellStyle name="SAPBEXHLevel1X 3 6" xfId="39117"/>
    <cellStyle name="SAPBEXHLevel1X 3 7" xfId="39118"/>
    <cellStyle name="SAPBEXHLevel1X 4" xfId="13460"/>
    <cellStyle name="SAPBEXHLevel1X 4 2" xfId="39119"/>
    <cellStyle name="SAPBEXHLevel1X 5" xfId="39120"/>
    <cellStyle name="SAPBEXHLevel1X 5 2" xfId="39121"/>
    <cellStyle name="SAPBEXHLevel2" xfId="13461"/>
    <cellStyle name="SAPBEXHLevel2 2" xfId="13462"/>
    <cellStyle name="SAPBEXHLevel2 2 2" xfId="13463"/>
    <cellStyle name="SAPBEXHLevel2 2 2 2" xfId="13464"/>
    <cellStyle name="SAPBEXHLevel2 2 2 3" xfId="13465"/>
    <cellStyle name="SAPBEXHLevel2 2 2 4" xfId="13466"/>
    <cellStyle name="SAPBEXHLevel2 2 2 5" xfId="13467"/>
    <cellStyle name="SAPBEXHLevel2 2 2 6" xfId="39122"/>
    <cellStyle name="SAPBEXHLevel2 2 2 7" xfId="39123"/>
    <cellStyle name="SAPBEXHLevel2 2 3" xfId="13468"/>
    <cellStyle name="SAPBEXHLevel2 2 4" xfId="13469"/>
    <cellStyle name="SAPBEXHLevel2 2 5" xfId="13470"/>
    <cellStyle name="SAPBEXHLevel2 2 6" xfId="13471"/>
    <cellStyle name="SAPBEXHLevel2 2 7" xfId="39124"/>
    <cellStyle name="SAPBEXHLevel2 2 8" xfId="39125"/>
    <cellStyle name="SAPBEXHLevel2 3" xfId="13472"/>
    <cellStyle name="SAPBEXHLevel2 3 2" xfId="13473"/>
    <cellStyle name="SAPBEXHLevel2 3 2 2" xfId="39126"/>
    <cellStyle name="SAPBEXHLevel2 3 3" xfId="13474"/>
    <cellStyle name="SAPBEXHLevel2 3 4" xfId="13475"/>
    <cellStyle name="SAPBEXHLevel2 3 5" xfId="13476"/>
    <cellStyle name="SAPBEXHLevel2 3 6" xfId="39127"/>
    <cellStyle name="SAPBEXHLevel2 3 7" xfId="39128"/>
    <cellStyle name="SAPBEXHLevel2 4" xfId="13477"/>
    <cellStyle name="SAPBEXHLevel2 4 2" xfId="39129"/>
    <cellStyle name="SAPBEXHLevel2 5" xfId="39130"/>
    <cellStyle name="SAPBEXHLevel2 5 2" xfId="39131"/>
    <cellStyle name="SAPBEXHLevel2X" xfId="13478"/>
    <cellStyle name="SAPBEXHLevel2X 2" xfId="13479"/>
    <cellStyle name="SAPBEXHLevel2X 2 2" xfId="13480"/>
    <cellStyle name="SAPBEXHLevel2X 2 2 2" xfId="13481"/>
    <cellStyle name="SAPBEXHLevel2X 2 2 3" xfId="13482"/>
    <cellStyle name="SAPBEXHLevel2X 2 2 4" xfId="13483"/>
    <cellStyle name="SAPBEXHLevel2X 2 2 5" xfId="13484"/>
    <cellStyle name="SAPBEXHLevel2X 2 2 6" xfId="39132"/>
    <cellStyle name="SAPBEXHLevel2X 2 2 7" xfId="39133"/>
    <cellStyle name="SAPBEXHLevel2X 2 3" xfId="13485"/>
    <cellStyle name="SAPBEXHLevel2X 2 4" xfId="13486"/>
    <cellStyle name="SAPBEXHLevel2X 2 5" xfId="13487"/>
    <cellStyle name="SAPBEXHLevel2X 2 6" xfId="13488"/>
    <cellStyle name="SAPBEXHLevel2X 2 7" xfId="39134"/>
    <cellStyle name="SAPBEXHLevel2X 2 8" xfId="39135"/>
    <cellStyle name="SAPBEXHLevel2X 3" xfId="13489"/>
    <cellStyle name="SAPBEXHLevel2X 3 2" xfId="13490"/>
    <cellStyle name="SAPBEXHLevel2X 3 2 2" xfId="39136"/>
    <cellStyle name="SAPBEXHLevel2X 3 3" xfId="13491"/>
    <cellStyle name="SAPBEXHLevel2X 3 4" xfId="13492"/>
    <cellStyle name="SAPBEXHLevel2X 3 5" xfId="13493"/>
    <cellStyle name="SAPBEXHLevel2X 3 6" xfId="39137"/>
    <cellStyle name="SAPBEXHLevel2X 3 7" xfId="39138"/>
    <cellStyle name="SAPBEXHLevel2X 4" xfId="13494"/>
    <cellStyle name="SAPBEXHLevel2X 4 2" xfId="39139"/>
    <cellStyle name="SAPBEXHLevel2X 5" xfId="39140"/>
    <cellStyle name="SAPBEXHLevel2X 5 2" xfId="39141"/>
    <cellStyle name="SAPBEXHLevel3" xfId="13495"/>
    <cellStyle name="SAPBEXHLevel3 2" xfId="13496"/>
    <cellStyle name="SAPBEXHLevel3 2 2" xfId="13497"/>
    <cellStyle name="SAPBEXHLevel3 2 2 2" xfId="13498"/>
    <cellStyle name="SAPBEXHLevel3 2 2 3" xfId="13499"/>
    <cellStyle name="SAPBEXHLevel3 2 2 4" xfId="13500"/>
    <cellStyle name="SAPBEXHLevel3 2 2 5" xfId="13501"/>
    <cellStyle name="SAPBEXHLevel3 2 2 6" xfId="39142"/>
    <cellStyle name="SAPBEXHLevel3 2 2 7" xfId="39143"/>
    <cellStyle name="SAPBEXHLevel3 2 3" xfId="13502"/>
    <cellStyle name="SAPBEXHLevel3 2 4" xfId="13503"/>
    <cellStyle name="SAPBEXHLevel3 2 5" xfId="13504"/>
    <cellStyle name="SAPBEXHLevel3 2 6" xfId="13505"/>
    <cellStyle name="SAPBEXHLevel3 2 7" xfId="39144"/>
    <cellStyle name="SAPBEXHLevel3 2 8" xfId="39145"/>
    <cellStyle name="SAPBEXHLevel3 3" xfId="13506"/>
    <cellStyle name="SAPBEXHLevel3 3 2" xfId="13507"/>
    <cellStyle name="SAPBEXHLevel3 3 2 2" xfId="39146"/>
    <cellStyle name="SAPBEXHLevel3 3 3" xfId="13508"/>
    <cellStyle name="SAPBEXHLevel3 3 4" xfId="13509"/>
    <cellStyle name="SAPBEXHLevel3 3 5" xfId="13510"/>
    <cellStyle name="SAPBEXHLevel3 3 6" xfId="39147"/>
    <cellStyle name="SAPBEXHLevel3 3 7" xfId="39148"/>
    <cellStyle name="SAPBEXHLevel3 4" xfId="13511"/>
    <cellStyle name="SAPBEXHLevel3 4 2" xfId="39149"/>
    <cellStyle name="SAPBEXHLevel3 5" xfId="39150"/>
    <cellStyle name="SAPBEXHLevel3 5 2" xfId="39151"/>
    <cellStyle name="SAPBEXHLevel3X" xfId="13512"/>
    <cellStyle name="SAPBEXHLevel3X 2" xfId="13513"/>
    <cellStyle name="SAPBEXHLevel3X 2 2" xfId="13514"/>
    <cellStyle name="SAPBEXHLevel3X 2 2 2" xfId="13515"/>
    <cellStyle name="SAPBEXHLevel3X 2 2 3" xfId="13516"/>
    <cellStyle name="SAPBEXHLevel3X 2 2 4" xfId="13517"/>
    <cellStyle name="SAPBEXHLevel3X 2 2 5" xfId="13518"/>
    <cellStyle name="SAPBEXHLevel3X 2 2 6" xfId="39152"/>
    <cellStyle name="SAPBEXHLevel3X 2 2 7" xfId="39153"/>
    <cellStyle name="SAPBEXHLevel3X 2 3" xfId="13519"/>
    <cellStyle name="SAPBEXHLevel3X 2 4" xfId="13520"/>
    <cellStyle name="SAPBEXHLevel3X 2 5" xfId="13521"/>
    <cellStyle name="SAPBEXHLevel3X 2 6" xfId="13522"/>
    <cellStyle name="SAPBEXHLevel3X 2 7" xfId="39154"/>
    <cellStyle name="SAPBEXHLevel3X 2 8" xfId="39155"/>
    <cellStyle name="SAPBEXHLevel3X 3" xfId="13523"/>
    <cellStyle name="SAPBEXHLevel3X 3 2" xfId="13524"/>
    <cellStyle name="SAPBEXHLevel3X 3 2 2" xfId="39156"/>
    <cellStyle name="SAPBEXHLevel3X 3 3" xfId="13525"/>
    <cellStyle name="SAPBEXHLevel3X 3 4" xfId="13526"/>
    <cellStyle name="SAPBEXHLevel3X 3 5" xfId="13527"/>
    <cellStyle name="SAPBEXHLevel3X 3 6" xfId="39157"/>
    <cellStyle name="SAPBEXHLevel3X 3 7" xfId="39158"/>
    <cellStyle name="SAPBEXHLevel3X 4" xfId="13528"/>
    <cellStyle name="SAPBEXHLevel3X 4 2" xfId="39159"/>
    <cellStyle name="SAPBEXHLevel3X 5" xfId="39160"/>
    <cellStyle name="SAPBEXHLevel3X 5 2" xfId="39161"/>
    <cellStyle name="SAPBEXinputData" xfId="13529"/>
    <cellStyle name="SAPBEXinputData 2" xfId="13530"/>
    <cellStyle name="SAPBEXinputData 2 2" xfId="13531"/>
    <cellStyle name="SAPBEXinputData 2 2 2" xfId="13532"/>
    <cellStyle name="SAPBEXinputData 2 2 3" xfId="13533"/>
    <cellStyle name="SAPBEXinputData 2 2 4" xfId="13534"/>
    <cellStyle name="SAPBEXinputData 2 2 5" xfId="13535"/>
    <cellStyle name="SAPBEXinputData 2 2 6" xfId="39162"/>
    <cellStyle name="SAPBEXinputData 2 2 7" xfId="39163"/>
    <cellStyle name="SAPBEXinputData 2 3" xfId="13536"/>
    <cellStyle name="SAPBEXinputData 2 4" xfId="13537"/>
    <cellStyle name="SAPBEXinputData 2 5" xfId="13538"/>
    <cellStyle name="SAPBEXinputData 2 6" xfId="13539"/>
    <cellStyle name="SAPBEXinputData 2 7" xfId="39164"/>
    <cellStyle name="SAPBEXinputData 2 8" xfId="39165"/>
    <cellStyle name="SAPBEXinputData 3" xfId="13540"/>
    <cellStyle name="SAPBEXinputData 3 2" xfId="13541"/>
    <cellStyle name="SAPBEXinputData 3 3" xfId="13542"/>
    <cellStyle name="SAPBEXinputData 3 4" xfId="13543"/>
    <cellStyle name="SAPBEXinputData 3 5" xfId="13544"/>
    <cellStyle name="SAPBEXinputData 3 6" xfId="39166"/>
    <cellStyle name="SAPBEXinputData 3 7" xfId="39167"/>
    <cellStyle name="SAPBEXinputData 4" xfId="39168"/>
    <cellStyle name="SAPBEXItemHeader" xfId="13545"/>
    <cellStyle name="SAPBEXItemHeader 2" xfId="39169"/>
    <cellStyle name="SAPBEXresData" xfId="13546"/>
    <cellStyle name="SAPBEXresData 2" xfId="13547"/>
    <cellStyle name="SAPBEXresData 2 2" xfId="13548"/>
    <cellStyle name="SAPBEXresData 2 2 2" xfId="39170"/>
    <cellStyle name="SAPBEXresData 2 3" xfId="13549"/>
    <cellStyle name="SAPBEXresData 2 4" xfId="13550"/>
    <cellStyle name="SAPBEXresData 2 5" xfId="13551"/>
    <cellStyle name="SAPBEXresData 2 6" xfId="39171"/>
    <cellStyle name="SAPBEXresData 2 7" xfId="39172"/>
    <cellStyle name="SAPBEXresData 3" xfId="13552"/>
    <cellStyle name="SAPBEXresData 3 2" xfId="39173"/>
    <cellStyle name="SAPBEXresData 4" xfId="39174"/>
    <cellStyle name="SAPBEXresData 4 2" xfId="39175"/>
    <cellStyle name="SAPBEXresDataEmph" xfId="13553"/>
    <cellStyle name="SAPBEXresDataEmph 2" xfId="13554"/>
    <cellStyle name="SAPBEXresDataEmph 2 2" xfId="13555"/>
    <cellStyle name="SAPBEXresDataEmph 2 2 2" xfId="39176"/>
    <cellStyle name="SAPBEXresDataEmph 2 3" xfId="13556"/>
    <cellStyle name="SAPBEXresDataEmph 2 4" xfId="13557"/>
    <cellStyle name="SAPBEXresDataEmph 2 5" xfId="13558"/>
    <cellStyle name="SAPBEXresDataEmph 2 6" xfId="39177"/>
    <cellStyle name="SAPBEXresDataEmph 2 7" xfId="39178"/>
    <cellStyle name="SAPBEXresDataEmph 3" xfId="13559"/>
    <cellStyle name="SAPBEXresDataEmph 3 2" xfId="39179"/>
    <cellStyle name="SAPBEXresDataEmph 4" xfId="39180"/>
    <cellStyle name="SAPBEXresDataEmph 4 2" xfId="39181"/>
    <cellStyle name="SAPBEXresItem" xfId="13560"/>
    <cellStyle name="SAPBEXresItem 2" xfId="13561"/>
    <cellStyle name="SAPBEXresItem 2 2" xfId="13562"/>
    <cellStyle name="SAPBEXresItem 2 2 2" xfId="39182"/>
    <cellStyle name="SAPBEXresItem 2 3" xfId="13563"/>
    <cellStyle name="SAPBEXresItem 2 4" xfId="13564"/>
    <cellStyle name="SAPBEXresItem 2 5" xfId="13565"/>
    <cellStyle name="SAPBEXresItem 2 6" xfId="39183"/>
    <cellStyle name="SAPBEXresItem 2 7" xfId="39184"/>
    <cellStyle name="SAPBEXresItem 3" xfId="13566"/>
    <cellStyle name="SAPBEXresItem 3 2" xfId="39185"/>
    <cellStyle name="SAPBEXresItem 4" xfId="39186"/>
    <cellStyle name="SAPBEXresItem 4 2" xfId="39187"/>
    <cellStyle name="SAPBEXresItemX" xfId="13567"/>
    <cellStyle name="SAPBEXresItemX 2" xfId="13568"/>
    <cellStyle name="SAPBEXresItemX 2 2" xfId="13569"/>
    <cellStyle name="SAPBEXresItemX 2 2 2" xfId="39188"/>
    <cellStyle name="SAPBEXresItemX 2 3" xfId="13570"/>
    <cellStyle name="SAPBEXresItemX 2 4" xfId="13571"/>
    <cellStyle name="SAPBEXresItemX 2 5" xfId="13572"/>
    <cellStyle name="SAPBEXresItemX 2 6" xfId="39189"/>
    <cellStyle name="SAPBEXresItemX 2 7" xfId="39190"/>
    <cellStyle name="SAPBEXresItemX 3" xfId="13573"/>
    <cellStyle name="SAPBEXresItemX 3 2" xfId="39191"/>
    <cellStyle name="SAPBEXresItemX 4" xfId="39192"/>
    <cellStyle name="SAPBEXresItemX 4 2" xfId="39193"/>
    <cellStyle name="SAPBEXstdData" xfId="13574"/>
    <cellStyle name="SAPBEXstdData 2" xfId="13575"/>
    <cellStyle name="SAPBEXstdData 2 2" xfId="13576"/>
    <cellStyle name="SAPBEXstdData 2 2 2" xfId="39194"/>
    <cellStyle name="SAPBEXstdData 2 2 3" xfId="39195"/>
    <cellStyle name="SAPBEXstdData 2 3" xfId="13577"/>
    <cellStyle name="SAPBEXstdData 2 3 2" xfId="39196"/>
    <cellStyle name="SAPBEXstdData 2 4" xfId="13578"/>
    <cellStyle name="SAPBEXstdData 2 5" xfId="13579"/>
    <cellStyle name="SAPBEXstdData 2 6" xfId="39197"/>
    <cellStyle name="SAPBEXstdData 2 7" xfId="39198"/>
    <cellStyle name="SAPBEXstdData 3" xfId="13580"/>
    <cellStyle name="SAPBEXstdData 3 2" xfId="13581"/>
    <cellStyle name="SAPBEXstdData 3 2 2" xfId="39199"/>
    <cellStyle name="SAPBEXstdData 3 3" xfId="13582"/>
    <cellStyle name="SAPBEXstdData 3 4" xfId="13583"/>
    <cellStyle name="SAPBEXstdData 3 5" xfId="13584"/>
    <cellStyle name="SAPBEXstdData 3 6" xfId="39200"/>
    <cellStyle name="SAPBEXstdData 3 7" xfId="39201"/>
    <cellStyle name="SAPBEXstdData 4" xfId="13585"/>
    <cellStyle name="SAPBEXstdData 4 2" xfId="39202"/>
    <cellStyle name="SAPBEXstdData 4 3" xfId="39203"/>
    <cellStyle name="SAPBEXstdData 5" xfId="39204"/>
    <cellStyle name="SAPBEXstdData 5 2" xfId="39205"/>
    <cellStyle name="SAPBEXstdDataEmph" xfId="13586"/>
    <cellStyle name="SAPBEXstdDataEmph 2" xfId="13587"/>
    <cellStyle name="SAPBEXstdDataEmph 2 2" xfId="13588"/>
    <cellStyle name="SAPBEXstdDataEmph 2 2 2" xfId="39206"/>
    <cellStyle name="SAPBEXstdDataEmph 2 3" xfId="13589"/>
    <cellStyle name="SAPBEXstdDataEmph 2 4" xfId="13590"/>
    <cellStyle name="SAPBEXstdDataEmph 2 5" xfId="13591"/>
    <cellStyle name="SAPBEXstdDataEmph 2 6" xfId="39207"/>
    <cellStyle name="SAPBEXstdDataEmph 2 7" xfId="39208"/>
    <cellStyle name="SAPBEXstdDataEmph 3" xfId="13592"/>
    <cellStyle name="SAPBEXstdDataEmph 3 2" xfId="39209"/>
    <cellStyle name="SAPBEXstdDataEmph 4" xfId="39210"/>
    <cellStyle name="SAPBEXstdDataEmph 4 2" xfId="39211"/>
    <cellStyle name="SAPBEXstdItem" xfId="13593"/>
    <cellStyle name="SAPBEXstdItem 2" xfId="13594"/>
    <cellStyle name="SAPBEXstdItem 2 2" xfId="13595"/>
    <cellStyle name="SAPBEXstdItem 2 2 2" xfId="13596"/>
    <cellStyle name="SAPBEXstdItem 2 2 2 2" xfId="13597"/>
    <cellStyle name="SAPBEXstdItem 2 2 2 3" xfId="13598"/>
    <cellStyle name="SAPBEXstdItem 2 2 2 4" xfId="13599"/>
    <cellStyle name="SAPBEXstdItem 2 2 2 5" xfId="13600"/>
    <cellStyle name="SAPBEXstdItem 2 2 2 6" xfId="39212"/>
    <cellStyle name="SAPBEXstdItem 2 2 2 7" xfId="39213"/>
    <cellStyle name="SAPBEXstdItem 2 2 3" xfId="13601"/>
    <cellStyle name="SAPBEXstdItem 2 2 4" xfId="13602"/>
    <cellStyle name="SAPBEXstdItem 2 2 5" xfId="13603"/>
    <cellStyle name="SAPBEXstdItem 2 2 6" xfId="13604"/>
    <cellStyle name="SAPBEXstdItem 2 2 7" xfId="39214"/>
    <cellStyle name="SAPBEXstdItem 2 2 8" xfId="39215"/>
    <cellStyle name="SAPBEXstdItem 2 3" xfId="13605"/>
    <cellStyle name="SAPBEXstdItem 2 3 2" xfId="13606"/>
    <cellStyle name="SAPBEXstdItem 2 3 3" xfId="13607"/>
    <cellStyle name="SAPBEXstdItem 2 3 4" xfId="13608"/>
    <cellStyle name="SAPBEXstdItem 2 3 5" xfId="13609"/>
    <cellStyle name="SAPBEXstdItem 2 3 6" xfId="39216"/>
    <cellStyle name="SAPBEXstdItem 2 3 7" xfId="39217"/>
    <cellStyle name="SAPBEXstdItem 2 4" xfId="13610"/>
    <cellStyle name="SAPBEXstdItem 2 5" xfId="13611"/>
    <cellStyle name="SAPBEXstdItem 2 6" xfId="13612"/>
    <cellStyle name="SAPBEXstdItem 2 7" xfId="13613"/>
    <cellStyle name="SAPBEXstdItem 2 8" xfId="39218"/>
    <cellStyle name="SAPBEXstdItem 2 9" xfId="39219"/>
    <cellStyle name="SAPBEXstdItem 3" xfId="13614"/>
    <cellStyle name="SAPBEXstdItem 3 10" xfId="39220"/>
    <cellStyle name="SAPBEXstdItem 3 2" xfId="13615"/>
    <cellStyle name="SAPBEXstdItem 3 2 2" xfId="13616"/>
    <cellStyle name="SAPBEXstdItem 3 2 2 2" xfId="13617"/>
    <cellStyle name="SAPBEXstdItem 3 2 2 3" xfId="13618"/>
    <cellStyle name="SAPBEXstdItem 3 2 2 4" xfId="13619"/>
    <cellStyle name="SAPBEXstdItem 3 2 2 5" xfId="13620"/>
    <cellStyle name="SAPBEXstdItem 3 2 2 6" xfId="39221"/>
    <cellStyle name="SAPBEXstdItem 3 2 2 7" xfId="39222"/>
    <cellStyle name="SAPBEXstdItem 3 2 3" xfId="13621"/>
    <cellStyle name="SAPBEXstdItem 3 2 4" xfId="13622"/>
    <cellStyle name="SAPBEXstdItem 3 2 5" xfId="13623"/>
    <cellStyle name="SAPBEXstdItem 3 2 6" xfId="13624"/>
    <cellStyle name="SAPBEXstdItem 3 2 7" xfId="39223"/>
    <cellStyle name="SAPBEXstdItem 3 2 8" xfId="39224"/>
    <cellStyle name="SAPBEXstdItem 3 3" xfId="13625"/>
    <cellStyle name="SAPBEXstdItem 3 3 2" xfId="13626"/>
    <cellStyle name="SAPBEXstdItem 3 3 2 2" xfId="13627"/>
    <cellStyle name="SAPBEXstdItem 3 3 2 3" xfId="13628"/>
    <cellStyle name="SAPBEXstdItem 3 3 2 4" xfId="13629"/>
    <cellStyle name="SAPBEXstdItem 3 3 2 5" xfId="13630"/>
    <cellStyle name="SAPBEXstdItem 3 3 2 6" xfId="39225"/>
    <cellStyle name="SAPBEXstdItem 3 3 2 7" xfId="39226"/>
    <cellStyle name="SAPBEXstdItem 3 3 3" xfId="13631"/>
    <cellStyle name="SAPBEXstdItem 3 3 4" xfId="13632"/>
    <cellStyle name="SAPBEXstdItem 3 3 5" xfId="13633"/>
    <cellStyle name="SAPBEXstdItem 3 3 6" xfId="13634"/>
    <cellStyle name="SAPBEXstdItem 3 3 7" xfId="39227"/>
    <cellStyle name="SAPBEXstdItem 3 3 8" xfId="39228"/>
    <cellStyle name="SAPBEXstdItem 3 4" xfId="13635"/>
    <cellStyle name="SAPBEXstdItem 3 4 2" xfId="13636"/>
    <cellStyle name="SAPBEXstdItem 3 4 2 2" xfId="13637"/>
    <cellStyle name="SAPBEXstdItem 3 4 2 3" xfId="13638"/>
    <cellStyle name="SAPBEXstdItem 3 4 2 4" xfId="13639"/>
    <cellStyle name="SAPBEXstdItem 3 4 2 5" xfId="13640"/>
    <cellStyle name="SAPBEXstdItem 3 4 2 6" xfId="39229"/>
    <cellStyle name="SAPBEXstdItem 3 4 2 7" xfId="39230"/>
    <cellStyle name="SAPBEXstdItem 3 4 3" xfId="13641"/>
    <cellStyle name="SAPBEXstdItem 3 4 4" xfId="13642"/>
    <cellStyle name="SAPBEXstdItem 3 4 5" xfId="13643"/>
    <cellStyle name="SAPBEXstdItem 3 4 6" xfId="13644"/>
    <cellStyle name="SAPBEXstdItem 3 4 7" xfId="39231"/>
    <cellStyle name="SAPBEXstdItem 3 4 8" xfId="39232"/>
    <cellStyle name="SAPBEXstdItem 3 5" xfId="13645"/>
    <cellStyle name="SAPBEXstdItem 3 6" xfId="13646"/>
    <cellStyle name="SAPBEXstdItem 3 7" xfId="13647"/>
    <cellStyle name="SAPBEXstdItem 3 8" xfId="13648"/>
    <cellStyle name="SAPBEXstdItem 3 9" xfId="39233"/>
    <cellStyle name="SAPBEXstdItem 4" xfId="13649"/>
    <cellStyle name="SAPBEXstdItem 4 2" xfId="13650"/>
    <cellStyle name="SAPBEXstdItem 4 2 2" xfId="13651"/>
    <cellStyle name="SAPBEXstdItem 4 2 3" xfId="13652"/>
    <cellStyle name="SAPBEXstdItem 4 2 4" xfId="13653"/>
    <cellStyle name="SAPBEXstdItem 4 2 5" xfId="13654"/>
    <cellStyle name="SAPBEXstdItem 4 2 6" xfId="39234"/>
    <cellStyle name="SAPBEXstdItem 4 2 7" xfId="39235"/>
    <cellStyle name="SAPBEXstdItem 4 3" xfId="13655"/>
    <cellStyle name="SAPBEXstdItem 4 4" xfId="13656"/>
    <cellStyle name="SAPBEXstdItem 4 5" xfId="13657"/>
    <cellStyle name="SAPBEXstdItem 4 6" xfId="13658"/>
    <cellStyle name="SAPBEXstdItem 4 7" xfId="39236"/>
    <cellStyle name="SAPBEXstdItem 4 8" xfId="39237"/>
    <cellStyle name="SAPBEXstdItem 5" xfId="13659"/>
    <cellStyle name="SAPBEXstdItem 5 2" xfId="13660"/>
    <cellStyle name="SAPBEXstdItem 5 3" xfId="13661"/>
    <cellStyle name="SAPBEXstdItem 5 4" xfId="13662"/>
    <cellStyle name="SAPBEXstdItem 5 5" xfId="13663"/>
    <cellStyle name="SAPBEXstdItem 5 6" xfId="39238"/>
    <cellStyle name="SAPBEXstdItem 5 7" xfId="39239"/>
    <cellStyle name="SAPBEXstdItem 6" xfId="13664"/>
    <cellStyle name="SAPBEXstdItem 7" xfId="13665"/>
    <cellStyle name="SAPBEXstdItem 8" xfId="13666"/>
    <cellStyle name="SAPBEXstdItemX" xfId="13667"/>
    <cellStyle name="SAPBEXstdItemX 2" xfId="13668"/>
    <cellStyle name="SAPBEXstdItemX 2 2" xfId="13669"/>
    <cellStyle name="SAPBEXstdItemX 2 2 2" xfId="13670"/>
    <cellStyle name="SAPBEXstdItemX 2 2 2 2" xfId="13671"/>
    <cellStyle name="SAPBEXstdItemX 2 2 2 3" xfId="13672"/>
    <cellStyle name="SAPBEXstdItemX 2 2 2 4" xfId="13673"/>
    <cellStyle name="SAPBEXstdItemX 2 2 2 5" xfId="13674"/>
    <cellStyle name="SAPBEXstdItemX 2 2 2 6" xfId="39240"/>
    <cellStyle name="SAPBEXstdItemX 2 2 2 7" xfId="39241"/>
    <cellStyle name="SAPBEXstdItemX 2 2 3" xfId="13675"/>
    <cellStyle name="SAPBEXstdItemX 2 2 4" xfId="13676"/>
    <cellStyle name="SAPBEXstdItemX 2 2 5" xfId="13677"/>
    <cellStyle name="SAPBEXstdItemX 2 2 6" xfId="13678"/>
    <cellStyle name="SAPBEXstdItemX 2 2 7" xfId="39242"/>
    <cellStyle name="SAPBEXstdItemX 2 2 8" xfId="39243"/>
    <cellStyle name="SAPBEXstdItemX 2 3" xfId="13679"/>
    <cellStyle name="SAPBEXstdItemX 2 3 2" xfId="13680"/>
    <cellStyle name="SAPBEXstdItemX 2 3 3" xfId="13681"/>
    <cellStyle name="SAPBEXstdItemX 2 3 4" xfId="13682"/>
    <cellStyle name="SAPBEXstdItemX 2 3 5" xfId="13683"/>
    <cellStyle name="SAPBEXstdItemX 2 3 6" xfId="39244"/>
    <cellStyle name="SAPBEXstdItemX 2 3 7" xfId="39245"/>
    <cellStyle name="SAPBEXstdItemX 2 4" xfId="13684"/>
    <cellStyle name="SAPBEXstdItemX 2 5" xfId="13685"/>
    <cellStyle name="SAPBEXstdItemX 2 6" xfId="13686"/>
    <cellStyle name="SAPBEXstdItemX 2 7" xfId="13687"/>
    <cellStyle name="SAPBEXstdItemX 2 8" xfId="39246"/>
    <cellStyle name="SAPBEXstdItemX 2 9" xfId="39247"/>
    <cellStyle name="SAPBEXstdItemX 3" xfId="13688"/>
    <cellStyle name="SAPBEXstdItemX 3 10" xfId="39248"/>
    <cellStyle name="SAPBEXstdItemX 3 2" xfId="13689"/>
    <cellStyle name="SAPBEXstdItemX 3 2 2" xfId="13690"/>
    <cellStyle name="SAPBEXstdItemX 3 2 2 2" xfId="13691"/>
    <cellStyle name="SAPBEXstdItemX 3 2 2 3" xfId="13692"/>
    <cellStyle name="SAPBEXstdItemX 3 2 2 4" xfId="13693"/>
    <cellStyle name="SAPBEXstdItemX 3 2 2 5" xfId="13694"/>
    <cellStyle name="SAPBEXstdItemX 3 2 2 6" xfId="39249"/>
    <cellStyle name="SAPBEXstdItemX 3 2 2 7" xfId="39250"/>
    <cellStyle name="SAPBEXstdItemX 3 2 3" xfId="13695"/>
    <cellStyle name="SAPBEXstdItemX 3 2 4" xfId="13696"/>
    <cellStyle name="SAPBEXstdItemX 3 2 5" xfId="13697"/>
    <cellStyle name="SAPBEXstdItemX 3 2 6" xfId="13698"/>
    <cellStyle name="SAPBEXstdItemX 3 2 7" xfId="39251"/>
    <cellStyle name="SAPBEXstdItemX 3 2 8" xfId="39252"/>
    <cellStyle name="SAPBEXstdItemX 3 3" xfId="13699"/>
    <cellStyle name="SAPBEXstdItemX 3 3 2" xfId="13700"/>
    <cellStyle name="SAPBEXstdItemX 3 3 2 2" xfId="13701"/>
    <cellStyle name="SAPBEXstdItemX 3 3 2 3" xfId="13702"/>
    <cellStyle name="SAPBEXstdItemX 3 3 2 4" xfId="13703"/>
    <cellStyle name="SAPBEXstdItemX 3 3 2 5" xfId="13704"/>
    <cellStyle name="SAPBEXstdItemX 3 3 2 6" xfId="39253"/>
    <cellStyle name="SAPBEXstdItemX 3 3 2 7" xfId="39254"/>
    <cellStyle name="SAPBEXstdItemX 3 3 3" xfId="13705"/>
    <cellStyle name="SAPBEXstdItemX 3 3 4" xfId="13706"/>
    <cellStyle name="SAPBEXstdItemX 3 3 5" xfId="13707"/>
    <cellStyle name="SAPBEXstdItemX 3 3 6" xfId="13708"/>
    <cellStyle name="SAPBEXstdItemX 3 3 7" xfId="39255"/>
    <cellStyle name="SAPBEXstdItemX 3 3 8" xfId="39256"/>
    <cellStyle name="SAPBEXstdItemX 3 4" xfId="13709"/>
    <cellStyle name="SAPBEXstdItemX 3 4 2" xfId="13710"/>
    <cellStyle name="SAPBEXstdItemX 3 4 2 2" xfId="13711"/>
    <cellStyle name="SAPBEXstdItemX 3 4 2 3" xfId="13712"/>
    <cellStyle name="SAPBEXstdItemX 3 4 2 4" xfId="13713"/>
    <cellStyle name="SAPBEXstdItemX 3 4 2 5" xfId="13714"/>
    <cellStyle name="SAPBEXstdItemX 3 4 2 6" xfId="39257"/>
    <cellStyle name="SAPBEXstdItemX 3 4 2 7" xfId="39258"/>
    <cellStyle name="SAPBEXstdItemX 3 4 3" xfId="13715"/>
    <cellStyle name="SAPBEXstdItemX 3 4 4" xfId="13716"/>
    <cellStyle name="SAPBEXstdItemX 3 4 5" xfId="13717"/>
    <cellStyle name="SAPBEXstdItemX 3 4 6" xfId="13718"/>
    <cellStyle name="SAPBEXstdItemX 3 4 7" xfId="39259"/>
    <cellStyle name="SAPBEXstdItemX 3 4 8" xfId="39260"/>
    <cellStyle name="SAPBEXstdItemX 3 5" xfId="13719"/>
    <cellStyle name="SAPBEXstdItemX 3 6" xfId="13720"/>
    <cellStyle name="SAPBEXstdItemX 3 7" xfId="13721"/>
    <cellStyle name="SAPBEXstdItemX 3 8" xfId="13722"/>
    <cellStyle name="SAPBEXstdItemX 3 9" xfId="39261"/>
    <cellStyle name="SAPBEXstdItemX 4" xfId="13723"/>
    <cellStyle name="SAPBEXstdItemX 4 2" xfId="13724"/>
    <cellStyle name="SAPBEXstdItemX 4 2 2" xfId="13725"/>
    <cellStyle name="SAPBEXstdItemX 4 2 3" xfId="13726"/>
    <cellStyle name="SAPBEXstdItemX 4 2 4" xfId="13727"/>
    <cellStyle name="SAPBEXstdItemX 4 2 5" xfId="13728"/>
    <cellStyle name="SAPBEXstdItemX 4 2 6" xfId="39262"/>
    <cellStyle name="SAPBEXstdItemX 4 2 7" xfId="39263"/>
    <cellStyle name="SAPBEXstdItemX 4 3" xfId="13729"/>
    <cellStyle name="SAPBEXstdItemX 4 4" xfId="13730"/>
    <cellStyle name="SAPBEXstdItemX 4 5" xfId="13731"/>
    <cellStyle name="SAPBEXstdItemX 4 6" xfId="13732"/>
    <cellStyle name="SAPBEXstdItemX 4 7" xfId="39264"/>
    <cellStyle name="SAPBEXstdItemX 4 8" xfId="39265"/>
    <cellStyle name="SAPBEXstdItemX 5" xfId="13733"/>
    <cellStyle name="SAPBEXstdItemX 5 2" xfId="13734"/>
    <cellStyle name="SAPBEXstdItemX 5 3" xfId="13735"/>
    <cellStyle name="SAPBEXstdItemX 5 4" xfId="13736"/>
    <cellStyle name="SAPBEXstdItemX 5 5" xfId="13737"/>
    <cellStyle name="SAPBEXstdItemX 5 6" xfId="39266"/>
    <cellStyle name="SAPBEXstdItemX 5 7" xfId="39267"/>
    <cellStyle name="SAPBEXstdItemX 6" xfId="13738"/>
    <cellStyle name="SAPBEXstdItemX 7" xfId="13739"/>
    <cellStyle name="SAPBEXstdItemX 8" xfId="13740"/>
    <cellStyle name="SAPBEXtitle" xfId="13741"/>
    <cellStyle name="SAPBEXtitle 2" xfId="13742"/>
    <cellStyle name="SAPBEXtitle 2 2" xfId="13743"/>
    <cellStyle name="SAPBEXtitle 2 2 2" xfId="39268"/>
    <cellStyle name="SAPBEXtitle 2 3" xfId="39269"/>
    <cellStyle name="SAPBEXtitle 3" xfId="13744"/>
    <cellStyle name="SAPBEXtitle 3 2" xfId="39270"/>
    <cellStyle name="SAPBEXtitle 4" xfId="39271"/>
    <cellStyle name="SAPBEXtitle 4 2" xfId="39272"/>
    <cellStyle name="SAPBEXunassignedItem" xfId="13745"/>
    <cellStyle name="SAPBEXunassignedItem 2" xfId="39273"/>
    <cellStyle name="SAPBEXundefined" xfId="13746"/>
    <cellStyle name="SAPBEXundefined 2" xfId="13747"/>
    <cellStyle name="SAPBEXundefined 2 2" xfId="13748"/>
    <cellStyle name="SAPBEXundefined 2 2 2" xfId="39274"/>
    <cellStyle name="SAPBEXundefined 2 3" xfId="13749"/>
    <cellStyle name="SAPBEXundefined 2 4" xfId="13750"/>
    <cellStyle name="SAPBEXundefined 2 5" xfId="13751"/>
    <cellStyle name="SAPBEXundefined 2 6" xfId="39275"/>
    <cellStyle name="SAPBEXundefined 2 7" xfId="39276"/>
    <cellStyle name="SAPBEXundefined 3" xfId="13752"/>
    <cellStyle name="SAPBEXundefined 3 2" xfId="39277"/>
    <cellStyle name="SAPBEXundefined 4" xfId="39278"/>
    <cellStyle name="SAPBEXundefined 4 2" xfId="39279"/>
    <cellStyle name="shade" xfId="13753"/>
    <cellStyle name="shade 10" xfId="39280"/>
    <cellStyle name="shade 10 2" xfId="39281"/>
    <cellStyle name="shade 11" xfId="39282"/>
    <cellStyle name="shade 11 2" xfId="39283"/>
    <cellStyle name="shade 12" xfId="39284"/>
    <cellStyle name="shade 12 2" xfId="39285"/>
    <cellStyle name="shade 12 3" xfId="39286"/>
    <cellStyle name="shade 2" xfId="13754"/>
    <cellStyle name="shade 2 2" xfId="13755"/>
    <cellStyle name="shade 2 2 2" xfId="13756"/>
    <cellStyle name="shade 2 2 2 2" xfId="39287"/>
    <cellStyle name="shade 2 2 2 2 2" xfId="39288"/>
    <cellStyle name="shade 2 2 2 3" xfId="39289"/>
    <cellStyle name="shade 2 2 3" xfId="39290"/>
    <cellStyle name="shade 2 2 3 2" xfId="39291"/>
    <cellStyle name="shade 2 2 4" xfId="39292"/>
    <cellStyle name="shade 2 2 4 2" xfId="39293"/>
    <cellStyle name="shade 2 3" xfId="13757"/>
    <cellStyle name="shade 2 3 2" xfId="39294"/>
    <cellStyle name="shade 2 3 2 2" xfId="39295"/>
    <cellStyle name="shade 2 3 2 3" xfId="39296"/>
    <cellStyle name="shade 2 3 3" xfId="39297"/>
    <cellStyle name="shade 2 4" xfId="39298"/>
    <cellStyle name="shade 2 4 2" xfId="39299"/>
    <cellStyle name="shade 2 4 2 2" xfId="39300"/>
    <cellStyle name="shade 2 4 3" xfId="39301"/>
    <cellStyle name="shade 2 5" xfId="39302"/>
    <cellStyle name="shade 2 5 2" xfId="39303"/>
    <cellStyle name="shade 2 6" xfId="39304"/>
    <cellStyle name="shade 2 6 2" xfId="39305"/>
    <cellStyle name="shade 3" xfId="13758"/>
    <cellStyle name="shade 3 2" xfId="13759"/>
    <cellStyle name="shade 3 2 2" xfId="13760"/>
    <cellStyle name="shade 3 2 2 2" xfId="39306"/>
    <cellStyle name="shade 3 2 3" xfId="39307"/>
    <cellStyle name="shade 3 2 4" xfId="39308"/>
    <cellStyle name="shade 3 3" xfId="13761"/>
    <cellStyle name="shade 3 3 2" xfId="13762"/>
    <cellStyle name="shade 3 3 2 2" xfId="39309"/>
    <cellStyle name="shade 3 3 3" xfId="39310"/>
    <cellStyle name="shade 3 4" xfId="13763"/>
    <cellStyle name="shade 3 4 2" xfId="13764"/>
    <cellStyle name="shade 3 4 2 2" xfId="39311"/>
    <cellStyle name="shade 3 4 3" xfId="39312"/>
    <cellStyle name="shade 3 5" xfId="39313"/>
    <cellStyle name="shade 3 5 2" xfId="39314"/>
    <cellStyle name="shade 4" xfId="13765"/>
    <cellStyle name="shade 4 2" xfId="13766"/>
    <cellStyle name="shade 4 2 2" xfId="39315"/>
    <cellStyle name="shade 4 2 2 2" xfId="39316"/>
    <cellStyle name="shade 4 2 2 2 2" xfId="39317"/>
    <cellStyle name="shade 4 2 2 3" xfId="39318"/>
    <cellStyle name="shade 4 2 3" xfId="39319"/>
    <cellStyle name="shade 4 2 3 2" xfId="39320"/>
    <cellStyle name="shade 4 2 4" xfId="39321"/>
    <cellStyle name="shade 4 2 4 2" xfId="39322"/>
    <cellStyle name="shade 4 3" xfId="39323"/>
    <cellStyle name="shade 4 3 2" xfId="39324"/>
    <cellStyle name="shade 4 3 2 2" xfId="39325"/>
    <cellStyle name="shade 4 3 3" xfId="39326"/>
    <cellStyle name="shade 4 3 4" xfId="39327"/>
    <cellStyle name="shade 4 4" xfId="39328"/>
    <cellStyle name="shade 4 4 2" xfId="39329"/>
    <cellStyle name="shade 4 4 2 2" xfId="39330"/>
    <cellStyle name="shade 4 4 3" xfId="39331"/>
    <cellStyle name="shade 4 5" xfId="39332"/>
    <cellStyle name="shade 4 5 2" xfId="39333"/>
    <cellStyle name="shade 4 6" xfId="39334"/>
    <cellStyle name="shade 4 6 2" xfId="39335"/>
    <cellStyle name="shade 5" xfId="13767"/>
    <cellStyle name="shade 5 2" xfId="39336"/>
    <cellStyle name="shade 5 2 2" xfId="39337"/>
    <cellStyle name="shade 5 2 2 2" xfId="39338"/>
    <cellStyle name="shade 5 2 2 2 2" xfId="39339"/>
    <cellStyle name="shade 5 2 3" xfId="39340"/>
    <cellStyle name="shade 5 2 3 2" xfId="39341"/>
    <cellStyle name="shade 5 2 4" xfId="39342"/>
    <cellStyle name="shade 5 2 4 2" xfId="39343"/>
    <cellStyle name="shade 5 2 5" xfId="39344"/>
    <cellStyle name="shade 5 3" xfId="39345"/>
    <cellStyle name="shade 5 3 2" xfId="39346"/>
    <cellStyle name="shade 5 3 2 2" xfId="39347"/>
    <cellStyle name="shade 5 4" xfId="39348"/>
    <cellStyle name="shade 5 4 2" xfId="39349"/>
    <cellStyle name="shade 5 5" xfId="39350"/>
    <cellStyle name="shade 5 5 2" xfId="39351"/>
    <cellStyle name="shade 6" xfId="13768"/>
    <cellStyle name="shade 6 2" xfId="13769"/>
    <cellStyle name="shade 6 2 2" xfId="39352"/>
    <cellStyle name="shade 6 2 2 2" xfId="39353"/>
    <cellStyle name="shade 6 3" xfId="39354"/>
    <cellStyle name="shade 6 3 2" xfId="39355"/>
    <cellStyle name="shade 6 4" xfId="39356"/>
    <cellStyle name="shade 6 4 2" xfId="39357"/>
    <cellStyle name="shade 7" xfId="13770"/>
    <cellStyle name="shade 7 2" xfId="13771"/>
    <cellStyle name="shade 7 2 2" xfId="39358"/>
    <cellStyle name="shade 7 3" xfId="39359"/>
    <cellStyle name="shade 8" xfId="13772"/>
    <cellStyle name="shade 8 2" xfId="39360"/>
    <cellStyle name="shade 8 2 2" xfId="39361"/>
    <cellStyle name="shade 8 3" xfId="39362"/>
    <cellStyle name="shade 8 4" xfId="39363"/>
    <cellStyle name="shade 9" xfId="39364"/>
    <cellStyle name="shade 9 2" xfId="39365"/>
    <cellStyle name="shade 9 2 2" xfId="39366"/>
    <cellStyle name="shade 9 2 2 2" xfId="39367"/>
    <cellStyle name="shade 9 2 3" xfId="39368"/>
    <cellStyle name="shade 9 3" xfId="39369"/>
    <cellStyle name="shade 9 3 2" xfId="39370"/>
    <cellStyle name="shade 9 4" xfId="39371"/>
    <cellStyle name="shade_ACCOUNTS" xfId="13773"/>
    <cellStyle name="Sheet Title" xfId="13774"/>
    <cellStyle name="Sheet Title 2" xfId="39372"/>
    <cellStyle name="StmtTtl1" xfId="56"/>
    <cellStyle name="StmtTtl1 2" xfId="13775"/>
    <cellStyle name="StmtTtl1 2 2" xfId="13776"/>
    <cellStyle name="StmtTtl1 2 2 2" xfId="13777"/>
    <cellStyle name="StmtTtl1 2 2 2 2" xfId="39373"/>
    <cellStyle name="StmtTtl1 2 2 3" xfId="39374"/>
    <cellStyle name="StmtTtl1 2 3" xfId="13778"/>
    <cellStyle name="StmtTtl1 2 3 2" xfId="39375"/>
    <cellStyle name="StmtTtl1 2 3 3" xfId="39376"/>
    <cellStyle name="StmtTtl1 2 4" xfId="13779"/>
    <cellStyle name="StmtTtl1 2 4 2" xfId="39377"/>
    <cellStyle name="StmtTtl1 3" xfId="13780"/>
    <cellStyle name="StmtTtl1 3 2" xfId="13781"/>
    <cellStyle name="StmtTtl1 3 2 2" xfId="13782"/>
    <cellStyle name="StmtTtl1 3 2 2 2" xfId="39378"/>
    <cellStyle name="StmtTtl1 3 2 3" xfId="39379"/>
    <cellStyle name="StmtTtl1 3 3" xfId="13783"/>
    <cellStyle name="StmtTtl1 3 3 2" xfId="39380"/>
    <cellStyle name="StmtTtl1 3 3 3" xfId="39381"/>
    <cellStyle name="StmtTtl1 3 4" xfId="13784"/>
    <cellStyle name="StmtTtl1 3 4 2" xfId="39382"/>
    <cellStyle name="StmtTtl1 4" xfId="13785"/>
    <cellStyle name="StmtTtl1 4 2" xfId="13786"/>
    <cellStyle name="StmtTtl1 4 2 2" xfId="13787"/>
    <cellStyle name="StmtTtl1 4 2 2 2" xfId="39383"/>
    <cellStyle name="StmtTtl1 4 2 3" xfId="39384"/>
    <cellStyle name="StmtTtl1 4 3" xfId="13788"/>
    <cellStyle name="StmtTtl1 4 3 2" xfId="39385"/>
    <cellStyle name="StmtTtl1 4 3 3" xfId="39386"/>
    <cellStyle name="StmtTtl1 4 4" xfId="13789"/>
    <cellStyle name="StmtTtl1 4 4 2" xfId="39387"/>
    <cellStyle name="StmtTtl1 5" xfId="13790"/>
    <cellStyle name="StmtTtl1 5 2" xfId="13791"/>
    <cellStyle name="StmtTtl1 5 2 2" xfId="39388"/>
    <cellStyle name="StmtTtl1 5 3" xfId="39389"/>
    <cellStyle name="StmtTtl1 5 3 2" xfId="39390"/>
    <cellStyle name="StmtTtl1 5 4" xfId="39391"/>
    <cellStyle name="StmtTtl1 6" xfId="13792"/>
    <cellStyle name="StmtTtl1 6 2" xfId="13793"/>
    <cellStyle name="StmtTtl1 6 3" xfId="39392"/>
    <cellStyle name="StmtTtl1 7" xfId="13794"/>
    <cellStyle name="StmtTtl1 7 2" xfId="39393"/>
    <cellStyle name="StmtTtl1 8" xfId="13795"/>
    <cellStyle name="StmtTtl1 8 2" xfId="39394"/>
    <cellStyle name="StmtTtl1_(C) WHE Proforma with ITC cash grant 10 Yr Amort_for deferral_102809" xfId="13796"/>
    <cellStyle name="StmtTtl2" xfId="57"/>
    <cellStyle name="StmtTtl2 2" xfId="13797"/>
    <cellStyle name="StmtTtl2 2 2" xfId="13798"/>
    <cellStyle name="StmtTtl2 2 2 2" xfId="39395"/>
    <cellStyle name="StmtTtl2 2 2 3" xfId="39396"/>
    <cellStyle name="StmtTtl2 2 3" xfId="13799"/>
    <cellStyle name="StmtTtl2 2 3 2" xfId="39397"/>
    <cellStyle name="StmtTtl2 2 4" xfId="13800"/>
    <cellStyle name="StmtTtl2 2 5" xfId="13801"/>
    <cellStyle name="StmtTtl2 2 6" xfId="39398"/>
    <cellStyle name="StmtTtl2 2 7" xfId="39399"/>
    <cellStyle name="StmtTtl2 3" xfId="13802"/>
    <cellStyle name="StmtTtl2 3 2" xfId="13803"/>
    <cellStyle name="StmtTtl2 3 2 2" xfId="13804"/>
    <cellStyle name="StmtTtl2 3 2 3" xfId="13805"/>
    <cellStyle name="StmtTtl2 3 2 4" xfId="13806"/>
    <cellStyle name="StmtTtl2 3 2 5" xfId="13807"/>
    <cellStyle name="StmtTtl2 3 2 6" xfId="39400"/>
    <cellStyle name="StmtTtl2 3 2 7" xfId="39401"/>
    <cellStyle name="StmtTtl2 3 3" xfId="39402"/>
    <cellStyle name="StmtTtl2 3 3 2" xfId="39403"/>
    <cellStyle name="StmtTtl2 3 4" xfId="39404"/>
    <cellStyle name="StmtTtl2 4" xfId="13808"/>
    <cellStyle name="StmtTtl2 4 2" xfId="13809"/>
    <cellStyle name="StmtTtl2 4 3" xfId="13810"/>
    <cellStyle name="StmtTtl2 4 4" xfId="13811"/>
    <cellStyle name="StmtTtl2 4 5" xfId="13812"/>
    <cellStyle name="StmtTtl2 4 6" xfId="39405"/>
    <cellStyle name="StmtTtl2 4 7" xfId="39406"/>
    <cellStyle name="StmtTtl2 5" xfId="13813"/>
    <cellStyle name="StmtTtl2 5 2" xfId="39407"/>
    <cellStyle name="StmtTtl2 6" xfId="13814"/>
    <cellStyle name="StmtTtl2 6 2" xfId="39408"/>
    <cellStyle name="StmtTtl2 7" xfId="13815"/>
    <cellStyle name="StmtTtl2 8" xfId="13816"/>
    <cellStyle name="StmtTtl2 9" xfId="13817"/>
    <cellStyle name="StmtTtl2_4.32E Depreciation Study Robs file" xfId="13818"/>
    <cellStyle name="STYL1 - Style1" xfId="13819"/>
    <cellStyle name="STYL1 - Style1 2" xfId="13820"/>
    <cellStyle name="STYL1 - Style1 2 2" xfId="13821"/>
    <cellStyle name="STYL1 - Style1 2 2 2" xfId="39409"/>
    <cellStyle name="STYL1 - Style1 2 3" xfId="39410"/>
    <cellStyle name="STYL1 - Style1 2 4" xfId="39411"/>
    <cellStyle name="STYL1 - Style1 3" xfId="13822"/>
    <cellStyle name="STYL1 - Style1 3 2" xfId="39412"/>
    <cellStyle name="STYL1 - Style1 3 3" xfId="39413"/>
    <cellStyle name="STYL1 - Style1 4" xfId="39414"/>
    <cellStyle name="STYL1 - Style1 4 2" xfId="39415"/>
    <cellStyle name="STYL1 - Style1 5" xfId="39416"/>
    <cellStyle name="STYL1 - Style1 5 2" xfId="39417"/>
    <cellStyle name="Style 1" xfId="1"/>
    <cellStyle name="Style 1 10" xfId="13823"/>
    <cellStyle name="Style 1 10 2" xfId="13824"/>
    <cellStyle name="Style 1 10 2 2" xfId="39418"/>
    <cellStyle name="Style 1 10 2 2 2" xfId="39419"/>
    <cellStyle name="Style 1 10 2 2 2 2" xfId="39420"/>
    <cellStyle name="Style 1 10 2 3" xfId="39421"/>
    <cellStyle name="Style 1 10 2 3 2" xfId="39422"/>
    <cellStyle name="Style 1 10 2 4" xfId="39423"/>
    <cellStyle name="Style 1 10 2 4 2" xfId="39424"/>
    <cellStyle name="Style 1 10 3" xfId="39425"/>
    <cellStyle name="Style 1 10 3 2" xfId="39426"/>
    <cellStyle name="Style 1 10 3 2 2" xfId="39427"/>
    <cellStyle name="Style 1 10 3 3" xfId="39428"/>
    <cellStyle name="Style 1 10 4" xfId="39429"/>
    <cellStyle name="Style 1 10 4 2" xfId="39430"/>
    <cellStyle name="Style 1 10 4 2 2" xfId="39431"/>
    <cellStyle name="Style 1 10 4 3" xfId="39432"/>
    <cellStyle name="Style 1 10 5" xfId="39433"/>
    <cellStyle name="Style 1 10 5 2" xfId="39434"/>
    <cellStyle name="Style 1 10 6" xfId="39435"/>
    <cellStyle name="Style 1 10 6 2" xfId="39436"/>
    <cellStyle name="Style 1 10 7" xfId="39437"/>
    <cellStyle name="Style 1 11" xfId="13825"/>
    <cellStyle name="Style 1 11 2" xfId="39438"/>
    <cellStyle name="Style 1 11 2 2" xfId="39439"/>
    <cellStyle name="Style 1 11 2 2 2" xfId="39440"/>
    <cellStyle name="Style 1 11 2 2 2 2" xfId="39441"/>
    <cellStyle name="Style 1 11 2 3" xfId="39442"/>
    <cellStyle name="Style 1 11 2 3 2" xfId="39443"/>
    <cellStyle name="Style 1 11 2 4" xfId="39444"/>
    <cellStyle name="Style 1 11 2 4 2" xfId="39445"/>
    <cellStyle name="Style 1 11 2 5" xfId="39446"/>
    <cellStyle name="Style 1 11 2 6" xfId="39447"/>
    <cellStyle name="Style 1 11 3" xfId="39448"/>
    <cellStyle name="Style 1 11 3 2" xfId="39449"/>
    <cellStyle name="Style 1 11 3 2 2" xfId="39450"/>
    <cellStyle name="Style 1 11 4" xfId="39451"/>
    <cellStyle name="Style 1 11 4 2" xfId="39452"/>
    <cellStyle name="Style 1 11 5" xfId="39453"/>
    <cellStyle name="Style 1 11 5 2" xfId="39454"/>
    <cellStyle name="Style 1 11 6" xfId="39455"/>
    <cellStyle name="Style 1 12" xfId="13826"/>
    <cellStyle name="Style 1 12 2" xfId="13827"/>
    <cellStyle name="Style 1 12 2 2" xfId="39456"/>
    <cellStyle name="Style 1 12 2 2 2" xfId="39457"/>
    <cellStyle name="Style 1 12 2 3" xfId="39458"/>
    <cellStyle name="Style 1 12 3" xfId="39459"/>
    <cellStyle name="Style 1 12 3 2" xfId="39460"/>
    <cellStyle name="Style 1 12 3 3" xfId="39461"/>
    <cellStyle name="Style 1 12 4" xfId="39462"/>
    <cellStyle name="Style 1 12 4 2" xfId="39463"/>
    <cellStyle name="Style 1 12 5" xfId="39464"/>
    <cellStyle name="Style 1 13" xfId="13828"/>
    <cellStyle name="Style 1 13 2" xfId="39465"/>
    <cellStyle name="Style 1 13 2 2" xfId="39466"/>
    <cellStyle name="Style 1 13 3" xfId="39467"/>
    <cellStyle name="Style 1 14" xfId="13829"/>
    <cellStyle name="Style 1 14 2" xfId="39468"/>
    <cellStyle name="Style 1 14 2 2" xfId="39469"/>
    <cellStyle name="Style 1 14 3" xfId="39470"/>
    <cellStyle name="Style 1 15" xfId="13830"/>
    <cellStyle name="Style 1 15 2" xfId="39471"/>
    <cellStyle name="Style 1 15 2 2" xfId="39472"/>
    <cellStyle name="Style 1 15 2 2 2" xfId="39473"/>
    <cellStyle name="Style 1 15 2 3" xfId="39474"/>
    <cellStyle name="Style 1 15 3" xfId="39475"/>
    <cellStyle name="Style 1 15 3 2" xfId="39476"/>
    <cellStyle name="Style 1 15 4" xfId="39477"/>
    <cellStyle name="Style 1 16" xfId="39478"/>
    <cellStyle name="Style 1 16 2" xfId="39479"/>
    <cellStyle name="Style 1 17" xfId="39480"/>
    <cellStyle name="Style 1 17 2" xfId="39481"/>
    <cellStyle name="Style 1 18" xfId="39482"/>
    <cellStyle name="Style 1 18 2" xfId="39483"/>
    <cellStyle name="Style 1 19" xfId="39484"/>
    <cellStyle name="Style 1 2" xfId="13831"/>
    <cellStyle name="Style 1 2 2" xfId="13832"/>
    <cellStyle name="Style 1 2 2 2" xfId="13833"/>
    <cellStyle name="Style 1 2 2 2 2" xfId="13834"/>
    <cellStyle name="Style 1 2 2 2 2 2" xfId="39485"/>
    <cellStyle name="Style 1 2 2 2 3" xfId="39486"/>
    <cellStyle name="Style 1 2 2 3" xfId="13835"/>
    <cellStyle name="Style 1 2 2 3 2" xfId="39487"/>
    <cellStyle name="Style 1 2 2 3 2 2" xfId="39488"/>
    <cellStyle name="Style 1 2 2 3 3" xfId="39489"/>
    <cellStyle name="Style 1 2 2 3 4" xfId="39490"/>
    <cellStyle name="Style 1 2 2 3 5" xfId="39491"/>
    <cellStyle name="Style 1 2 2 4" xfId="39492"/>
    <cellStyle name="Style 1 2 2 4 2" xfId="39493"/>
    <cellStyle name="Style 1 2 2 4 3" xfId="39494"/>
    <cellStyle name="Style 1 2 2 5" xfId="39495"/>
    <cellStyle name="Style 1 2 2 5 2" xfId="39496"/>
    <cellStyle name="Style 1 2 3" xfId="13836"/>
    <cellStyle name="Style 1 2 3 2" xfId="13837"/>
    <cellStyle name="Style 1 2 3 2 2" xfId="39497"/>
    <cellStyle name="Style 1 2 3 2 2 2" xfId="39498"/>
    <cellStyle name="Style 1 2 3 2 3" xfId="39499"/>
    <cellStyle name="Style 1 2 3 2 4" xfId="39500"/>
    <cellStyle name="Style 1 2 3 3" xfId="39501"/>
    <cellStyle name="Style 1 2 3 3 2" xfId="39502"/>
    <cellStyle name="Style 1 2 3 3 2 2" xfId="39503"/>
    <cellStyle name="Style 1 2 3 3 3" xfId="39504"/>
    <cellStyle name="Style 1 2 3 3 4" xfId="39505"/>
    <cellStyle name="Style 1 2 3 3 5" xfId="39506"/>
    <cellStyle name="Style 1 2 3 4" xfId="39507"/>
    <cellStyle name="Style 1 2 3 4 2" xfId="39508"/>
    <cellStyle name="Style 1 2 3 5" xfId="39509"/>
    <cellStyle name="Style 1 2 3 5 2" xfId="39510"/>
    <cellStyle name="Style 1 2 3 6" xfId="39511"/>
    <cellStyle name="Style 1 2 4" xfId="13838"/>
    <cellStyle name="Style 1 2 4 2" xfId="13839"/>
    <cellStyle name="Style 1 2 4 2 2" xfId="39512"/>
    <cellStyle name="Style 1 2 4 2 3" xfId="39513"/>
    <cellStyle name="Style 1 2 4 3" xfId="13840"/>
    <cellStyle name="Style 1 2 5" xfId="13841"/>
    <cellStyle name="Style 1 2 5 2" xfId="13842"/>
    <cellStyle name="Style 1 2 5 2 2" xfId="39514"/>
    <cellStyle name="Style 1 2 5 2 3" xfId="39515"/>
    <cellStyle name="Style 1 2 5 3" xfId="39516"/>
    <cellStyle name="Style 1 2 5 4" xfId="39517"/>
    <cellStyle name="Style 1 2 6" xfId="13843"/>
    <cellStyle name="Style 1 2 6 2" xfId="39518"/>
    <cellStyle name="Style 1 2 6 3" xfId="39519"/>
    <cellStyle name="Style 1 2 6 4" xfId="39520"/>
    <cellStyle name="Style 1 2 7" xfId="13844"/>
    <cellStyle name="Style 1 2 7 2" xfId="39521"/>
    <cellStyle name="Style 1 2 7 2 2" xfId="39522"/>
    <cellStyle name="Style 1 2 7 3" xfId="39523"/>
    <cellStyle name="Style 1 2 8" xfId="39524"/>
    <cellStyle name="Style 1 2 8 2" xfId="39525"/>
    <cellStyle name="Style 1 2 9" xfId="39526"/>
    <cellStyle name="Style 1 2_4 31E Reg Asset  Liab and EXH D" xfId="13845"/>
    <cellStyle name="Style 1 3" xfId="13846"/>
    <cellStyle name="Style 1 3 2" xfId="13847"/>
    <cellStyle name="Style 1 3 2 2" xfId="13848"/>
    <cellStyle name="Style 1 3 2 2 2" xfId="13849"/>
    <cellStyle name="Style 1 3 2 2 2 2" xfId="39527"/>
    <cellStyle name="Style 1 3 2 2 3" xfId="39528"/>
    <cellStyle name="Style 1 3 2 2 3 2" xfId="39529"/>
    <cellStyle name="Style 1 3 2 2 3 3" xfId="39530"/>
    <cellStyle name="Style 1 3 2 2 4" xfId="39531"/>
    <cellStyle name="Style 1 3 2 3" xfId="13850"/>
    <cellStyle name="Style 1 3 2 3 2" xfId="39532"/>
    <cellStyle name="Style 1 3 2 3 2 2" xfId="39533"/>
    <cellStyle name="Style 1 3 2 3 2 3" xfId="39534"/>
    <cellStyle name="Style 1 3 2 3 3" xfId="39535"/>
    <cellStyle name="Style 1 3 2 3 4" xfId="39536"/>
    <cellStyle name="Style 1 3 2 4" xfId="39537"/>
    <cellStyle name="Style 1 3 2 4 2" xfId="39538"/>
    <cellStyle name="Style 1 3 2 5" xfId="39539"/>
    <cellStyle name="Style 1 3 2 5 2" xfId="39540"/>
    <cellStyle name="Style 1 3 3" xfId="13851"/>
    <cellStyle name="Style 1 3 3 2" xfId="13852"/>
    <cellStyle name="Style 1 3 3 2 2" xfId="13853"/>
    <cellStyle name="Style 1 3 3 2 2 2" xfId="39541"/>
    <cellStyle name="Style 1 3 3 2 3" xfId="39542"/>
    <cellStyle name="Style 1 3 3 3" xfId="39543"/>
    <cellStyle name="Style 1 3 3 3 2" xfId="39544"/>
    <cellStyle name="Style 1 3 3 3 2 2" xfId="39545"/>
    <cellStyle name="Style 1 3 3 3 3" xfId="39546"/>
    <cellStyle name="Style 1 3 3 3 4" xfId="39547"/>
    <cellStyle name="Style 1 3 3 4" xfId="39548"/>
    <cellStyle name="Style 1 3 3 4 2" xfId="39549"/>
    <cellStyle name="Style 1 3 3 5" xfId="39550"/>
    <cellStyle name="Style 1 3 3 5 2" xfId="39551"/>
    <cellStyle name="Style 1 3 4" xfId="13854"/>
    <cellStyle name="Style 1 3 4 2" xfId="13855"/>
    <cellStyle name="Style 1 3 4 2 2" xfId="39552"/>
    <cellStyle name="Style 1 3 4 3" xfId="39553"/>
    <cellStyle name="Style 1 3 4 3 2" xfId="39554"/>
    <cellStyle name="Style 1 3 4 3 3" xfId="39555"/>
    <cellStyle name="Style 1 3 4 4" xfId="39556"/>
    <cellStyle name="Style 1 3 5" xfId="13856"/>
    <cellStyle name="Style 1 3 5 2" xfId="39557"/>
    <cellStyle name="Style 1 3 5 2 2" xfId="39558"/>
    <cellStyle name="Style 1 3 5 2 3" xfId="39559"/>
    <cellStyle name="Style 1 3 5 3" xfId="39560"/>
    <cellStyle name="Style 1 3 5 4" xfId="39561"/>
    <cellStyle name="Style 1 3 6" xfId="39562"/>
    <cellStyle name="Style 1 3 6 2" xfId="39563"/>
    <cellStyle name="Style 1 3 7" xfId="39564"/>
    <cellStyle name="Style 1 3 7 2" xfId="39565"/>
    <cellStyle name="Style 1 4" xfId="13857"/>
    <cellStyle name="Style 1 4 2" xfId="13858"/>
    <cellStyle name="Style 1 4 2 2" xfId="13859"/>
    <cellStyle name="Style 1 4 2 2 2" xfId="39566"/>
    <cellStyle name="Style 1 4 2 2 2 2" xfId="39567"/>
    <cellStyle name="Style 1 4 2 2 3" xfId="39568"/>
    <cellStyle name="Style 1 4 2 3" xfId="39569"/>
    <cellStyle name="Style 1 4 2 3 2" xfId="39570"/>
    <cellStyle name="Style 1 4 2 4" xfId="39571"/>
    <cellStyle name="Style 1 4 2 4 2" xfId="39572"/>
    <cellStyle name="Style 1 4 3" xfId="13860"/>
    <cellStyle name="Style 1 4 3 2" xfId="13861"/>
    <cellStyle name="Style 1 4 3 2 2" xfId="39573"/>
    <cellStyle name="Style 1 4 3 3" xfId="39574"/>
    <cellStyle name="Style 1 4 4" xfId="13862"/>
    <cellStyle name="Style 1 4 4 2" xfId="39575"/>
    <cellStyle name="Style 1 4 4 2 2" xfId="39576"/>
    <cellStyle name="Style 1 4 4 3" xfId="39577"/>
    <cellStyle name="Style 1 4 4 4" xfId="39578"/>
    <cellStyle name="Style 1 4 5" xfId="39579"/>
    <cellStyle name="Style 1 4 5 2" xfId="39580"/>
    <cellStyle name="Style 1 4 5 3" xfId="39581"/>
    <cellStyle name="Style 1 4 6" xfId="39582"/>
    <cellStyle name="Style 1 4 6 2" xfId="39583"/>
    <cellStyle name="Style 1 5" xfId="13863"/>
    <cellStyle name="Style 1 5 2" xfId="13864"/>
    <cellStyle name="Style 1 5 2 2" xfId="13865"/>
    <cellStyle name="Style 1 5 2 2 2" xfId="39584"/>
    <cellStyle name="Style 1 5 2 2 2 2" xfId="39585"/>
    <cellStyle name="Style 1 5 2 2 3" xfId="39586"/>
    <cellStyle name="Style 1 5 2 3" xfId="39587"/>
    <cellStyle name="Style 1 5 2 3 2" xfId="39588"/>
    <cellStyle name="Style 1 5 2 4" xfId="39589"/>
    <cellStyle name="Style 1 5 2 4 2" xfId="39590"/>
    <cellStyle name="Style 1 5 3" xfId="13866"/>
    <cellStyle name="Style 1 5 3 2" xfId="13867"/>
    <cellStyle name="Style 1 5 3 2 2" xfId="39591"/>
    <cellStyle name="Style 1 5 3 3" xfId="39592"/>
    <cellStyle name="Style 1 5 3 3 2" xfId="39593"/>
    <cellStyle name="Style 1 5 3 4" xfId="39594"/>
    <cellStyle name="Style 1 5 4" xfId="13868"/>
    <cellStyle name="Style 1 5 4 2" xfId="13869"/>
    <cellStyle name="Style 1 5 4 2 2" xfId="39595"/>
    <cellStyle name="Style 1 5 4 3" xfId="39596"/>
    <cellStyle name="Style 1 5 5" xfId="39597"/>
    <cellStyle name="Style 1 5 5 2" xfId="39598"/>
    <cellStyle name="Style 1 5 5 2 2" xfId="39599"/>
    <cellStyle name="Style 1 5 5 3" xfId="39600"/>
    <cellStyle name="Style 1 5 5 4" xfId="39601"/>
    <cellStyle name="Style 1 5 6" xfId="39602"/>
    <cellStyle name="Style 1 5 6 2" xfId="39603"/>
    <cellStyle name="Style 1 6" xfId="13870"/>
    <cellStyle name="Style 1 6 10" xfId="39604"/>
    <cellStyle name="Style 1 6 2" xfId="13871"/>
    <cellStyle name="Style 1 6 2 2" xfId="13872"/>
    <cellStyle name="Style 1 6 2 2 2" xfId="13873"/>
    <cellStyle name="Style 1 6 2 2 2 2" xfId="39605"/>
    <cellStyle name="Style 1 6 2 2 3" xfId="39606"/>
    <cellStyle name="Style 1 6 2 3" xfId="13874"/>
    <cellStyle name="Style 1 6 2 3 2" xfId="39607"/>
    <cellStyle name="Style 1 6 2 3 2 2" xfId="39608"/>
    <cellStyle name="Style 1 6 2 3 3" xfId="39609"/>
    <cellStyle name="Style 1 6 2 3 4" xfId="39610"/>
    <cellStyle name="Style 1 6 2 4" xfId="39611"/>
    <cellStyle name="Style 1 6 2 4 2" xfId="39612"/>
    <cellStyle name="Style 1 6 2 5" xfId="39613"/>
    <cellStyle name="Style 1 6 2 5 2" xfId="39614"/>
    <cellStyle name="Style 1 6 2 6" xfId="39615"/>
    <cellStyle name="Style 1 6 3" xfId="13875"/>
    <cellStyle name="Style 1 6 3 2" xfId="13876"/>
    <cellStyle name="Style 1 6 3 2 2" xfId="13877"/>
    <cellStyle name="Style 1 6 3 2 2 2" xfId="39616"/>
    <cellStyle name="Style 1 6 3 2 3" xfId="39617"/>
    <cellStyle name="Style 1 6 3 3" xfId="39618"/>
    <cellStyle name="Style 1 6 3 3 2" xfId="39619"/>
    <cellStyle name="Style 1 6 3 3 2 2" xfId="39620"/>
    <cellStyle name="Style 1 6 3 3 3" xfId="39621"/>
    <cellStyle name="Style 1 6 3 4" xfId="39622"/>
    <cellStyle name="Style 1 6 3 4 2" xfId="39623"/>
    <cellStyle name="Style 1 6 3 5" xfId="39624"/>
    <cellStyle name="Style 1 6 3 5 2" xfId="39625"/>
    <cellStyle name="Style 1 6 3 6" xfId="39626"/>
    <cellStyle name="Style 1 6 4" xfId="13878"/>
    <cellStyle name="Style 1 6 4 2" xfId="13879"/>
    <cellStyle name="Style 1 6 4 2 2" xfId="13880"/>
    <cellStyle name="Style 1 6 4 2 2 2" xfId="39627"/>
    <cellStyle name="Style 1 6 4 2 3" xfId="39628"/>
    <cellStyle name="Style 1 6 4 3" xfId="39629"/>
    <cellStyle name="Style 1 6 4 3 2" xfId="39630"/>
    <cellStyle name="Style 1 6 4 3 2 2" xfId="39631"/>
    <cellStyle name="Style 1 6 4 3 3" xfId="39632"/>
    <cellStyle name="Style 1 6 4 4" xfId="39633"/>
    <cellStyle name="Style 1 6 4 4 2" xfId="39634"/>
    <cellStyle name="Style 1 6 4 5" xfId="39635"/>
    <cellStyle name="Style 1 6 4 5 2" xfId="39636"/>
    <cellStyle name="Style 1 6 4 6" xfId="39637"/>
    <cellStyle name="Style 1 6 5" xfId="13881"/>
    <cellStyle name="Style 1 6 5 2" xfId="13882"/>
    <cellStyle name="Style 1 6 5 2 2" xfId="13883"/>
    <cellStyle name="Style 1 6 5 2 2 2" xfId="39638"/>
    <cellStyle name="Style 1 6 5 2 3" xfId="39639"/>
    <cellStyle name="Style 1 6 5 3" xfId="39640"/>
    <cellStyle name="Style 1 6 5 3 2" xfId="39641"/>
    <cellStyle name="Style 1 6 5 3 2 2" xfId="39642"/>
    <cellStyle name="Style 1 6 5 3 3" xfId="39643"/>
    <cellStyle name="Style 1 6 5 4" xfId="39644"/>
    <cellStyle name="Style 1 6 5 4 2" xfId="39645"/>
    <cellStyle name="Style 1 6 5 5" xfId="39646"/>
    <cellStyle name="Style 1 6 5 5 2" xfId="39647"/>
    <cellStyle name="Style 1 6 6" xfId="13884"/>
    <cellStyle name="Style 1 6 6 2" xfId="13885"/>
    <cellStyle name="Style 1 6 6 2 2" xfId="39648"/>
    <cellStyle name="Style 1 6 6 3" xfId="39649"/>
    <cellStyle name="Style 1 6 7" xfId="13886"/>
    <cellStyle name="Style 1 6 7 2" xfId="39650"/>
    <cellStyle name="Style 1 6 7 2 2" xfId="39651"/>
    <cellStyle name="Style 1 6 7 3" xfId="39652"/>
    <cellStyle name="Style 1 6 7 4" xfId="39653"/>
    <cellStyle name="Style 1 6 8" xfId="39654"/>
    <cellStyle name="Style 1 6 8 2" xfId="39655"/>
    <cellStyle name="Style 1 6 9" xfId="39656"/>
    <cellStyle name="Style 1 6 9 2" xfId="39657"/>
    <cellStyle name="Style 1 7" xfId="13887"/>
    <cellStyle name="Style 1 7 2" xfId="13888"/>
    <cellStyle name="Style 1 7 2 2" xfId="39658"/>
    <cellStyle name="Style 1 7 2 2 2" xfId="39659"/>
    <cellStyle name="Style 1 7 2 2 2 2" xfId="39660"/>
    <cellStyle name="Style 1 7 2 3" xfId="39661"/>
    <cellStyle name="Style 1 7 2 3 2" xfId="39662"/>
    <cellStyle name="Style 1 7 2 4" xfId="39663"/>
    <cellStyle name="Style 1 7 2 4 2" xfId="39664"/>
    <cellStyle name="Style 1 7 2 5" xfId="39665"/>
    <cellStyle name="Style 1 7 3" xfId="13889"/>
    <cellStyle name="Style 1 7 3 2" xfId="39666"/>
    <cellStyle name="Style 1 7 3 2 2" xfId="39667"/>
    <cellStyle name="Style 1 7 3 3" xfId="39668"/>
    <cellStyle name="Style 1 7 4" xfId="39669"/>
    <cellStyle name="Style 1 7 4 2" xfId="39670"/>
    <cellStyle name="Style 1 7 4 2 2" xfId="39671"/>
    <cellStyle name="Style 1 7 4 3" xfId="39672"/>
    <cellStyle name="Style 1 7 5" xfId="39673"/>
    <cellStyle name="Style 1 7 5 2" xfId="39674"/>
    <cellStyle name="Style 1 7 6" xfId="39675"/>
    <cellStyle name="Style 1 7 6 2" xfId="39676"/>
    <cellStyle name="Style 1 7 7" xfId="39677"/>
    <cellStyle name="Style 1 8" xfId="13890"/>
    <cellStyle name="Style 1 8 2" xfId="13891"/>
    <cellStyle name="Style 1 8 2 2" xfId="39678"/>
    <cellStyle name="Style 1 8 2 2 2" xfId="39679"/>
    <cellStyle name="Style 1 8 2 2 2 2" xfId="39680"/>
    <cellStyle name="Style 1 8 2 3" xfId="39681"/>
    <cellStyle name="Style 1 8 2 3 2" xfId="39682"/>
    <cellStyle name="Style 1 8 2 4" xfId="39683"/>
    <cellStyle name="Style 1 8 2 4 2" xfId="39684"/>
    <cellStyle name="Style 1 8 2 5" xfId="39685"/>
    <cellStyle name="Style 1 8 3" xfId="39686"/>
    <cellStyle name="Style 1 8 3 2" xfId="39687"/>
    <cellStyle name="Style 1 8 3 2 2" xfId="39688"/>
    <cellStyle name="Style 1 8 3 3" xfId="39689"/>
    <cellStyle name="Style 1 8 4" xfId="39690"/>
    <cellStyle name="Style 1 8 4 2" xfId="39691"/>
    <cellStyle name="Style 1 8 4 2 2" xfId="39692"/>
    <cellStyle name="Style 1 8 4 3" xfId="39693"/>
    <cellStyle name="Style 1 8 5" xfId="39694"/>
    <cellStyle name="Style 1 8 5 2" xfId="39695"/>
    <cellStyle name="Style 1 8 6" xfId="39696"/>
    <cellStyle name="Style 1 8 6 2" xfId="39697"/>
    <cellStyle name="Style 1 8 7" xfId="39698"/>
    <cellStyle name="Style 1 9" xfId="13892"/>
    <cellStyle name="Style 1 9 2" xfId="13893"/>
    <cellStyle name="Style 1 9 2 2" xfId="39699"/>
    <cellStyle name="Style 1 9 2 2 2" xfId="39700"/>
    <cellStyle name="Style 1 9 2 2 2 2" xfId="39701"/>
    <cellStyle name="Style 1 9 2 3" xfId="39702"/>
    <cellStyle name="Style 1 9 2 3 2" xfId="39703"/>
    <cellStyle name="Style 1 9 2 4" xfId="39704"/>
    <cellStyle name="Style 1 9 2 4 2" xfId="39705"/>
    <cellStyle name="Style 1 9 3" xfId="39706"/>
    <cellStyle name="Style 1 9 3 2" xfId="39707"/>
    <cellStyle name="Style 1 9 3 2 2" xfId="39708"/>
    <cellStyle name="Style 1 9 3 3" xfId="39709"/>
    <cellStyle name="Style 1 9 4" xfId="39710"/>
    <cellStyle name="Style 1 9 4 2" xfId="39711"/>
    <cellStyle name="Style 1 9 4 2 2" xfId="39712"/>
    <cellStyle name="Style 1 9 4 3" xfId="39713"/>
    <cellStyle name="Style 1 9 5" xfId="39714"/>
    <cellStyle name="Style 1 9 5 2" xfId="39715"/>
    <cellStyle name="Style 1 9 6" xfId="39716"/>
    <cellStyle name="Style 1 9 6 2" xfId="39717"/>
    <cellStyle name="Style 1 9 7" xfId="39718"/>
    <cellStyle name="Style 1_ Price Inputs" xfId="13894"/>
    <cellStyle name="Style 21" xfId="13895"/>
    <cellStyle name="Style 21 2" xfId="39719"/>
    <cellStyle name="Style 21 2 2" xfId="39720"/>
    <cellStyle name="Style 21 2 2 2" xfId="39721"/>
    <cellStyle name="Style 21 2 3" xfId="39722"/>
    <cellStyle name="Style 21 2 4" xfId="39723"/>
    <cellStyle name="Style 21 3" xfId="39724"/>
    <cellStyle name="Style 21 3 2" xfId="39725"/>
    <cellStyle name="Style 21 4" xfId="39726"/>
    <cellStyle name="Style 21 4 2" xfId="39727"/>
    <cellStyle name="Style 21 5" xfId="39728"/>
    <cellStyle name="Style 22" xfId="13896"/>
    <cellStyle name="Style 22 2" xfId="39729"/>
    <cellStyle name="Style 22 2 2" xfId="39730"/>
    <cellStyle name="Style 22 2 2 2" xfId="39731"/>
    <cellStyle name="Style 22 2 3" xfId="39732"/>
    <cellStyle name="Style 22 2 4" xfId="39733"/>
    <cellStyle name="Style 22 3" xfId="39734"/>
    <cellStyle name="Style 22 3 2" xfId="39735"/>
    <cellStyle name="Style 22 4" xfId="39736"/>
    <cellStyle name="Style 22 4 2" xfId="39737"/>
    <cellStyle name="Style 22 5" xfId="39738"/>
    <cellStyle name="Style 23" xfId="13897"/>
    <cellStyle name="Style 23 2" xfId="39739"/>
    <cellStyle name="Style 23 2 2" xfId="39740"/>
    <cellStyle name="Style 23 2 2 2" xfId="39741"/>
    <cellStyle name="Style 23 2 3" xfId="39742"/>
    <cellStyle name="Style 23 2 4" xfId="39743"/>
    <cellStyle name="Style 23 2 5" xfId="39744"/>
    <cellStyle name="Style 23 3" xfId="39745"/>
    <cellStyle name="Style 23 3 2" xfId="39746"/>
    <cellStyle name="Style 23 4" xfId="39747"/>
    <cellStyle name="Style 23 4 2" xfId="39748"/>
    <cellStyle name="Style 23 5" xfId="39749"/>
    <cellStyle name="Style 24" xfId="13898"/>
    <cellStyle name="Style 24 2" xfId="39750"/>
    <cellStyle name="Style 24 2 2" xfId="39751"/>
    <cellStyle name="Style 24 2 2 2" xfId="39752"/>
    <cellStyle name="Style 24 2 3" xfId="39753"/>
    <cellStyle name="Style 24 2 4" xfId="39754"/>
    <cellStyle name="Style 24 2 5" xfId="39755"/>
    <cellStyle name="Style 24 3" xfId="39756"/>
    <cellStyle name="Style 24 3 2" xfId="39757"/>
    <cellStyle name="Style 24 4" xfId="39758"/>
    <cellStyle name="Style 24 4 2" xfId="39759"/>
    <cellStyle name="Style 24 5" xfId="39760"/>
    <cellStyle name="Style 25" xfId="13899"/>
    <cellStyle name="Style 25 2" xfId="39761"/>
    <cellStyle name="Style 25 2 2" xfId="39762"/>
    <cellStyle name="Style 25 2 2 2" xfId="39763"/>
    <cellStyle name="Style 25 2 3" xfId="39764"/>
    <cellStyle name="Style 25 2 4" xfId="39765"/>
    <cellStyle name="Style 25 2 5" xfId="39766"/>
    <cellStyle name="Style 25 3" xfId="39767"/>
    <cellStyle name="Style 25 3 2" xfId="39768"/>
    <cellStyle name="Style 25 4" xfId="39769"/>
    <cellStyle name="Style 25 4 2" xfId="39770"/>
    <cellStyle name="Style 25 5" xfId="39771"/>
    <cellStyle name="Style 26" xfId="13900"/>
    <cellStyle name="Style 26 2" xfId="39772"/>
    <cellStyle name="Style 26 2 2" xfId="39773"/>
    <cellStyle name="Style 26 2 2 2" xfId="39774"/>
    <cellStyle name="Style 26 2 3" xfId="39775"/>
    <cellStyle name="Style 26 2 4" xfId="39776"/>
    <cellStyle name="Style 26 2 5" xfId="39777"/>
    <cellStyle name="Style 26 3" xfId="39778"/>
    <cellStyle name="Style 26 3 2" xfId="39779"/>
    <cellStyle name="Style 26 4" xfId="39780"/>
    <cellStyle name="Style 26 4 2" xfId="39781"/>
    <cellStyle name="Style 26 5" xfId="39782"/>
    <cellStyle name="Style 27" xfId="13901"/>
    <cellStyle name="Style 27 2" xfId="39783"/>
    <cellStyle name="Style 27 2 2" xfId="39784"/>
    <cellStyle name="Style 27 2 2 2" xfId="39785"/>
    <cellStyle name="Style 27 2 3" xfId="39786"/>
    <cellStyle name="Style 27 2 4" xfId="39787"/>
    <cellStyle name="Style 27 2 5" xfId="39788"/>
    <cellStyle name="Style 27 3" xfId="39789"/>
    <cellStyle name="Style 27 3 2" xfId="39790"/>
    <cellStyle name="Style 27 4" xfId="39791"/>
    <cellStyle name="Style 27 4 2" xfId="39792"/>
    <cellStyle name="Style 27 5" xfId="39793"/>
    <cellStyle name="Style 28" xfId="13902"/>
    <cellStyle name="Style 28 2" xfId="39794"/>
    <cellStyle name="Style 28 2 2" xfId="39795"/>
    <cellStyle name="Style 28 2 2 2" xfId="39796"/>
    <cellStyle name="Style 28 2 3" xfId="39797"/>
    <cellStyle name="Style 28 2 4" xfId="39798"/>
    <cellStyle name="Style 28 2 5" xfId="39799"/>
    <cellStyle name="Style 28 3" xfId="39800"/>
    <cellStyle name="Style 28 3 2" xfId="39801"/>
    <cellStyle name="Style 28 4" xfId="39802"/>
    <cellStyle name="Style 28 4 2" xfId="39803"/>
    <cellStyle name="Style 28 5" xfId="39804"/>
    <cellStyle name="Style 29" xfId="13903"/>
    <cellStyle name="Style 29 2" xfId="13904"/>
    <cellStyle name="Style 29 2 2" xfId="39805"/>
    <cellStyle name="Style 29 2 2 2" xfId="39806"/>
    <cellStyle name="Style 29 2 2 2 2" xfId="39807"/>
    <cellStyle name="Style 29 2 3" xfId="39808"/>
    <cellStyle name="Style 29 2 3 2" xfId="39809"/>
    <cellStyle name="Style 29 2 4" xfId="39810"/>
    <cellStyle name="Style 29 2 4 2" xfId="39811"/>
    <cellStyle name="Style 29 2 5" xfId="39812"/>
    <cellStyle name="Style 29 3" xfId="39813"/>
    <cellStyle name="Style 29 3 2" xfId="39814"/>
    <cellStyle name="Style 29 3 2 2" xfId="39815"/>
    <cellStyle name="Style 29 3 3" xfId="39816"/>
    <cellStyle name="Style 29 4" xfId="39817"/>
    <cellStyle name="Style 29 4 2" xfId="39818"/>
    <cellStyle name="Style 29 4 2 2" xfId="39819"/>
    <cellStyle name="Style 29 4 3" xfId="39820"/>
    <cellStyle name="Style 29 5" xfId="39821"/>
    <cellStyle name="Style 29 5 2" xfId="39822"/>
    <cellStyle name="Style 29 6" xfId="39823"/>
    <cellStyle name="Style 29 6 2" xfId="39824"/>
    <cellStyle name="Style 29 7" xfId="39825"/>
    <cellStyle name="Style 30" xfId="13905"/>
    <cellStyle name="Style 30 2" xfId="13906"/>
    <cellStyle name="Style 30 2 2" xfId="39826"/>
    <cellStyle name="Style 30 2 2 2" xfId="39827"/>
    <cellStyle name="Style 30 2 2 2 2" xfId="39828"/>
    <cellStyle name="Style 30 2 3" xfId="39829"/>
    <cellStyle name="Style 30 2 3 2" xfId="39830"/>
    <cellStyle name="Style 30 2 4" xfId="39831"/>
    <cellStyle name="Style 30 2 4 2" xfId="39832"/>
    <cellStyle name="Style 30 2 5" xfId="39833"/>
    <cellStyle name="Style 30 3" xfId="39834"/>
    <cellStyle name="Style 30 3 2" xfId="39835"/>
    <cellStyle name="Style 30 3 2 2" xfId="39836"/>
    <cellStyle name="Style 30 3 3" xfId="39837"/>
    <cellStyle name="Style 30 4" xfId="39838"/>
    <cellStyle name="Style 30 4 2" xfId="39839"/>
    <cellStyle name="Style 30 4 2 2" xfId="39840"/>
    <cellStyle name="Style 30 4 3" xfId="39841"/>
    <cellStyle name="Style 30 5" xfId="39842"/>
    <cellStyle name="Style 30 5 2" xfId="39843"/>
    <cellStyle name="Style 30 6" xfId="39844"/>
    <cellStyle name="Style 30 6 2" xfId="39845"/>
    <cellStyle name="Style 30 7" xfId="39846"/>
    <cellStyle name="Style 31" xfId="13907"/>
    <cellStyle name="Style 31 2" xfId="39847"/>
    <cellStyle name="Style 31 2 2" xfId="39848"/>
    <cellStyle name="Style 31 2 2 2" xfId="39849"/>
    <cellStyle name="Style 31 2 3" xfId="39850"/>
    <cellStyle name="Style 31 2 4" xfId="39851"/>
    <cellStyle name="Style 31 2 5" xfId="39852"/>
    <cellStyle name="Style 31 3" xfId="39853"/>
    <cellStyle name="Style 31 3 2" xfId="39854"/>
    <cellStyle name="Style 31 4" xfId="39855"/>
    <cellStyle name="Style 31 4 2" xfId="39856"/>
    <cellStyle name="Style 31 5" xfId="39857"/>
    <cellStyle name="Style 32" xfId="13908"/>
    <cellStyle name="Style 32 2" xfId="39858"/>
    <cellStyle name="Style 32 2 2" xfId="39859"/>
    <cellStyle name="Style 32 2 2 2" xfId="39860"/>
    <cellStyle name="Style 32 2 3" xfId="39861"/>
    <cellStyle name="Style 32 2 4" xfId="39862"/>
    <cellStyle name="Style 32 2 5" xfId="39863"/>
    <cellStyle name="Style 32 3" xfId="39864"/>
    <cellStyle name="Style 32 3 2" xfId="39865"/>
    <cellStyle name="Style 32 4" xfId="39866"/>
    <cellStyle name="Style 32 4 2" xfId="39867"/>
    <cellStyle name="Style 32 5" xfId="39868"/>
    <cellStyle name="Style 33" xfId="13909"/>
    <cellStyle name="Style 33 2" xfId="13910"/>
    <cellStyle name="Style 33 2 2" xfId="39869"/>
    <cellStyle name="Style 33 2 2 2" xfId="39870"/>
    <cellStyle name="Style 33 2 2 2 2" xfId="39871"/>
    <cellStyle name="Style 33 2 3" xfId="39872"/>
    <cellStyle name="Style 33 2 3 2" xfId="39873"/>
    <cellStyle name="Style 33 2 4" xfId="39874"/>
    <cellStyle name="Style 33 2 4 2" xfId="39875"/>
    <cellStyle name="Style 33 2 5" xfId="39876"/>
    <cellStyle name="Style 33 3" xfId="39877"/>
    <cellStyle name="Style 33 3 2" xfId="39878"/>
    <cellStyle name="Style 33 3 2 2" xfId="39879"/>
    <cellStyle name="Style 33 3 3" xfId="39880"/>
    <cellStyle name="Style 33 4" xfId="39881"/>
    <cellStyle name="Style 33 4 2" xfId="39882"/>
    <cellStyle name="Style 33 4 2 2" xfId="39883"/>
    <cellStyle name="Style 33 4 3" xfId="39884"/>
    <cellStyle name="Style 33 5" xfId="39885"/>
    <cellStyle name="Style 33 5 2" xfId="39886"/>
    <cellStyle name="Style 33 6" xfId="39887"/>
    <cellStyle name="Style 33 6 2" xfId="39888"/>
    <cellStyle name="Style 33 7" xfId="39889"/>
    <cellStyle name="Style 34" xfId="13911"/>
    <cellStyle name="Style 34 2" xfId="13912"/>
    <cellStyle name="Style 34 2 2" xfId="39890"/>
    <cellStyle name="Style 34 2 2 2" xfId="39891"/>
    <cellStyle name="Style 34 2 2 2 2" xfId="39892"/>
    <cellStyle name="Style 34 2 3" xfId="39893"/>
    <cellStyle name="Style 34 2 3 2" xfId="39894"/>
    <cellStyle name="Style 34 2 4" xfId="39895"/>
    <cellStyle name="Style 34 2 4 2" xfId="39896"/>
    <cellStyle name="Style 34 3" xfId="39897"/>
    <cellStyle name="Style 34 3 2" xfId="39898"/>
    <cellStyle name="Style 34 3 2 2" xfId="39899"/>
    <cellStyle name="Style 34 3 3" xfId="39900"/>
    <cellStyle name="Style 34 4" xfId="39901"/>
    <cellStyle name="Style 34 4 2" xfId="39902"/>
    <cellStyle name="Style 34 4 2 2" xfId="39903"/>
    <cellStyle name="Style 34 4 3" xfId="39904"/>
    <cellStyle name="Style 34 5" xfId="39905"/>
    <cellStyle name="Style 34 5 2" xfId="39906"/>
    <cellStyle name="Style 34 6" xfId="39907"/>
    <cellStyle name="Style 34 6 2" xfId="39908"/>
    <cellStyle name="Style 34 7" xfId="39909"/>
    <cellStyle name="Style 35" xfId="13913"/>
    <cellStyle name="Style 35 2" xfId="13914"/>
    <cellStyle name="Style 35 2 2" xfId="39910"/>
    <cellStyle name="Style 35 2 2 2" xfId="39911"/>
    <cellStyle name="Style 35 2 2 2 2" xfId="39912"/>
    <cellStyle name="Style 35 2 3" xfId="39913"/>
    <cellStyle name="Style 35 2 3 2" xfId="39914"/>
    <cellStyle name="Style 35 2 4" xfId="39915"/>
    <cellStyle name="Style 35 2 4 2" xfId="39916"/>
    <cellStyle name="Style 35 3" xfId="39917"/>
    <cellStyle name="Style 35 3 2" xfId="39918"/>
    <cellStyle name="Style 35 3 2 2" xfId="39919"/>
    <cellStyle name="Style 35 3 3" xfId="39920"/>
    <cellStyle name="Style 35 4" xfId="39921"/>
    <cellStyle name="Style 35 4 2" xfId="39922"/>
    <cellStyle name="Style 35 4 2 2" xfId="39923"/>
    <cellStyle name="Style 35 4 3" xfId="39924"/>
    <cellStyle name="Style 35 5" xfId="39925"/>
    <cellStyle name="Style 35 5 2" xfId="39926"/>
    <cellStyle name="Style 35 6" xfId="39927"/>
    <cellStyle name="Style 35 6 2" xfId="39928"/>
    <cellStyle name="Style 35 7" xfId="39929"/>
    <cellStyle name="Style 36" xfId="13915"/>
    <cellStyle name="Style 36 2" xfId="13916"/>
    <cellStyle name="Style 36 2 2" xfId="39930"/>
    <cellStyle name="Style 36 2 2 2" xfId="39931"/>
    <cellStyle name="Style 36 2 2 2 2" xfId="39932"/>
    <cellStyle name="Style 36 2 3" xfId="39933"/>
    <cellStyle name="Style 36 2 3 2" xfId="39934"/>
    <cellStyle name="Style 36 2 4" xfId="39935"/>
    <cellStyle name="Style 36 2 4 2" xfId="39936"/>
    <cellStyle name="Style 36 3" xfId="39937"/>
    <cellStyle name="Style 36 3 2" xfId="39938"/>
    <cellStyle name="Style 36 3 2 2" xfId="39939"/>
    <cellStyle name="Style 36 3 3" xfId="39940"/>
    <cellStyle name="Style 36 4" xfId="39941"/>
    <cellStyle name="Style 36 4 2" xfId="39942"/>
    <cellStyle name="Style 36 4 2 2" xfId="39943"/>
    <cellStyle name="Style 36 4 3" xfId="39944"/>
    <cellStyle name="Style 36 5" xfId="39945"/>
    <cellStyle name="Style 36 5 2" xfId="39946"/>
    <cellStyle name="Style 36 6" xfId="39947"/>
    <cellStyle name="Style 36 6 2" xfId="39948"/>
    <cellStyle name="Style 36 7" xfId="39949"/>
    <cellStyle name="Style 39" xfId="13917"/>
    <cellStyle name="Style 39 2" xfId="13918"/>
    <cellStyle name="Style 39 2 2" xfId="39950"/>
    <cellStyle name="Style 39 2 2 2" xfId="39951"/>
    <cellStyle name="Style 39 2 2 2 2" xfId="39952"/>
    <cellStyle name="Style 39 2 3" xfId="39953"/>
    <cellStyle name="Style 39 2 3 2" xfId="39954"/>
    <cellStyle name="Style 39 2 4" xfId="39955"/>
    <cellStyle name="Style 39 2 4 2" xfId="39956"/>
    <cellStyle name="Style 39 3" xfId="39957"/>
    <cellStyle name="Style 39 3 2" xfId="39958"/>
    <cellStyle name="Style 39 3 2 2" xfId="39959"/>
    <cellStyle name="Style 39 3 3" xfId="39960"/>
    <cellStyle name="Style 39 4" xfId="39961"/>
    <cellStyle name="Style 39 4 2" xfId="39962"/>
    <cellStyle name="Style 39 4 2 2" xfId="39963"/>
    <cellStyle name="Style 39 4 3" xfId="39964"/>
    <cellStyle name="Style 39 5" xfId="39965"/>
    <cellStyle name="Style 39 5 2" xfId="39966"/>
    <cellStyle name="Style 39 6" xfId="39967"/>
    <cellStyle name="Style 39 6 2" xfId="39968"/>
    <cellStyle name="STYLE1" xfId="13919"/>
    <cellStyle name="STYLE1 2" xfId="39969"/>
    <cellStyle name="STYLE2" xfId="13920"/>
    <cellStyle name="STYLE2 2" xfId="39970"/>
    <cellStyle name="STYLE3" xfId="13921"/>
    <cellStyle name="STYLE3 2" xfId="39971"/>
    <cellStyle name="SubHeading" xfId="39972"/>
    <cellStyle name="SubsidTitle" xfId="39973"/>
    <cellStyle name="sub-tl - Style3" xfId="13922"/>
    <cellStyle name="subtot - Style5" xfId="13923"/>
    <cellStyle name="Subtotal" xfId="13924"/>
    <cellStyle name="Sub-total" xfId="13925"/>
    <cellStyle name="Subtotal 10" xfId="39974"/>
    <cellStyle name="Sub-total 10" xfId="39975"/>
    <cellStyle name="Subtotal 10 10" xfId="39976"/>
    <cellStyle name="Sub-total 10 10" xfId="39977"/>
    <cellStyle name="Subtotal 10 10 2" xfId="39978"/>
    <cellStyle name="Sub-total 10 10 2" xfId="39979"/>
    <cellStyle name="Subtotal 10 10 3" xfId="39980"/>
    <cellStyle name="Sub-total 10 10 3" xfId="39981"/>
    <cellStyle name="Subtotal 10 10 4" xfId="39982"/>
    <cellStyle name="Sub-total 10 10 4" xfId="39983"/>
    <cellStyle name="Subtotal 10 10 5" xfId="39984"/>
    <cellStyle name="Sub-total 10 10 5" xfId="39985"/>
    <cellStyle name="Subtotal 10 10 6" xfId="39986"/>
    <cellStyle name="Sub-total 10 10 6" xfId="39987"/>
    <cellStyle name="Subtotal 10 11" xfId="39988"/>
    <cellStyle name="Sub-total 10 11" xfId="39989"/>
    <cellStyle name="Subtotal 10 11 2" xfId="39990"/>
    <cellStyle name="Sub-total 10 11 2" xfId="39991"/>
    <cellStyle name="Subtotal 10 11 3" xfId="39992"/>
    <cellStyle name="Sub-total 10 11 3" xfId="39993"/>
    <cellStyle name="Subtotal 10 11 4" xfId="39994"/>
    <cellStyle name="Sub-total 10 11 4" xfId="39995"/>
    <cellStyle name="Subtotal 10 11 5" xfId="39996"/>
    <cellStyle name="Sub-total 10 11 5" xfId="39997"/>
    <cellStyle name="Subtotal 10 11 6" xfId="39998"/>
    <cellStyle name="Sub-total 10 11 6" xfId="39999"/>
    <cellStyle name="Subtotal 10 12" xfId="40000"/>
    <cellStyle name="Sub-total 10 12" xfId="40001"/>
    <cellStyle name="Subtotal 10 12 2" xfId="40002"/>
    <cellStyle name="Sub-total 10 12 2" xfId="40003"/>
    <cellStyle name="Subtotal 10 12 3" xfId="40004"/>
    <cellStyle name="Sub-total 10 12 3" xfId="40005"/>
    <cellStyle name="Subtotal 10 12 4" xfId="40006"/>
    <cellStyle name="Sub-total 10 12 4" xfId="40007"/>
    <cellStyle name="Subtotal 10 12 5" xfId="40008"/>
    <cellStyle name="Sub-total 10 12 5" xfId="40009"/>
    <cellStyle name="Subtotal 10 12 6" xfId="40010"/>
    <cellStyle name="Sub-total 10 12 6" xfId="40011"/>
    <cellStyle name="Subtotal 10 13" xfId="40012"/>
    <cellStyle name="Sub-total 10 13" xfId="40013"/>
    <cellStyle name="Subtotal 10 13 2" xfId="40014"/>
    <cellStyle name="Sub-total 10 13 2" xfId="40015"/>
    <cellStyle name="Subtotal 10 13 3" xfId="40016"/>
    <cellStyle name="Sub-total 10 13 3" xfId="40017"/>
    <cellStyle name="Subtotal 10 13 4" xfId="40018"/>
    <cellStyle name="Sub-total 10 13 4" xfId="40019"/>
    <cellStyle name="Subtotal 10 13 5" xfId="40020"/>
    <cellStyle name="Sub-total 10 13 5" xfId="40021"/>
    <cellStyle name="Subtotal 10 13 6" xfId="40022"/>
    <cellStyle name="Sub-total 10 13 6" xfId="40023"/>
    <cellStyle name="Subtotal 10 14" xfId="40024"/>
    <cellStyle name="Sub-total 10 14" xfId="40025"/>
    <cellStyle name="Subtotal 10 15" xfId="40026"/>
    <cellStyle name="Sub-total 10 15" xfId="40027"/>
    <cellStyle name="Subtotal 10 16" xfId="40028"/>
    <cellStyle name="Sub-total 10 16" xfId="40029"/>
    <cellStyle name="Subtotal 10 17" xfId="40030"/>
    <cellStyle name="Sub-total 10 17" xfId="40031"/>
    <cellStyle name="Subtotal 10 18" xfId="40032"/>
    <cellStyle name="Sub-total 10 18" xfId="40033"/>
    <cellStyle name="Subtotal 10 2" xfId="40034"/>
    <cellStyle name="Sub-total 10 2" xfId="40035"/>
    <cellStyle name="Subtotal 10 2 2" xfId="40036"/>
    <cellStyle name="Sub-total 10 2 2" xfId="40037"/>
    <cellStyle name="Subtotal 10 2 3" xfId="40038"/>
    <cellStyle name="Sub-total 10 2 3" xfId="40039"/>
    <cellStyle name="Subtotal 10 2 4" xfId="40040"/>
    <cellStyle name="Sub-total 10 2 4" xfId="40041"/>
    <cellStyle name="Subtotal 10 2 5" xfId="40042"/>
    <cellStyle name="Sub-total 10 2 5" xfId="40043"/>
    <cellStyle name="Subtotal 10 2 6" xfId="40044"/>
    <cellStyle name="Sub-total 10 2 6" xfId="40045"/>
    <cellStyle name="Subtotal 10 3" xfId="40046"/>
    <cellStyle name="Sub-total 10 3" xfId="40047"/>
    <cellStyle name="Subtotal 10 3 2" xfId="40048"/>
    <cellStyle name="Sub-total 10 3 2" xfId="40049"/>
    <cellStyle name="Subtotal 10 3 3" xfId="40050"/>
    <cellStyle name="Sub-total 10 3 3" xfId="40051"/>
    <cellStyle name="Subtotal 10 3 4" xfId="40052"/>
    <cellStyle name="Sub-total 10 3 4" xfId="40053"/>
    <cellStyle name="Subtotal 10 3 5" xfId="40054"/>
    <cellStyle name="Sub-total 10 3 5" xfId="40055"/>
    <cellStyle name="Subtotal 10 3 6" xfId="40056"/>
    <cellStyle name="Sub-total 10 3 6" xfId="40057"/>
    <cellStyle name="Subtotal 10 4" xfId="40058"/>
    <cellStyle name="Sub-total 10 4" xfId="40059"/>
    <cellStyle name="Subtotal 10 4 2" xfId="40060"/>
    <cellStyle name="Sub-total 10 4 2" xfId="40061"/>
    <cellStyle name="Subtotal 10 4 3" xfId="40062"/>
    <cellStyle name="Sub-total 10 4 3" xfId="40063"/>
    <cellStyle name="Subtotal 10 4 4" xfId="40064"/>
    <cellStyle name="Sub-total 10 4 4" xfId="40065"/>
    <cellStyle name="Subtotal 10 4 5" xfId="40066"/>
    <cellStyle name="Sub-total 10 4 5" xfId="40067"/>
    <cellStyle name="Subtotal 10 4 6" xfId="40068"/>
    <cellStyle name="Sub-total 10 4 6" xfId="40069"/>
    <cellStyle name="Subtotal 10 5" xfId="40070"/>
    <cellStyle name="Sub-total 10 5" xfId="40071"/>
    <cellStyle name="Subtotal 10 5 2" xfId="40072"/>
    <cellStyle name="Sub-total 10 5 2" xfId="40073"/>
    <cellStyle name="Subtotal 10 5 3" xfId="40074"/>
    <cellStyle name="Sub-total 10 5 3" xfId="40075"/>
    <cellStyle name="Subtotal 10 5 4" xfId="40076"/>
    <cellStyle name="Sub-total 10 5 4" xfId="40077"/>
    <cellStyle name="Subtotal 10 5 5" xfId="40078"/>
    <cellStyle name="Sub-total 10 5 5" xfId="40079"/>
    <cellStyle name="Subtotal 10 5 6" xfId="40080"/>
    <cellStyle name="Sub-total 10 5 6" xfId="40081"/>
    <cellStyle name="Subtotal 10 6" xfId="40082"/>
    <cellStyle name="Sub-total 10 6" xfId="40083"/>
    <cellStyle name="Subtotal 10 6 2" xfId="40084"/>
    <cellStyle name="Sub-total 10 6 2" xfId="40085"/>
    <cellStyle name="Subtotal 10 6 3" xfId="40086"/>
    <cellStyle name="Sub-total 10 6 3" xfId="40087"/>
    <cellStyle name="Subtotal 10 6 4" xfId="40088"/>
    <cellStyle name="Sub-total 10 6 4" xfId="40089"/>
    <cellStyle name="Subtotal 10 6 5" xfId="40090"/>
    <cellStyle name="Sub-total 10 6 5" xfId="40091"/>
    <cellStyle name="Subtotal 10 6 6" xfId="40092"/>
    <cellStyle name="Sub-total 10 6 6" xfId="40093"/>
    <cellStyle name="Subtotal 10 7" xfId="40094"/>
    <cellStyle name="Sub-total 10 7" xfId="40095"/>
    <cellStyle name="Subtotal 10 7 2" xfId="40096"/>
    <cellStyle name="Sub-total 10 7 2" xfId="40097"/>
    <cellStyle name="Subtotal 10 7 3" xfId="40098"/>
    <cellStyle name="Sub-total 10 7 3" xfId="40099"/>
    <cellStyle name="Subtotal 10 7 4" xfId="40100"/>
    <cellStyle name="Sub-total 10 7 4" xfId="40101"/>
    <cellStyle name="Subtotal 10 7 5" xfId="40102"/>
    <cellStyle name="Sub-total 10 7 5" xfId="40103"/>
    <cellStyle name="Subtotal 10 7 6" xfId="40104"/>
    <cellStyle name="Sub-total 10 7 6" xfId="40105"/>
    <cellStyle name="Subtotal 10 8" xfId="40106"/>
    <cellStyle name="Sub-total 10 8" xfId="40107"/>
    <cellStyle name="Subtotal 10 8 2" xfId="40108"/>
    <cellStyle name="Sub-total 10 8 2" xfId="40109"/>
    <cellStyle name="Subtotal 10 8 3" xfId="40110"/>
    <cellStyle name="Sub-total 10 8 3" xfId="40111"/>
    <cellStyle name="Subtotal 10 8 4" xfId="40112"/>
    <cellStyle name="Sub-total 10 8 4" xfId="40113"/>
    <cellStyle name="Subtotal 10 8 5" xfId="40114"/>
    <cellStyle name="Sub-total 10 8 5" xfId="40115"/>
    <cellStyle name="Subtotal 10 8 6" xfId="40116"/>
    <cellStyle name="Sub-total 10 8 6" xfId="40117"/>
    <cellStyle name="Subtotal 10 9" xfId="40118"/>
    <cellStyle name="Sub-total 10 9" xfId="40119"/>
    <cellStyle name="Subtotal 10 9 2" xfId="40120"/>
    <cellStyle name="Sub-total 10 9 2" xfId="40121"/>
    <cellStyle name="Subtotal 10 9 3" xfId="40122"/>
    <cellStyle name="Sub-total 10 9 3" xfId="40123"/>
    <cellStyle name="Subtotal 10 9 4" xfId="40124"/>
    <cellStyle name="Sub-total 10 9 4" xfId="40125"/>
    <cellStyle name="Subtotal 10 9 5" xfId="40126"/>
    <cellStyle name="Sub-total 10 9 5" xfId="40127"/>
    <cellStyle name="Subtotal 10 9 6" xfId="40128"/>
    <cellStyle name="Sub-total 10 9 6" xfId="40129"/>
    <cellStyle name="Subtotal 11" xfId="40130"/>
    <cellStyle name="Sub-total 11" xfId="40131"/>
    <cellStyle name="Subtotal 11 10" xfId="40132"/>
    <cellStyle name="Sub-total 11 10" xfId="40133"/>
    <cellStyle name="Subtotal 11 10 2" xfId="40134"/>
    <cellStyle name="Sub-total 11 10 2" xfId="40135"/>
    <cellStyle name="Subtotal 11 10 3" xfId="40136"/>
    <cellStyle name="Sub-total 11 10 3" xfId="40137"/>
    <cellStyle name="Subtotal 11 10 4" xfId="40138"/>
    <cellStyle name="Sub-total 11 10 4" xfId="40139"/>
    <cellStyle name="Subtotal 11 10 5" xfId="40140"/>
    <cellStyle name="Sub-total 11 10 5" xfId="40141"/>
    <cellStyle name="Subtotal 11 10 6" xfId="40142"/>
    <cellStyle name="Sub-total 11 10 6" xfId="40143"/>
    <cellStyle name="Subtotal 11 11" xfId="40144"/>
    <cellStyle name="Sub-total 11 11" xfId="40145"/>
    <cellStyle name="Subtotal 11 11 2" xfId="40146"/>
    <cellStyle name="Sub-total 11 11 2" xfId="40147"/>
    <cellStyle name="Subtotal 11 11 3" xfId="40148"/>
    <cellStyle name="Sub-total 11 11 3" xfId="40149"/>
    <cellStyle name="Subtotal 11 11 4" xfId="40150"/>
    <cellStyle name="Sub-total 11 11 4" xfId="40151"/>
    <cellStyle name="Subtotal 11 11 5" xfId="40152"/>
    <cellStyle name="Sub-total 11 11 5" xfId="40153"/>
    <cellStyle name="Subtotal 11 11 6" xfId="40154"/>
    <cellStyle name="Sub-total 11 11 6" xfId="40155"/>
    <cellStyle name="Subtotal 11 12" xfId="40156"/>
    <cellStyle name="Sub-total 11 12" xfId="40157"/>
    <cellStyle name="Subtotal 11 12 2" xfId="40158"/>
    <cellStyle name="Sub-total 11 12 2" xfId="40159"/>
    <cellStyle name="Subtotal 11 12 3" xfId="40160"/>
    <cellStyle name="Sub-total 11 12 3" xfId="40161"/>
    <cellStyle name="Subtotal 11 12 4" xfId="40162"/>
    <cellStyle name="Sub-total 11 12 4" xfId="40163"/>
    <cellStyle name="Subtotal 11 12 5" xfId="40164"/>
    <cellStyle name="Sub-total 11 12 5" xfId="40165"/>
    <cellStyle name="Subtotal 11 12 6" xfId="40166"/>
    <cellStyle name="Sub-total 11 12 6" xfId="40167"/>
    <cellStyle name="Subtotal 11 13" xfId="40168"/>
    <cellStyle name="Sub-total 11 13" xfId="40169"/>
    <cellStyle name="Subtotal 11 13 2" xfId="40170"/>
    <cellStyle name="Sub-total 11 13 2" xfId="40171"/>
    <cellStyle name="Subtotal 11 13 3" xfId="40172"/>
    <cellStyle name="Sub-total 11 13 3" xfId="40173"/>
    <cellStyle name="Subtotal 11 13 4" xfId="40174"/>
    <cellStyle name="Sub-total 11 13 4" xfId="40175"/>
    <cellStyle name="Subtotal 11 13 5" xfId="40176"/>
    <cellStyle name="Sub-total 11 13 5" xfId="40177"/>
    <cellStyle name="Subtotal 11 13 6" xfId="40178"/>
    <cellStyle name="Sub-total 11 13 6" xfId="40179"/>
    <cellStyle name="Subtotal 11 14" xfId="40180"/>
    <cellStyle name="Sub-total 11 14" xfId="40181"/>
    <cellStyle name="Subtotal 11 15" xfId="40182"/>
    <cellStyle name="Sub-total 11 15" xfId="40183"/>
    <cellStyle name="Subtotal 11 16" xfId="40184"/>
    <cellStyle name="Sub-total 11 16" xfId="40185"/>
    <cellStyle name="Subtotal 11 17" xfId="40186"/>
    <cellStyle name="Sub-total 11 17" xfId="40187"/>
    <cellStyle name="Subtotal 11 18" xfId="40188"/>
    <cellStyle name="Sub-total 11 18" xfId="40189"/>
    <cellStyle name="Subtotal 11 2" xfId="40190"/>
    <cellStyle name="Sub-total 11 2" xfId="40191"/>
    <cellStyle name="Subtotal 11 2 2" xfId="40192"/>
    <cellStyle name="Sub-total 11 2 2" xfId="40193"/>
    <cellStyle name="Subtotal 11 2 3" xfId="40194"/>
    <cellStyle name="Sub-total 11 2 3" xfId="40195"/>
    <cellStyle name="Subtotal 11 2 4" xfId="40196"/>
    <cellStyle name="Sub-total 11 2 4" xfId="40197"/>
    <cellStyle name="Subtotal 11 2 5" xfId="40198"/>
    <cellStyle name="Sub-total 11 2 5" xfId="40199"/>
    <cellStyle name="Subtotal 11 2 6" xfId="40200"/>
    <cellStyle name="Sub-total 11 2 6" xfId="40201"/>
    <cellStyle name="Subtotal 11 3" xfId="40202"/>
    <cellStyle name="Sub-total 11 3" xfId="40203"/>
    <cellStyle name="Subtotal 11 3 2" xfId="40204"/>
    <cellStyle name="Sub-total 11 3 2" xfId="40205"/>
    <cellStyle name="Subtotal 11 3 3" xfId="40206"/>
    <cellStyle name="Sub-total 11 3 3" xfId="40207"/>
    <cellStyle name="Subtotal 11 3 4" xfId="40208"/>
    <cellStyle name="Sub-total 11 3 4" xfId="40209"/>
    <cellStyle name="Subtotal 11 3 5" xfId="40210"/>
    <cellStyle name="Sub-total 11 3 5" xfId="40211"/>
    <cellStyle name="Subtotal 11 3 6" xfId="40212"/>
    <cellStyle name="Sub-total 11 3 6" xfId="40213"/>
    <cellStyle name="Subtotal 11 4" xfId="40214"/>
    <cellStyle name="Sub-total 11 4" xfId="40215"/>
    <cellStyle name="Subtotal 11 4 2" xfId="40216"/>
    <cellStyle name="Sub-total 11 4 2" xfId="40217"/>
    <cellStyle name="Subtotal 11 4 3" xfId="40218"/>
    <cellStyle name="Sub-total 11 4 3" xfId="40219"/>
    <cellStyle name="Subtotal 11 4 4" xfId="40220"/>
    <cellStyle name="Sub-total 11 4 4" xfId="40221"/>
    <cellStyle name="Subtotal 11 4 5" xfId="40222"/>
    <cellStyle name="Sub-total 11 4 5" xfId="40223"/>
    <cellStyle name="Subtotal 11 4 6" xfId="40224"/>
    <cellStyle name="Sub-total 11 4 6" xfId="40225"/>
    <cellStyle name="Subtotal 11 5" xfId="40226"/>
    <cellStyle name="Sub-total 11 5" xfId="40227"/>
    <cellStyle name="Subtotal 11 5 2" xfId="40228"/>
    <cellStyle name="Sub-total 11 5 2" xfId="40229"/>
    <cellStyle name="Subtotal 11 5 3" xfId="40230"/>
    <cellStyle name="Sub-total 11 5 3" xfId="40231"/>
    <cellStyle name="Subtotal 11 5 4" xfId="40232"/>
    <cellStyle name="Sub-total 11 5 4" xfId="40233"/>
    <cellStyle name="Subtotal 11 5 5" xfId="40234"/>
    <cellStyle name="Sub-total 11 5 5" xfId="40235"/>
    <cellStyle name="Subtotal 11 5 6" xfId="40236"/>
    <cellStyle name="Sub-total 11 5 6" xfId="40237"/>
    <cellStyle name="Subtotal 11 6" xfId="40238"/>
    <cellStyle name="Sub-total 11 6" xfId="40239"/>
    <cellStyle name="Subtotal 11 6 2" xfId="40240"/>
    <cellStyle name="Sub-total 11 6 2" xfId="40241"/>
    <cellStyle name="Subtotal 11 6 3" xfId="40242"/>
    <cellStyle name="Sub-total 11 6 3" xfId="40243"/>
    <cellStyle name="Subtotal 11 6 4" xfId="40244"/>
    <cellStyle name="Sub-total 11 6 4" xfId="40245"/>
    <cellStyle name="Subtotal 11 6 5" xfId="40246"/>
    <cellStyle name="Sub-total 11 6 5" xfId="40247"/>
    <cellStyle name="Subtotal 11 6 6" xfId="40248"/>
    <cellStyle name="Sub-total 11 6 6" xfId="40249"/>
    <cellStyle name="Subtotal 11 7" xfId="40250"/>
    <cellStyle name="Sub-total 11 7" xfId="40251"/>
    <cellStyle name="Subtotal 11 7 2" xfId="40252"/>
    <cellStyle name="Sub-total 11 7 2" xfId="40253"/>
    <cellStyle name="Subtotal 11 7 3" xfId="40254"/>
    <cellStyle name="Sub-total 11 7 3" xfId="40255"/>
    <cellStyle name="Subtotal 11 7 4" xfId="40256"/>
    <cellStyle name="Sub-total 11 7 4" xfId="40257"/>
    <cellStyle name="Subtotal 11 7 5" xfId="40258"/>
    <cellStyle name="Sub-total 11 7 5" xfId="40259"/>
    <cellStyle name="Subtotal 11 7 6" xfId="40260"/>
    <cellStyle name="Sub-total 11 7 6" xfId="40261"/>
    <cellStyle name="Subtotal 11 8" xfId="40262"/>
    <cellStyle name="Sub-total 11 8" xfId="40263"/>
    <cellStyle name="Subtotal 11 8 2" xfId="40264"/>
    <cellStyle name="Sub-total 11 8 2" xfId="40265"/>
    <cellStyle name="Subtotal 11 8 3" xfId="40266"/>
    <cellStyle name="Sub-total 11 8 3" xfId="40267"/>
    <cellStyle name="Subtotal 11 8 4" xfId="40268"/>
    <cellStyle name="Sub-total 11 8 4" xfId="40269"/>
    <cellStyle name="Subtotal 11 8 5" xfId="40270"/>
    <cellStyle name="Sub-total 11 8 5" xfId="40271"/>
    <cellStyle name="Subtotal 11 8 6" xfId="40272"/>
    <cellStyle name="Sub-total 11 8 6" xfId="40273"/>
    <cellStyle name="Subtotal 11 9" xfId="40274"/>
    <cellStyle name="Sub-total 11 9" xfId="40275"/>
    <cellStyle name="Subtotal 11 9 2" xfId="40276"/>
    <cellStyle name="Sub-total 11 9 2" xfId="40277"/>
    <cellStyle name="Subtotal 11 9 3" xfId="40278"/>
    <cellStyle name="Sub-total 11 9 3" xfId="40279"/>
    <cellStyle name="Subtotal 11 9 4" xfId="40280"/>
    <cellStyle name="Sub-total 11 9 4" xfId="40281"/>
    <cellStyle name="Subtotal 11 9 5" xfId="40282"/>
    <cellStyle name="Sub-total 11 9 5" xfId="40283"/>
    <cellStyle name="Subtotal 11 9 6" xfId="40284"/>
    <cellStyle name="Sub-total 11 9 6" xfId="40285"/>
    <cellStyle name="Subtotal 12" xfId="40286"/>
    <cellStyle name="Sub-total 12" xfId="40287"/>
    <cellStyle name="Subtotal 12 10" xfId="40288"/>
    <cellStyle name="Sub-total 12 10" xfId="40289"/>
    <cellStyle name="Subtotal 12 10 2" xfId="40290"/>
    <cellStyle name="Sub-total 12 10 2" xfId="40291"/>
    <cellStyle name="Subtotal 12 10 3" xfId="40292"/>
    <cellStyle name="Sub-total 12 10 3" xfId="40293"/>
    <cellStyle name="Subtotal 12 10 4" xfId="40294"/>
    <cellStyle name="Sub-total 12 10 4" xfId="40295"/>
    <cellStyle name="Subtotal 12 10 5" xfId="40296"/>
    <cellStyle name="Sub-total 12 10 5" xfId="40297"/>
    <cellStyle name="Subtotal 12 10 6" xfId="40298"/>
    <cellStyle name="Sub-total 12 10 6" xfId="40299"/>
    <cellStyle name="Subtotal 12 11" xfId="40300"/>
    <cellStyle name="Sub-total 12 11" xfId="40301"/>
    <cellStyle name="Subtotal 12 11 2" xfId="40302"/>
    <cellStyle name="Sub-total 12 11 2" xfId="40303"/>
    <cellStyle name="Subtotal 12 11 3" xfId="40304"/>
    <cellStyle name="Sub-total 12 11 3" xfId="40305"/>
    <cellStyle name="Subtotal 12 11 4" xfId="40306"/>
    <cellStyle name="Sub-total 12 11 4" xfId="40307"/>
    <cellStyle name="Subtotal 12 11 5" xfId="40308"/>
    <cellStyle name="Sub-total 12 11 5" xfId="40309"/>
    <cellStyle name="Subtotal 12 11 6" xfId="40310"/>
    <cellStyle name="Sub-total 12 11 6" xfId="40311"/>
    <cellStyle name="Subtotal 12 12" xfId="40312"/>
    <cellStyle name="Sub-total 12 12" xfId="40313"/>
    <cellStyle name="Subtotal 12 12 2" xfId="40314"/>
    <cellStyle name="Sub-total 12 12 2" xfId="40315"/>
    <cellStyle name="Subtotal 12 12 3" xfId="40316"/>
    <cellStyle name="Sub-total 12 12 3" xfId="40317"/>
    <cellStyle name="Subtotal 12 12 4" xfId="40318"/>
    <cellStyle name="Sub-total 12 12 4" xfId="40319"/>
    <cellStyle name="Subtotal 12 12 5" xfId="40320"/>
    <cellStyle name="Sub-total 12 12 5" xfId="40321"/>
    <cellStyle name="Subtotal 12 12 6" xfId="40322"/>
    <cellStyle name="Sub-total 12 12 6" xfId="40323"/>
    <cellStyle name="Subtotal 12 13" xfId="40324"/>
    <cellStyle name="Sub-total 12 13" xfId="40325"/>
    <cellStyle name="Subtotal 12 13 2" xfId="40326"/>
    <cellStyle name="Sub-total 12 13 2" xfId="40327"/>
    <cellStyle name="Subtotal 12 13 3" xfId="40328"/>
    <cellStyle name="Sub-total 12 13 3" xfId="40329"/>
    <cellStyle name="Subtotal 12 13 4" xfId="40330"/>
    <cellStyle name="Sub-total 12 13 4" xfId="40331"/>
    <cellStyle name="Subtotal 12 13 5" xfId="40332"/>
    <cellStyle name="Sub-total 12 13 5" xfId="40333"/>
    <cellStyle name="Subtotal 12 13 6" xfId="40334"/>
    <cellStyle name="Sub-total 12 13 6" xfId="40335"/>
    <cellStyle name="Subtotal 12 14" xfId="40336"/>
    <cellStyle name="Sub-total 12 14" xfId="40337"/>
    <cellStyle name="Subtotal 12 15" xfId="40338"/>
    <cellStyle name="Sub-total 12 15" xfId="40339"/>
    <cellStyle name="Subtotal 12 16" xfId="40340"/>
    <cellStyle name="Sub-total 12 16" xfId="40341"/>
    <cellStyle name="Subtotal 12 17" xfId="40342"/>
    <cellStyle name="Sub-total 12 17" xfId="40343"/>
    <cellStyle name="Subtotal 12 18" xfId="40344"/>
    <cellStyle name="Sub-total 12 18" xfId="40345"/>
    <cellStyle name="Subtotal 12 2" xfId="40346"/>
    <cellStyle name="Sub-total 12 2" xfId="40347"/>
    <cellStyle name="Subtotal 12 2 2" xfId="40348"/>
    <cellStyle name="Sub-total 12 2 2" xfId="40349"/>
    <cellStyle name="Subtotal 12 2 3" xfId="40350"/>
    <cellStyle name="Sub-total 12 2 3" xfId="40351"/>
    <cellStyle name="Subtotal 12 2 4" xfId="40352"/>
    <cellStyle name="Sub-total 12 2 4" xfId="40353"/>
    <cellStyle name="Subtotal 12 2 5" xfId="40354"/>
    <cellStyle name="Sub-total 12 2 5" xfId="40355"/>
    <cellStyle name="Subtotal 12 2 6" xfId="40356"/>
    <cellStyle name="Sub-total 12 2 6" xfId="40357"/>
    <cellStyle name="Subtotal 12 3" xfId="40358"/>
    <cellStyle name="Sub-total 12 3" xfId="40359"/>
    <cellStyle name="Subtotal 12 3 2" xfId="40360"/>
    <cellStyle name="Sub-total 12 3 2" xfId="40361"/>
    <cellStyle name="Subtotal 12 3 3" xfId="40362"/>
    <cellStyle name="Sub-total 12 3 3" xfId="40363"/>
    <cellStyle name="Subtotal 12 3 4" xfId="40364"/>
    <cellStyle name="Sub-total 12 3 4" xfId="40365"/>
    <cellStyle name="Subtotal 12 3 5" xfId="40366"/>
    <cellStyle name="Sub-total 12 3 5" xfId="40367"/>
    <cellStyle name="Subtotal 12 3 6" xfId="40368"/>
    <cellStyle name="Sub-total 12 3 6" xfId="40369"/>
    <cellStyle name="Subtotal 12 4" xfId="40370"/>
    <cellStyle name="Sub-total 12 4" xfId="40371"/>
    <cellStyle name="Subtotal 12 4 2" xfId="40372"/>
    <cellStyle name="Sub-total 12 4 2" xfId="40373"/>
    <cellStyle name="Subtotal 12 4 3" xfId="40374"/>
    <cellStyle name="Sub-total 12 4 3" xfId="40375"/>
    <cellStyle name="Subtotal 12 4 4" xfId="40376"/>
    <cellStyle name="Sub-total 12 4 4" xfId="40377"/>
    <cellStyle name="Subtotal 12 4 5" xfId="40378"/>
    <cellStyle name="Sub-total 12 4 5" xfId="40379"/>
    <cellStyle name="Subtotal 12 4 6" xfId="40380"/>
    <cellStyle name="Sub-total 12 4 6" xfId="40381"/>
    <cellStyle name="Subtotal 12 5" xfId="40382"/>
    <cellStyle name="Sub-total 12 5" xfId="40383"/>
    <cellStyle name="Subtotal 12 5 2" xfId="40384"/>
    <cellStyle name="Sub-total 12 5 2" xfId="40385"/>
    <cellStyle name="Subtotal 12 5 3" xfId="40386"/>
    <cellStyle name="Sub-total 12 5 3" xfId="40387"/>
    <cellStyle name="Subtotal 12 5 4" xfId="40388"/>
    <cellStyle name="Sub-total 12 5 4" xfId="40389"/>
    <cellStyle name="Subtotal 12 5 5" xfId="40390"/>
    <cellStyle name="Sub-total 12 5 5" xfId="40391"/>
    <cellStyle name="Subtotal 12 5 6" xfId="40392"/>
    <cellStyle name="Sub-total 12 5 6" xfId="40393"/>
    <cellStyle name="Subtotal 12 6" xfId="40394"/>
    <cellStyle name="Sub-total 12 6" xfId="40395"/>
    <cellStyle name="Subtotal 12 6 2" xfId="40396"/>
    <cellStyle name="Sub-total 12 6 2" xfId="40397"/>
    <cellStyle name="Subtotal 12 6 3" xfId="40398"/>
    <cellStyle name="Sub-total 12 6 3" xfId="40399"/>
    <cellStyle name="Subtotal 12 6 4" xfId="40400"/>
    <cellStyle name="Sub-total 12 6 4" xfId="40401"/>
    <cellStyle name="Subtotal 12 6 5" xfId="40402"/>
    <cellStyle name="Sub-total 12 6 5" xfId="40403"/>
    <cellStyle name="Subtotal 12 6 6" xfId="40404"/>
    <cellStyle name="Sub-total 12 6 6" xfId="40405"/>
    <cellStyle name="Subtotal 12 7" xfId="40406"/>
    <cellStyle name="Sub-total 12 7" xfId="40407"/>
    <cellStyle name="Subtotal 12 7 2" xfId="40408"/>
    <cellStyle name="Sub-total 12 7 2" xfId="40409"/>
    <cellStyle name="Subtotal 12 7 3" xfId="40410"/>
    <cellStyle name="Sub-total 12 7 3" xfId="40411"/>
    <cellStyle name="Subtotal 12 7 4" xfId="40412"/>
    <cellStyle name="Sub-total 12 7 4" xfId="40413"/>
    <cellStyle name="Subtotal 12 7 5" xfId="40414"/>
    <cellStyle name="Sub-total 12 7 5" xfId="40415"/>
    <cellStyle name="Subtotal 12 7 6" xfId="40416"/>
    <cellStyle name="Sub-total 12 7 6" xfId="40417"/>
    <cellStyle name="Subtotal 12 8" xfId="40418"/>
    <cellStyle name="Sub-total 12 8" xfId="40419"/>
    <cellStyle name="Subtotal 12 8 2" xfId="40420"/>
    <cellStyle name="Sub-total 12 8 2" xfId="40421"/>
    <cellStyle name="Subtotal 12 8 3" xfId="40422"/>
    <cellStyle name="Sub-total 12 8 3" xfId="40423"/>
    <cellStyle name="Subtotal 12 8 4" xfId="40424"/>
    <cellStyle name="Sub-total 12 8 4" xfId="40425"/>
    <cellStyle name="Subtotal 12 8 5" xfId="40426"/>
    <cellStyle name="Sub-total 12 8 5" xfId="40427"/>
    <cellStyle name="Subtotal 12 8 6" xfId="40428"/>
    <cellStyle name="Sub-total 12 8 6" xfId="40429"/>
    <cellStyle name="Subtotal 12 9" xfId="40430"/>
    <cellStyle name="Sub-total 12 9" xfId="40431"/>
    <cellStyle name="Subtotal 12 9 2" xfId="40432"/>
    <cellStyle name="Sub-total 12 9 2" xfId="40433"/>
    <cellStyle name="Subtotal 12 9 3" xfId="40434"/>
    <cellStyle name="Sub-total 12 9 3" xfId="40435"/>
    <cellStyle name="Subtotal 12 9 4" xfId="40436"/>
    <cellStyle name="Sub-total 12 9 4" xfId="40437"/>
    <cellStyle name="Subtotal 12 9 5" xfId="40438"/>
    <cellStyle name="Sub-total 12 9 5" xfId="40439"/>
    <cellStyle name="Subtotal 12 9 6" xfId="40440"/>
    <cellStyle name="Sub-total 12 9 6" xfId="40441"/>
    <cellStyle name="Subtotal 13" xfId="40442"/>
    <cellStyle name="Sub-total 13" xfId="40443"/>
    <cellStyle name="Subtotal 13 10" xfId="40444"/>
    <cellStyle name="Sub-total 13 10" xfId="40445"/>
    <cellStyle name="Subtotal 13 10 2" xfId="40446"/>
    <cellStyle name="Sub-total 13 10 2" xfId="40447"/>
    <cellStyle name="Subtotal 13 10 3" xfId="40448"/>
    <cellStyle name="Sub-total 13 10 3" xfId="40449"/>
    <cellStyle name="Subtotal 13 10 4" xfId="40450"/>
    <cellStyle name="Sub-total 13 10 4" xfId="40451"/>
    <cellStyle name="Subtotal 13 10 5" xfId="40452"/>
    <cellStyle name="Sub-total 13 10 5" xfId="40453"/>
    <cellStyle name="Subtotal 13 10 6" xfId="40454"/>
    <cellStyle name="Sub-total 13 10 6" xfId="40455"/>
    <cellStyle name="Subtotal 13 11" xfId="40456"/>
    <cellStyle name="Sub-total 13 11" xfId="40457"/>
    <cellStyle name="Subtotal 13 11 2" xfId="40458"/>
    <cellStyle name="Sub-total 13 11 2" xfId="40459"/>
    <cellStyle name="Subtotal 13 11 3" xfId="40460"/>
    <cellStyle name="Sub-total 13 11 3" xfId="40461"/>
    <cellStyle name="Subtotal 13 11 4" xfId="40462"/>
    <cellStyle name="Sub-total 13 11 4" xfId="40463"/>
    <cellStyle name="Subtotal 13 11 5" xfId="40464"/>
    <cellStyle name="Sub-total 13 11 5" xfId="40465"/>
    <cellStyle name="Subtotal 13 11 6" xfId="40466"/>
    <cellStyle name="Sub-total 13 11 6" xfId="40467"/>
    <cellStyle name="Subtotal 13 12" xfId="40468"/>
    <cellStyle name="Sub-total 13 12" xfId="40469"/>
    <cellStyle name="Subtotal 13 12 2" xfId="40470"/>
    <cellStyle name="Sub-total 13 12 2" xfId="40471"/>
    <cellStyle name="Subtotal 13 12 3" xfId="40472"/>
    <cellStyle name="Sub-total 13 12 3" xfId="40473"/>
    <cellStyle name="Subtotal 13 12 4" xfId="40474"/>
    <cellStyle name="Sub-total 13 12 4" xfId="40475"/>
    <cellStyle name="Subtotal 13 12 5" xfId="40476"/>
    <cellStyle name="Sub-total 13 12 5" xfId="40477"/>
    <cellStyle name="Subtotal 13 12 6" xfId="40478"/>
    <cellStyle name="Sub-total 13 12 6" xfId="40479"/>
    <cellStyle name="Subtotal 13 13" xfId="40480"/>
    <cellStyle name="Sub-total 13 13" xfId="40481"/>
    <cellStyle name="Subtotal 13 13 2" xfId="40482"/>
    <cellStyle name="Sub-total 13 13 2" xfId="40483"/>
    <cellStyle name="Subtotal 13 13 3" xfId="40484"/>
    <cellStyle name="Sub-total 13 13 3" xfId="40485"/>
    <cellStyle name="Subtotal 13 13 4" xfId="40486"/>
    <cellStyle name="Sub-total 13 13 4" xfId="40487"/>
    <cellStyle name="Subtotal 13 13 5" xfId="40488"/>
    <cellStyle name="Sub-total 13 13 5" xfId="40489"/>
    <cellStyle name="Subtotal 13 13 6" xfId="40490"/>
    <cellStyle name="Sub-total 13 13 6" xfId="40491"/>
    <cellStyle name="Subtotal 13 14" xfId="40492"/>
    <cellStyle name="Sub-total 13 14" xfId="40493"/>
    <cellStyle name="Subtotal 13 15" xfId="40494"/>
    <cellStyle name="Sub-total 13 15" xfId="40495"/>
    <cellStyle name="Subtotal 13 16" xfId="40496"/>
    <cellStyle name="Sub-total 13 16" xfId="40497"/>
    <cellStyle name="Subtotal 13 17" xfId="40498"/>
    <cellStyle name="Sub-total 13 17" xfId="40499"/>
    <cellStyle name="Subtotal 13 18" xfId="40500"/>
    <cellStyle name="Sub-total 13 18" xfId="40501"/>
    <cellStyle name="Subtotal 13 2" xfId="40502"/>
    <cellStyle name="Sub-total 13 2" xfId="40503"/>
    <cellStyle name="Subtotal 13 2 2" xfId="40504"/>
    <cellStyle name="Sub-total 13 2 2" xfId="40505"/>
    <cellStyle name="Subtotal 13 2 3" xfId="40506"/>
    <cellStyle name="Sub-total 13 2 3" xfId="40507"/>
    <cellStyle name="Subtotal 13 2 4" xfId="40508"/>
    <cellStyle name="Sub-total 13 2 4" xfId="40509"/>
    <cellStyle name="Subtotal 13 2 5" xfId="40510"/>
    <cellStyle name="Sub-total 13 2 5" xfId="40511"/>
    <cellStyle name="Subtotal 13 2 6" xfId="40512"/>
    <cellStyle name="Sub-total 13 2 6" xfId="40513"/>
    <cellStyle name="Subtotal 13 3" xfId="40514"/>
    <cellStyle name="Sub-total 13 3" xfId="40515"/>
    <cellStyle name="Subtotal 13 3 2" xfId="40516"/>
    <cellStyle name="Sub-total 13 3 2" xfId="40517"/>
    <cellStyle name="Subtotal 13 3 3" xfId="40518"/>
    <cellStyle name="Sub-total 13 3 3" xfId="40519"/>
    <cellStyle name="Subtotal 13 3 4" xfId="40520"/>
    <cellStyle name="Sub-total 13 3 4" xfId="40521"/>
    <cellStyle name="Subtotal 13 3 5" xfId="40522"/>
    <cellStyle name="Sub-total 13 3 5" xfId="40523"/>
    <cellStyle name="Subtotal 13 3 6" xfId="40524"/>
    <cellStyle name="Sub-total 13 3 6" xfId="40525"/>
    <cellStyle name="Subtotal 13 4" xfId="40526"/>
    <cellStyle name="Sub-total 13 4" xfId="40527"/>
    <cellStyle name="Subtotal 13 4 2" xfId="40528"/>
    <cellStyle name="Sub-total 13 4 2" xfId="40529"/>
    <cellStyle name="Subtotal 13 4 3" xfId="40530"/>
    <cellStyle name="Sub-total 13 4 3" xfId="40531"/>
    <cellStyle name="Subtotal 13 4 4" xfId="40532"/>
    <cellStyle name="Sub-total 13 4 4" xfId="40533"/>
    <cellStyle name="Subtotal 13 4 5" xfId="40534"/>
    <cellStyle name="Sub-total 13 4 5" xfId="40535"/>
    <cellStyle name="Subtotal 13 4 6" xfId="40536"/>
    <cellStyle name="Sub-total 13 4 6" xfId="40537"/>
    <cellStyle name="Subtotal 13 5" xfId="40538"/>
    <cellStyle name="Sub-total 13 5" xfId="40539"/>
    <cellStyle name="Subtotal 13 5 2" xfId="40540"/>
    <cellStyle name="Sub-total 13 5 2" xfId="40541"/>
    <cellStyle name="Subtotal 13 5 3" xfId="40542"/>
    <cellStyle name="Sub-total 13 5 3" xfId="40543"/>
    <cellStyle name="Subtotal 13 5 4" xfId="40544"/>
    <cellStyle name="Sub-total 13 5 4" xfId="40545"/>
    <cellStyle name="Subtotal 13 5 5" xfId="40546"/>
    <cellStyle name="Sub-total 13 5 5" xfId="40547"/>
    <cellStyle name="Subtotal 13 5 6" xfId="40548"/>
    <cellStyle name="Sub-total 13 5 6" xfId="40549"/>
    <cellStyle name="Subtotal 13 6" xfId="40550"/>
    <cellStyle name="Sub-total 13 6" xfId="40551"/>
    <cellStyle name="Subtotal 13 6 2" xfId="40552"/>
    <cellStyle name="Sub-total 13 6 2" xfId="40553"/>
    <cellStyle name="Subtotal 13 6 3" xfId="40554"/>
    <cellStyle name="Sub-total 13 6 3" xfId="40555"/>
    <cellStyle name="Subtotal 13 6 4" xfId="40556"/>
    <cellStyle name="Sub-total 13 6 4" xfId="40557"/>
    <cellStyle name="Subtotal 13 6 5" xfId="40558"/>
    <cellStyle name="Sub-total 13 6 5" xfId="40559"/>
    <cellStyle name="Subtotal 13 6 6" xfId="40560"/>
    <cellStyle name="Sub-total 13 6 6" xfId="40561"/>
    <cellStyle name="Subtotal 13 7" xfId="40562"/>
    <cellStyle name="Sub-total 13 7" xfId="40563"/>
    <cellStyle name="Subtotal 13 7 2" xfId="40564"/>
    <cellStyle name="Sub-total 13 7 2" xfId="40565"/>
    <cellStyle name="Subtotal 13 7 3" xfId="40566"/>
    <cellStyle name="Sub-total 13 7 3" xfId="40567"/>
    <cellStyle name="Subtotal 13 7 4" xfId="40568"/>
    <cellStyle name="Sub-total 13 7 4" xfId="40569"/>
    <cellStyle name="Subtotal 13 7 5" xfId="40570"/>
    <cellStyle name="Sub-total 13 7 5" xfId="40571"/>
    <cellStyle name="Subtotal 13 7 6" xfId="40572"/>
    <cellStyle name="Sub-total 13 7 6" xfId="40573"/>
    <cellStyle name="Subtotal 13 8" xfId="40574"/>
    <cellStyle name="Sub-total 13 8" xfId="40575"/>
    <cellStyle name="Subtotal 13 8 2" xfId="40576"/>
    <cellStyle name="Sub-total 13 8 2" xfId="40577"/>
    <cellStyle name="Subtotal 13 8 3" xfId="40578"/>
    <cellStyle name="Sub-total 13 8 3" xfId="40579"/>
    <cellStyle name="Subtotal 13 8 4" xfId="40580"/>
    <cellStyle name="Sub-total 13 8 4" xfId="40581"/>
    <cellStyle name="Subtotal 13 8 5" xfId="40582"/>
    <cellStyle name="Sub-total 13 8 5" xfId="40583"/>
    <cellStyle name="Subtotal 13 8 6" xfId="40584"/>
    <cellStyle name="Sub-total 13 8 6" xfId="40585"/>
    <cellStyle name="Subtotal 13 9" xfId="40586"/>
    <cellStyle name="Sub-total 13 9" xfId="40587"/>
    <cellStyle name="Subtotal 13 9 2" xfId="40588"/>
    <cellStyle name="Sub-total 13 9 2" xfId="40589"/>
    <cellStyle name="Subtotal 13 9 3" xfId="40590"/>
    <cellStyle name="Sub-total 13 9 3" xfId="40591"/>
    <cellStyle name="Subtotal 13 9 4" xfId="40592"/>
    <cellStyle name="Sub-total 13 9 4" xfId="40593"/>
    <cellStyle name="Subtotal 13 9 5" xfId="40594"/>
    <cellStyle name="Sub-total 13 9 5" xfId="40595"/>
    <cellStyle name="Subtotal 13 9 6" xfId="40596"/>
    <cellStyle name="Sub-total 13 9 6" xfId="40597"/>
    <cellStyle name="Subtotal 14" xfId="40598"/>
    <cellStyle name="Sub-total 14" xfId="40599"/>
    <cellStyle name="Subtotal 14 2" xfId="40600"/>
    <cellStyle name="Sub-total 14 2" xfId="40601"/>
    <cellStyle name="Subtotal 14 3" xfId="40602"/>
    <cellStyle name="Sub-total 14 3" xfId="40603"/>
    <cellStyle name="Subtotal 14 4" xfId="40604"/>
    <cellStyle name="Sub-total 14 4" xfId="40605"/>
    <cellStyle name="Subtotal 14 5" xfId="40606"/>
    <cellStyle name="Sub-total 14 5" xfId="40607"/>
    <cellStyle name="Subtotal 14 6" xfId="40608"/>
    <cellStyle name="Sub-total 14 6" xfId="40609"/>
    <cellStyle name="Subtotal 15" xfId="40610"/>
    <cellStyle name="Sub-total 15" xfId="40611"/>
    <cellStyle name="Subtotal 15 2" xfId="40612"/>
    <cellStyle name="Sub-total 15 2" xfId="40613"/>
    <cellStyle name="Subtotal 15 3" xfId="40614"/>
    <cellStyle name="Sub-total 15 3" xfId="40615"/>
    <cellStyle name="Subtotal 15 4" xfId="40616"/>
    <cellStyle name="Sub-total 15 4" xfId="40617"/>
    <cellStyle name="Subtotal 15 5" xfId="40618"/>
    <cellStyle name="Sub-total 15 5" xfId="40619"/>
    <cellStyle name="Subtotal 15 6" xfId="40620"/>
    <cellStyle name="Sub-total 15 6" xfId="40621"/>
    <cellStyle name="Subtotal 16" xfId="40622"/>
    <cellStyle name="Sub-total 16" xfId="40623"/>
    <cellStyle name="Subtotal 16 2" xfId="40624"/>
    <cellStyle name="Sub-total 16 2" xfId="40625"/>
    <cellStyle name="Subtotal 16 3" xfId="40626"/>
    <cellStyle name="Sub-total 16 3" xfId="40627"/>
    <cellStyle name="Subtotal 16 4" xfId="40628"/>
    <cellStyle name="Sub-total 16 4" xfId="40629"/>
    <cellStyle name="Subtotal 16 5" xfId="40630"/>
    <cellStyle name="Sub-total 16 5" xfId="40631"/>
    <cellStyle name="Subtotal 16 6" xfId="40632"/>
    <cellStyle name="Sub-total 16 6" xfId="40633"/>
    <cellStyle name="Subtotal 17" xfId="40634"/>
    <cellStyle name="Sub-total 17" xfId="40635"/>
    <cellStyle name="Subtotal 17 2" xfId="40636"/>
    <cellStyle name="Sub-total 17 2" xfId="40637"/>
    <cellStyle name="Subtotal 17 3" xfId="40638"/>
    <cellStyle name="Sub-total 17 3" xfId="40639"/>
    <cellStyle name="Subtotal 17 4" xfId="40640"/>
    <cellStyle name="Sub-total 17 4" xfId="40641"/>
    <cellStyle name="Subtotal 17 5" xfId="40642"/>
    <cellStyle name="Sub-total 17 5" xfId="40643"/>
    <cellStyle name="Subtotal 17 6" xfId="40644"/>
    <cellStyle name="Sub-total 17 6" xfId="40645"/>
    <cellStyle name="Subtotal 18" xfId="40646"/>
    <cellStyle name="Sub-total 18" xfId="40647"/>
    <cellStyle name="Subtotal 18 2" xfId="40648"/>
    <cellStyle name="Sub-total 18 2" xfId="40649"/>
    <cellStyle name="Subtotal 18 3" xfId="40650"/>
    <cellStyle name="Sub-total 18 3" xfId="40651"/>
    <cellStyle name="Subtotal 18 4" xfId="40652"/>
    <cellStyle name="Sub-total 18 4" xfId="40653"/>
    <cellStyle name="Subtotal 18 5" xfId="40654"/>
    <cellStyle name="Sub-total 18 5" xfId="40655"/>
    <cellStyle name="Subtotal 18 6" xfId="40656"/>
    <cellStyle name="Sub-total 18 6" xfId="40657"/>
    <cellStyle name="Subtotal 19" xfId="40658"/>
    <cellStyle name="Sub-total 19" xfId="40659"/>
    <cellStyle name="Subtotal 19 2" xfId="40660"/>
    <cellStyle name="Sub-total 19 2" xfId="40661"/>
    <cellStyle name="Subtotal 19 3" xfId="40662"/>
    <cellStyle name="Sub-total 19 3" xfId="40663"/>
    <cellStyle name="Subtotal 19 4" xfId="40664"/>
    <cellStyle name="Sub-total 19 4" xfId="40665"/>
    <cellStyle name="Subtotal 19 5" xfId="40666"/>
    <cellStyle name="Sub-total 19 5" xfId="40667"/>
    <cellStyle name="Subtotal 19 6" xfId="40668"/>
    <cellStyle name="Sub-total 19 6" xfId="40669"/>
    <cellStyle name="Subtotal 2" xfId="13926"/>
    <cellStyle name="Sub-total 2" xfId="13927"/>
    <cellStyle name="Subtotal 2 10" xfId="40670"/>
    <cellStyle name="Sub-total 2 10" xfId="40671"/>
    <cellStyle name="Subtotal 2 10 2" xfId="40672"/>
    <cellStyle name="Sub-total 2 10 2" xfId="40673"/>
    <cellStyle name="Subtotal 2 10 3" xfId="40674"/>
    <cellStyle name="Sub-total 2 10 3" xfId="40675"/>
    <cellStyle name="Subtotal 2 10 4" xfId="40676"/>
    <cellStyle name="Sub-total 2 10 4" xfId="40677"/>
    <cellStyle name="Subtotal 2 10 5" xfId="40678"/>
    <cellStyle name="Sub-total 2 10 5" xfId="40679"/>
    <cellStyle name="Subtotal 2 10 6" xfId="40680"/>
    <cellStyle name="Sub-total 2 10 6" xfId="40681"/>
    <cellStyle name="Subtotal 2 11" xfId="40682"/>
    <cellStyle name="Sub-total 2 11" xfId="40683"/>
    <cellStyle name="Subtotal 2 11 2" xfId="40684"/>
    <cellStyle name="Sub-total 2 11 2" xfId="40685"/>
    <cellStyle name="Subtotal 2 11 3" xfId="40686"/>
    <cellStyle name="Sub-total 2 11 3" xfId="40687"/>
    <cellStyle name="Subtotal 2 11 4" xfId="40688"/>
    <cellStyle name="Sub-total 2 11 4" xfId="40689"/>
    <cellStyle name="Subtotal 2 11 5" xfId="40690"/>
    <cellStyle name="Sub-total 2 11 5" xfId="40691"/>
    <cellStyle name="Subtotal 2 11 6" xfId="40692"/>
    <cellStyle name="Sub-total 2 11 6" xfId="40693"/>
    <cellStyle name="Subtotal 2 12" xfId="40694"/>
    <cellStyle name="Sub-total 2 12" xfId="40695"/>
    <cellStyle name="Subtotal 2 12 2" xfId="40696"/>
    <cellStyle name="Sub-total 2 12 2" xfId="40697"/>
    <cellStyle name="Subtotal 2 12 3" xfId="40698"/>
    <cellStyle name="Sub-total 2 12 3" xfId="40699"/>
    <cellStyle name="Subtotal 2 12 4" xfId="40700"/>
    <cellStyle name="Sub-total 2 12 4" xfId="40701"/>
    <cellStyle name="Subtotal 2 12 5" xfId="40702"/>
    <cellStyle name="Sub-total 2 12 5" xfId="40703"/>
    <cellStyle name="Subtotal 2 12 6" xfId="40704"/>
    <cellStyle name="Sub-total 2 12 6" xfId="40705"/>
    <cellStyle name="Subtotal 2 13" xfId="40706"/>
    <cellStyle name="Sub-total 2 13" xfId="40707"/>
    <cellStyle name="Subtotal 2 13 2" xfId="40708"/>
    <cellStyle name="Sub-total 2 13 2" xfId="40709"/>
    <cellStyle name="Subtotal 2 13 3" xfId="40710"/>
    <cellStyle name="Sub-total 2 13 3" xfId="40711"/>
    <cellStyle name="Subtotal 2 13 4" xfId="40712"/>
    <cellStyle name="Sub-total 2 13 4" xfId="40713"/>
    <cellStyle name="Subtotal 2 13 5" xfId="40714"/>
    <cellStyle name="Sub-total 2 13 5" xfId="40715"/>
    <cellStyle name="Subtotal 2 13 6" xfId="40716"/>
    <cellStyle name="Sub-total 2 13 6" xfId="40717"/>
    <cellStyle name="Subtotal 2 14" xfId="40718"/>
    <cellStyle name="Sub-total 2 14" xfId="40719"/>
    <cellStyle name="Subtotal 2 15" xfId="40720"/>
    <cellStyle name="Sub-total 2 15" xfId="40721"/>
    <cellStyle name="Subtotal 2 16" xfId="40722"/>
    <cellStyle name="Sub-total 2 16" xfId="40723"/>
    <cellStyle name="Subtotal 2 17" xfId="40724"/>
    <cellStyle name="Sub-total 2 17" xfId="40725"/>
    <cellStyle name="Subtotal 2 18" xfId="40726"/>
    <cellStyle name="Sub-total 2 18" xfId="40727"/>
    <cellStyle name="Subtotal 2 2" xfId="13928"/>
    <cellStyle name="Sub-total 2 2" xfId="13929"/>
    <cellStyle name="Subtotal 2 2 10" xfId="40728"/>
    <cellStyle name="Sub-total 2 2 10" xfId="40729"/>
    <cellStyle name="Subtotal 2 2 11" xfId="40730"/>
    <cellStyle name="Sub-total 2 2 11" xfId="40731"/>
    <cellStyle name="Subtotal 2 2 12" xfId="40732"/>
    <cellStyle name="Sub-total 2 2 12" xfId="40733"/>
    <cellStyle name="Subtotal 2 2 13" xfId="40734"/>
    <cellStyle name="Sub-total 2 2 13" xfId="40735"/>
    <cellStyle name="Subtotal 2 2 14" xfId="40736"/>
    <cellStyle name="Sub-total 2 2 14" xfId="40737"/>
    <cellStyle name="Subtotal 2 2 15" xfId="40738"/>
    <cellStyle name="Sub-total 2 2 15" xfId="40739"/>
    <cellStyle name="Subtotal 2 2 16" xfId="40740"/>
    <cellStyle name="Sub-total 2 2 16" xfId="40741"/>
    <cellStyle name="Subtotal 2 2 17" xfId="40742"/>
    <cellStyle name="Sub-total 2 2 17" xfId="40743"/>
    <cellStyle name="Subtotal 2 2 18" xfId="40744"/>
    <cellStyle name="Sub-total 2 2 18" xfId="40745"/>
    <cellStyle name="Subtotal 2 2 19" xfId="40746"/>
    <cellStyle name="Sub-total 2 2 19" xfId="40747"/>
    <cellStyle name="Subtotal 2 2 2" xfId="40748"/>
    <cellStyle name="Sub-total 2 2 2" xfId="40749"/>
    <cellStyle name="Subtotal 2 2 20" xfId="40750"/>
    <cellStyle name="Sub-total 2 2 20" xfId="40751"/>
    <cellStyle name="Subtotal 2 2 21" xfId="40752"/>
    <cellStyle name="Sub-total 2 2 21" xfId="40753"/>
    <cellStyle name="Subtotal 2 2 22" xfId="40754"/>
    <cellStyle name="Sub-total 2 2 22" xfId="40755"/>
    <cellStyle name="Subtotal 2 2 23" xfId="40756"/>
    <cellStyle name="Sub-total 2 2 23" xfId="40757"/>
    <cellStyle name="Subtotal 2 2 3" xfId="40758"/>
    <cellStyle name="Sub-total 2 2 3" xfId="40759"/>
    <cellStyle name="Subtotal 2 2 4" xfId="40760"/>
    <cellStyle name="Sub-total 2 2 4" xfId="40761"/>
    <cellStyle name="Subtotal 2 2 5" xfId="40762"/>
    <cellStyle name="Sub-total 2 2 5" xfId="40763"/>
    <cellStyle name="Subtotal 2 2 6" xfId="40764"/>
    <cellStyle name="Sub-total 2 2 6" xfId="40765"/>
    <cellStyle name="Subtotal 2 2 7" xfId="40766"/>
    <cellStyle name="Sub-total 2 2 7" xfId="40767"/>
    <cellStyle name="Subtotal 2 2 8" xfId="40768"/>
    <cellStyle name="Sub-total 2 2 8" xfId="40769"/>
    <cellStyle name="Subtotal 2 2 9" xfId="40770"/>
    <cellStyle name="Sub-total 2 2 9" xfId="40771"/>
    <cellStyle name="Subtotal 2 3" xfId="13930"/>
    <cellStyle name="Sub-total 2 3" xfId="13931"/>
    <cellStyle name="Subtotal 2 3 10" xfId="40772"/>
    <cellStyle name="Sub-total 2 3 10" xfId="40773"/>
    <cellStyle name="Subtotal 2 3 11" xfId="40774"/>
    <cellStyle name="Sub-total 2 3 11" xfId="40775"/>
    <cellStyle name="Subtotal 2 3 12" xfId="40776"/>
    <cellStyle name="Sub-total 2 3 12" xfId="40777"/>
    <cellStyle name="Subtotal 2 3 13" xfId="40778"/>
    <cellStyle name="Sub-total 2 3 13" xfId="40779"/>
    <cellStyle name="Subtotal 2 3 14" xfId="40780"/>
    <cellStyle name="Sub-total 2 3 14" xfId="40781"/>
    <cellStyle name="Subtotal 2 3 15" xfId="40782"/>
    <cellStyle name="Sub-total 2 3 15" xfId="40783"/>
    <cellStyle name="Subtotal 2 3 16" xfId="40784"/>
    <cellStyle name="Sub-total 2 3 16" xfId="40785"/>
    <cellStyle name="Subtotal 2 3 17" xfId="40786"/>
    <cellStyle name="Sub-total 2 3 17" xfId="40787"/>
    <cellStyle name="Subtotal 2 3 18" xfId="40788"/>
    <cellStyle name="Sub-total 2 3 18" xfId="40789"/>
    <cellStyle name="Subtotal 2 3 19" xfId="40790"/>
    <cellStyle name="Sub-total 2 3 19" xfId="40791"/>
    <cellStyle name="Subtotal 2 3 2" xfId="40792"/>
    <cellStyle name="Sub-total 2 3 2" xfId="40793"/>
    <cellStyle name="Subtotal 2 3 20" xfId="40794"/>
    <cellStyle name="Sub-total 2 3 20" xfId="40795"/>
    <cellStyle name="Subtotal 2 3 21" xfId="40796"/>
    <cellStyle name="Sub-total 2 3 21" xfId="40797"/>
    <cellStyle name="Subtotal 2 3 22" xfId="40798"/>
    <cellStyle name="Sub-total 2 3 22" xfId="40799"/>
    <cellStyle name="Subtotal 2 3 23" xfId="40800"/>
    <cellStyle name="Sub-total 2 3 23" xfId="40801"/>
    <cellStyle name="Subtotal 2 3 3" xfId="40802"/>
    <cellStyle name="Sub-total 2 3 3" xfId="40803"/>
    <cellStyle name="Subtotal 2 3 4" xfId="40804"/>
    <cellStyle name="Sub-total 2 3 4" xfId="40805"/>
    <cellStyle name="Subtotal 2 3 5" xfId="40806"/>
    <cellStyle name="Sub-total 2 3 5" xfId="40807"/>
    <cellStyle name="Subtotal 2 3 6" xfId="40808"/>
    <cellStyle name="Sub-total 2 3 6" xfId="40809"/>
    <cellStyle name="Subtotal 2 3 7" xfId="40810"/>
    <cellStyle name="Sub-total 2 3 7" xfId="40811"/>
    <cellStyle name="Subtotal 2 3 8" xfId="40812"/>
    <cellStyle name="Sub-total 2 3 8" xfId="40813"/>
    <cellStyle name="Subtotal 2 3 9" xfId="40814"/>
    <cellStyle name="Sub-total 2 3 9" xfId="40815"/>
    <cellStyle name="Subtotal 2 4" xfId="40816"/>
    <cellStyle name="Sub-total 2 4" xfId="40817"/>
    <cellStyle name="Subtotal 2 4 2" xfId="40818"/>
    <cellStyle name="Sub-total 2 4 2" xfId="40819"/>
    <cellStyle name="Subtotal 2 4 3" xfId="40820"/>
    <cellStyle name="Sub-total 2 4 3" xfId="40821"/>
    <cellStyle name="Subtotal 2 4 4" xfId="40822"/>
    <cellStyle name="Sub-total 2 4 4" xfId="40823"/>
    <cellStyle name="Subtotal 2 4 5" xfId="40824"/>
    <cellStyle name="Sub-total 2 4 5" xfId="40825"/>
    <cellStyle name="Subtotal 2 4 6" xfId="40826"/>
    <cellStyle name="Sub-total 2 4 6" xfId="40827"/>
    <cellStyle name="Subtotal 2 5" xfId="40828"/>
    <cellStyle name="Sub-total 2 5" xfId="40829"/>
    <cellStyle name="Subtotal 2 5 2" xfId="40830"/>
    <cellStyle name="Sub-total 2 5 2" xfId="40831"/>
    <cellStyle name="Subtotal 2 5 3" xfId="40832"/>
    <cellStyle name="Sub-total 2 5 3" xfId="40833"/>
    <cellStyle name="Subtotal 2 5 4" xfId="40834"/>
    <cellStyle name="Sub-total 2 5 4" xfId="40835"/>
    <cellStyle name="Subtotal 2 5 5" xfId="40836"/>
    <cellStyle name="Sub-total 2 5 5" xfId="40837"/>
    <cellStyle name="Subtotal 2 5 6" xfId="40838"/>
    <cellStyle name="Sub-total 2 5 6" xfId="40839"/>
    <cellStyle name="Subtotal 2 6" xfId="40840"/>
    <cellStyle name="Sub-total 2 6" xfId="40841"/>
    <cellStyle name="Subtotal 2 6 2" xfId="40842"/>
    <cellStyle name="Sub-total 2 6 2" xfId="40843"/>
    <cellStyle name="Subtotal 2 6 3" xfId="40844"/>
    <cellStyle name="Sub-total 2 6 3" xfId="40845"/>
    <cellStyle name="Subtotal 2 6 4" xfId="40846"/>
    <cellStyle name="Sub-total 2 6 4" xfId="40847"/>
    <cellStyle name="Subtotal 2 6 5" xfId="40848"/>
    <cellStyle name="Sub-total 2 6 5" xfId="40849"/>
    <cellStyle name="Subtotal 2 6 6" xfId="40850"/>
    <cellStyle name="Sub-total 2 6 6" xfId="40851"/>
    <cellStyle name="Subtotal 2 7" xfId="40852"/>
    <cellStyle name="Sub-total 2 7" xfId="40853"/>
    <cellStyle name="Subtotal 2 7 2" xfId="40854"/>
    <cellStyle name="Sub-total 2 7 2" xfId="40855"/>
    <cellStyle name="Subtotal 2 7 3" xfId="40856"/>
    <cellStyle name="Sub-total 2 7 3" xfId="40857"/>
    <cellStyle name="Subtotal 2 7 4" xfId="40858"/>
    <cellStyle name="Sub-total 2 7 4" xfId="40859"/>
    <cellStyle name="Subtotal 2 7 5" xfId="40860"/>
    <cellStyle name="Sub-total 2 7 5" xfId="40861"/>
    <cellStyle name="Subtotal 2 7 6" xfId="40862"/>
    <cellStyle name="Sub-total 2 7 6" xfId="40863"/>
    <cellStyle name="Subtotal 2 8" xfId="40864"/>
    <cellStyle name="Sub-total 2 8" xfId="40865"/>
    <cellStyle name="Subtotal 2 8 2" xfId="40866"/>
    <cellStyle name="Sub-total 2 8 2" xfId="40867"/>
    <cellStyle name="Subtotal 2 8 3" xfId="40868"/>
    <cellStyle name="Sub-total 2 8 3" xfId="40869"/>
    <cellStyle name="Subtotal 2 8 4" xfId="40870"/>
    <cellStyle name="Sub-total 2 8 4" xfId="40871"/>
    <cellStyle name="Subtotal 2 8 5" xfId="40872"/>
    <cellStyle name="Sub-total 2 8 5" xfId="40873"/>
    <cellStyle name="Subtotal 2 8 6" xfId="40874"/>
    <cellStyle name="Sub-total 2 8 6" xfId="40875"/>
    <cellStyle name="Subtotal 2 9" xfId="40876"/>
    <cellStyle name="Sub-total 2 9" xfId="40877"/>
    <cellStyle name="Subtotal 2 9 2" xfId="40878"/>
    <cellStyle name="Sub-total 2 9 2" xfId="40879"/>
    <cellStyle name="Subtotal 2 9 3" xfId="40880"/>
    <cellStyle name="Sub-total 2 9 3" xfId="40881"/>
    <cellStyle name="Subtotal 2 9 4" xfId="40882"/>
    <cellStyle name="Sub-total 2 9 4" xfId="40883"/>
    <cellStyle name="Subtotal 2 9 5" xfId="40884"/>
    <cellStyle name="Sub-total 2 9 5" xfId="40885"/>
    <cellStyle name="Subtotal 2 9 6" xfId="40886"/>
    <cellStyle name="Sub-total 2 9 6" xfId="40887"/>
    <cellStyle name="Subtotal 20" xfId="40888"/>
    <cellStyle name="Sub-total 20" xfId="40889"/>
    <cellStyle name="Subtotal 20 2" xfId="40890"/>
    <cellStyle name="Sub-total 20 2" xfId="40891"/>
    <cellStyle name="Subtotal 20 3" xfId="40892"/>
    <cellStyle name="Sub-total 20 3" xfId="40893"/>
    <cellStyle name="Subtotal 20 4" xfId="40894"/>
    <cellStyle name="Sub-total 20 4" xfId="40895"/>
    <cellStyle name="Subtotal 20 5" xfId="40896"/>
    <cellStyle name="Sub-total 20 5" xfId="40897"/>
    <cellStyle name="Subtotal 20 6" xfId="40898"/>
    <cellStyle name="Sub-total 20 6" xfId="40899"/>
    <cellStyle name="Subtotal 21" xfId="40900"/>
    <cellStyle name="Sub-total 21" xfId="40901"/>
    <cellStyle name="Subtotal 21 2" xfId="40902"/>
    <cellStyle name="Sub-total 21 2" xfId="40903"/>
    <cellStyle name="Subtotal 21 3" xfId="40904"/>
    <cellStyle name="Sub-total 21 3" xfId="40905"/>
    <cellStyle name="Subtotal 21 4" xfId="40906"/>
    <cellStyle name="Sub-total 21 4" xfId="40907"/>
    <cellStyle name="Subtotal 21 5" xfId="40908"/>
    <cellStyle name="Sub-total 21 5" xfId="40909"/>
    <cellStyle name="Subtotal 21 6" xfId="40910"/>
    <cellStyle name="Sub-total 21 6" xfId="40911"/>
    <cellStyle name="Subtotal 22" xfId="40912"/>
    <cellStyle name="Sub-total 22" xfId="40913"/>
    <cellStyle name="Subtotal 22 2" xfId="40914"/>
    <cellStyle name="Sub-total 22 2" xfId="40915"/>
    <cellStyle name="Subtotal 22 3" xfId="40916"/>
    <cellStyle name="Sub-total 22 3" xfId="40917"/>
    <cellStyle name="Subtotal 22 4" xfId="40918"/>
    <cellStyle name="Sub-total 22 4" xfId="40919"/>
    <cellStyle name="Subtotal 22 5" xfId="40920"/>
    <cellStyle name="Sub-total 22 5" xfId="40921"/>
    <cellStyle name="Subtotal 22 6" xfId="40922"/>
    <cellStyle name="Sub-total 22 6" xfId="40923"/>
    <cellStyle name="Subtotal 23" xfId="40924"/>
    <cellStyle name="Sub-total 23" xfId="40925"/>
    <cellStyle name="Subtotal 23 2" xfId="40926"/>
    <cellStyle name="Sub-total 23 2" xfId="40927"/>
    <cellStyle name="Subtotal 23 3" xfId="40928"/>
    <cellStyle name="Sub-total 23 3" xfId="40929"/>
    <cellStyle name="Subtotal 23 4" xfId="40930"/>
    <cellStyle name="Sub-total 23 4" xfId="40931"/>
    <cellStyle name="Subtotal 23 5" xfId="40932"/>
    <cellStyle name="Sub-total 23 5" xfId="40933"/>
    <cellStyle name="Subtotal 23 6" xfId="40934"/>
    <cellStyle name="Sub-total 23 6" xfId="40935"/>
    <cellStyle name="Subtotal 24" xfId="40936"/>
    <cellStyle name="Sub-total 24" xfId="40937"/>
    <cellStyle name="Subtotal 24 2" xfId="40938"/>
    <cellStyle name="Sub-total 24 2" xfId="40939"/>
    <cellStyle name="Subtotal 24 3" xfId="40940"/>
    <cellStyle name="Sub-total 24 3" xfId="40941"/>
    <cellStyle name="Subtotal 24 4" xfId="40942"/>
    <cellStyle name="Sub-total 24 4" xfId="40943"/>
    <cellStyle name="Subtotal 24 5" xfId="40944"/>
    <cellStyle name="Sub-total 24 5" xfId="40945"/>
    <cellStyle name="Subtotal 24 6" xfId="40946"/>
    <cellStyle name="Sub-total 24 6" xfId="40947"/>
    <cellStyle name="Subtotal 25" xfId="40948"/>
    <cellStyle name="Sub-total 25" xfId="40949"/>
    <cellStyle name="Subtotal 25 2" xfId="40950"/>
    <cellStyle name="Sub-total 25 2" xfId="40951"/>
    <cellStyle name="Subtotal 25 3" xfId="40952"/>
    <cellStyle name="Sub-total 25 3" xfId="40953"/>
    <cellStyle name="Subtotal 25 4" xfId="40954"/>
    <cellStyle name="Sub-total 25 4" xfId="40955"/>
    <cellStyle name="Subtotal 25 5" xfId="40956"/>
    <cellStyle name="Sub-total 25 5" xfId="40957"/>
    <cellStyle name="Subtotal 25 6" xfId="40958"/>
    <cellStyle name="Sub-total 25 6" xfId="40959"/>
    <cellStyle name="Subtotal 26" xfId="40960"/>
    <cellStyle name="Sub-total 26" xfId="40961"/>
    <cellStyle name="Subtotal 26 2" xfId="40962"/>
    <cellStyle name="Sub-total 26 2" xfId="40963"/>
    <cellStyle name="Subtotal 26 3" xfId="40964"/>
    <cellStyle name="Sub-total 26 3" xfId="40965"/>
    <cellStyle name="Subtotal 26 4" xfId="40966"/>
    <cellStyle name="Sub-total 26 4" xfId="40967"/>
    <cellStyle name="Subtotal 26 5" xfId="40968"/>
    <cellStyle name="Sub-total 26 5" xfId="40969"/>
    <cellStyle name="Subtotal 26 6" xfId="40970"/>
    <cellStyle name="Sub-total 26 6" xfId="40971"/>
    <cellStyle name="Subtotal 27" xfId="40972"/>
    <cellStyle name="Sub-total 27" xfId="40973"/>
    <cellStyle name="Subtotal 28" xfId="40974"/>
    <cellStyle name="Sub-total 28" xfId="40975"/>
    <cellStyle name="Subtotal 29" xfId="40976"/>
    <cellStyle name="Sub-total 29" xfId="40977"/>
    <cellStyle name="Subtotal 3" xfId="13932"/>
    <cellStyle name="Sub-total 3" xfId="13933"/>
    <cellStyle name="Subtotal 3 10" xfId="40978"/>
    <cellStyle name="Sub-total 3 10" xfId="40979"/>
    <cellStyle name="Subtotal 3 10 2" xfId="40980"/>
    <cellStyle name="Sub-total 3 10 2" xfId="40981"/>
    <cellStyle name="Subtotal 3 10 3" xfId="40982"/>
    <cellStyle name="Sub-total 3 10 3" xfId="40983"/>
    <cellStyle name="Subtotal 3 10 4" xfId="40984"/>
    <cellStyle name="Sub-total 3 10 4" xfId="40985"/>
    <cellStyle name="Subtotal 3 10 5" xfId="40986"/>
    <cellStyle name="Sub-total 3 10 5" xfId="40987"/>
    <cellStyle name="Subtotal 3 10 6" xfId="40988"/>
    <cellStyle name="Sub-total 3 10 6" xfId="40989"/>
    <cellStyle name="Subtotal 3 11" xfId="40990"/>
    <cellStyle name="Sub-total 3 11" xfId="40991"/>
    <cellStyle name="Subtotal 3 11 2" xfId="40992"/>
    <cellStyle name="Sub-total 3 11 2" xfId="40993"/>
    <cellStyle name="Subtotal 3 11 3" xfId="40994"/>
    <cellStyle name="Sub-total 3 11 3" xfId="40995"/>
    <cellStyle name="Subtotal 3 11 4" xfId="40996"/>
    <cellStyle name="Sub-total 3 11 4" xfId="40997"/>
    <cellStyle name="Subtotal 3 11 5" xfId="40998"/>
    <cellStyle name="Sub-total 3 11 5" xfId="40999"/>
    <cellStyle name="Subtotal 3 11 6" xfId="41000"/>
    <cellStyle name="Sub-total 3 11 6" xfId="41001"/>
    <cellStyle name="Subtotal 3 12" xfId="41002"/>
    <cellStyle name="Sub-total 3 12" xfId="41003"/>
    <cellStyle name="Subtotal 3 12 2" xfId="41004"/>
    <cellStyle name="Sub-total 3 12 2" xfId="41005"/>
    <cellStyle name="Subtotal 3 12 3" xfId="41006"/>
    <cellStyle name="Sub-total 3 12 3" xfId="41007"/>
    <cellStyle name="Subtotal 3 12 4" xfId="41008"/>
    <cellStyle name="Sub-total 3 12 4" xfId="41009"/>
    <cellStyle name="Subtotal 3 12 5" xfId="41010"/>
    <cellStyle name="Sub-total 3 12 5" xfId="41011"/>
    <cellStyle name="Subtotal 3 12 6" xfId="41012"/>
    <cellStyle name="Sub-total 3 12 6" xfId="41013"/>
    <cellStyle name="Subtotal 3 13" xfId="41014"/>
    <cellStyle name="Sub-total 3 13" xfId="41015"/>
    <cellStyle name="Subtotal 3 13 2" xfId="41016"/>
    <cellStyle name="Sub-total 3 13 2" xfId="41017"/>
    <cellStyle name="Subtotal 3 13 3" xfId="41018"/>
    <cellStyle name="Sub-total 3 13 3" xfId="41019"/>
    <cellStyle name="Subtotal 3 13 4" xfId="41020"/>
    <cellStyle name="Sub-total 3 13 4" xfId="41021"/>
    <cellStyle name="Subtotal 3 13 5" xfId="41022"/>
    <cellStyle name="Sub-total 3 13 5" xfId="41023"/>
    <cellStyle name="Subtotal 3 13 6" xfId="41024"/>
    <cellStyle name="Sub-total 3 13 6" xfId="41025"/>
    <cellStyle name="Subtotal 3 14" xfId="41026"/>
    <cellStyle name="Sub-total 3 14" xfId="41027"/>
    <cellStyle name="Subtotal 3 15" xfId="41028"/>
    <cellStyle name="Sub-total 3 15" xfId="41029"/>
    <cellStyle name="Subtotal 3 16" xfId="41030"/>
    <cellStyle name="Sub-total 3 16" xfId="41031"/>
    <cellStyle name="Subtotal 3 17" xfId="41032"/>
    <cellStyle name="Sub-total 3 17" xfId="41033"/>
    <cellStyle name="Subtotal 3 18" xfId="41034"/>
    <cellStyle name="Sub-total 3 18" xfId="41035"/>
    <cellStyle name="Subtotal 3 2" xfId="13934"/>
    <cellStyle name="Sub-total 3 2" xfId="13935"/>
    <cellStyle name="Subtotal 3 2 10" xfId="41036"/>
    <cellStyle name="Sub-total 3 2 10" xfId="41037"/>
    <cellStyle name="Subtotal 3 2 11" xfId="41038"/>
    <cellStyle name="Sub-total 3 2 11" xfId="41039"/>
    <cellStyle name="Subtotal 3 2 12" xfId="41040"/>
    <cellStyle name="Sub-total 3 2 12" xfId="41041"/>
    <cellStyle name="Subtotal 3 2 13" xfId="41042"/>
    <cellStyle name="Sub-total 3 2 13" xfId="41043"/>
    <cellStyle name="Subtotal 3 2 14" xfId="41044"/>
    <cellStyle name="Sub-total 3 2 14" xfId="41045"/>
    <cellStyle name="Subtotal 3 2 15" xfId="41046"/>
    <cellStyle name="Sub-total 3 2 15" xfId="41047"/>
    <cellStyle name="Subtotal 3 2 16" xfId="41048"/>
    <cellStyle name="Sub-total 3 2 16" xfId="41049"/>
    <cellStyle name="Subtotal 3 2 17" xfId="41050"/>
    <cellStyle name="Sub-total 3 2 17" xfId="41051"/>
    <cellStyle name="Subtotal 3 2 18" xfId="41052"/>
    <cellStyle name="Sub-total 3 2 18" xfId="41053"/>
    <cellStyle name="Subtotal 3 2 19" xfId="41054"/>
    <cellStyle name="Sub-total 3 2 19" xfId="41055"/>
    <cellStyle name="Subtotal 3 2 2" xfId="41056"/>
    <cellStyle name="Sub-total 3 2 2" xfId="41057"/>
    <cellStyle name="Subtotal 3 2 20" xfId="41058"/>
    <cellStyle name="Sub-total 3 2 20" xfId="41059"/>
    <cellStyle name="Subtotal 3 2 21" xfId="41060"/>
    <cellStyle name="Sub-total 3 2 21" xfId="41061"/>
    <cellStyle name="Subtotal 3 2 22" xfId="41062"/>
    <cellStyle name="Sub-total 3 2 22" xfId="41063"/>
    <cellStyle name="Subtotal 3 2 23" xfId="41064"/>
    <cellStyle name="Sub-total 3 2 23" xfId="41065"/>
    <cellStyle name="Subtotal 3 2 3" xfId="41066"/>
    <cellStyle name="Sub-total 3 2 3" xfId="41067"/>
    <cellStyle name="Subtotal 3 2 4" xfId="41068"/>
    <cellStyle name="Sub-total 3 2 4" xfId="41069"/>
    <cellStyle name="Subtotal 3 2 5" xfId="41070"/>
    <cellStyle name="Sub-total 3 2 5" xfId="41071"/>
    <cellStyle name="Subtotal 3 2 6" xfId="41072"/>
    <cellStyle name="Sub-total 3 2 6" xfId="41073"/>
    <cellStyle name="Subtotal 3 2 7" xfId="41074"/>
    <cellStyle name="Sub-total 3 2 7" xfId="41075"/>
    <cellStyle name="Subtotal 3 2 8" xfId="41076"/>
    <cellStyle name="Sub-total 3 2 8" xfId="41077"/>
    <cellStyle name="Subtotal 3 2 9" xfId="41078"/>
    <cellStyle name="Sub-total 3 2 9" xfId="41079"/>
    <cellStyle name="Subtotal 3 3" xfId="13936"/>
    <cellStyle name="Sub-total 3 3" xfId="13937"/>
    <cellStyle name="Subtotal 3 3 10" xfId="41080"/>
    <cellStyle name="Sub-total 3 3 10" xfId="41081"/>
    <cellStyle name="Subtotal 3 3 11" xfId="41082"/>
    <cellStyle name="Sub-total 3 3 11" xfId="41083"/>
    <cellStyle name="Subtotal 3 3 12" xfId="41084"/>
    <cellStyle name="Sub-total 3 3 12" xfId="41085"/>
    <cellStyle name="Subtotal 3 3 13" xfId="41086"/>
    <cellStyle name="Sub-total 3 3 13" xfId="41087"/>
    <cellStyle name="Subtotal 3 3 14" xfId="41088"/>
    <cellStyle name="Sub-total 3 3 14" xfId="41089"/>
    <cellStyle name="Subtotal 3 3 15" xfId="41090"/>
    <cellStyle name="Sub-total 3 3 15" xfId="41091"/>
    <cellStyle name="Subtotal 3 3 16" xfId="41092"/>
    <cellStyle name="Sub-total 3 3 16" xfId="41093"/>
    <cellStyle name="Subtotal 3 3 17" xfId="41094"/>
    <cellStyle name="Sub-total 3 3 17" xfId="41095"/>
    <cellStyle name="Subtotal 3 3 18" xfId="41096"/>
    <cellStyle name="Sub-total 3 3 18" xfId="41097"/>
    <cellStyle name="Subtotal 3 3 19" xfId="41098"/>
    <cellStyle name="Sub-total 3 3 19" xfId="41099"/>
    <cellStyle name="Subtotal 3 3 2" xfId="41100"/>
    <cellStyle name="Sub-total 3 3 2" xfId="41101"/>
    <cellStyle name="Subtotal 3 3 20" xfId="41102"/>
    <cellStyle name="Sub-total 3 3 20" xfId="41103"/>
    <cellStyle name="Subtotal 3 3 21" xfId="41104"/>
    <cellStyle name="Sub-total 3 3 21" xfId="41105"/>
    <cellStyle name="Subtotal 3 3 22" xfId="41106"/>
    <cellStyle name="Sub-total 3 3 22" xfId="41107"/>
    <cellStyle name="Subtotal 3 3 23" xfId="41108"/>
    <cellStyle name="Sub-total 3 3 23" xfId="41109"/>
    <cellStyle name="Subtotal 3 3 3" xfId="41110"/>
    <cellStyle name="Sub-total 3 3 3" xfId="41111"/>
    <cellStyle name="Subtotal 3 3 4" xfId="41112"/>
    <cellStyle name="Sub-total 3 3 4" xfId="41113"/>
    <cellStyle name="Subtotal 3 3 5" xfId="41114"/>
    <cellStyle name="Sub-total 3 3 5" xfId="41115"/>
    <cellStyle name="Subtotal 3 3 6" xfId="41116"/>
    <cellStyle name="Sub-total 3 3 6" xfId="41117"/>
    <cellStyle name="Subtotal 3 3 7" xfId="41118"/>
    <cellStyle name="Sub-total 3 3 7" xfId="41119"/>
    <cellStyle name="Subtotal 3 3 8" xfId="41120"/>
    <cellStyle name="Sub-total 3 3 8" xfId="41121"/>
    <cellStyle name="Subtotal 3 3 9" xfId="41122"/>
    <cellStyle name="Sub-total 3 3 9" xfId="41123"/>
    <cellStyle name="Subtotal 3 4" xfId="41124"/>
    <cellStyle name="Sub-total 3 4" xfId="41125"/>
    <cellStyle name="Subtotal 3 4 2" xfId="41126"/>
    <cellStyle name="Sub-total 3 4 2" xfId="41127"/>
    <cellStyle name="Subtotal 3 4 3" xfId="41128"/>
    <cellStyle name="Sub-total 3 4 3" xfId="41129"/>
    <cellStyle name="Subtotal 3 4 4" xfId="41130"/>
    <cellStyle name="Sub-total 3 4 4" xfId="41131"/>
    <cellStyle name="Subtotal 3 4 5" xfId="41132"/>
    <cellStyle name="Sub-total 3 4 5" xfId="41133"/>
    <cellStyle name="Subtotal 3 4 6" xfId="41134"/>
    <cellStyle name="Sub-total 3 4 6" xfId="41135"/>
    <cellStyle name="Subtotal 3 5" xfId="41136"/>
    <cellStyle name="Sub-total 3 5" xfId="41137"/>
    <cellStyle name="Subtotal 3 5 2" xfId="41138"/>
    <cellStyle name="Sub-total 3 5 2" xfId="41139"/>
    <cellStyle name="Subtotal 3 5 3" xfId="41140"/>
    <cellStyle name="Sub-total 3 5 3" xfId="41141"/>
    <cellStyle name="Subtotal 3 5 4" xfId="41142"/>
    <cellStyle name="Sub-total 3 5 4" xfId="41143"/>
    <cellStyle name="Subtotal 3 5 5" xfId="41144"/>
    <cellStyle name="Sub-total 3 5 5" xfId="41145"/>
    <cellStyle name="Subtotal 3 5 6" xfId="41146"/>
    <cellStyle name="Sub-total 3 5 6" xfId="41147"/>
    <cellStyle name="Subtotal 3 6" xfId="41148"/>
    <cellStyle name="Sub-total 3 6" xfId="41149"/>
    <cellStyle name="Subtotal 3 6 2" xfId="41150"/>
    <cellStyle name="Sub-total 3 6 2" xfId="41151"/>
    <cellStyle name="Subtotal 3 6 3" xfId="41152"/>
    <cellStyle name="Sub-total 3 6 3" xfId="41153"/>
    <cellStyle name="Subtotal 3 6 4" xfId="41154"/>
    <cellStyle name="Sub-total 3 6 4" xfId="41155"/>
    <cellStyle name="Subtotal 3 6 5" xfId="41156"/>
    <cellStyle name="Sub-total 3 6 5" xfId="41157"/>
    <cellStyle name="Subtotal 3 6 6" xfId="41158"/>
    <cellStyle name="Sub-total 3 6 6" xfId="41159"/>
    <cellStyle name="Subtotal 3 7" xfId="41160"/>
    <cellStyle name="Sub-total 3 7" xfId="41161"/>
    <cellStyle name="Subtotal 3 7 2" xfId="41162"/>
    <cellStyle name="Sub-total 3 7 2" xfId="41163"/>
    <cellStyle name="Subtotal 3 7 3" xfId="41164"/>
    <cellStyle name="Sub-total 3 7 3" xfId="41165"/>
    <cellStyle name="Subtotal 3 7 4" xfId="41166"/>
    <cellStyle name="Sub-total 3 7 4" xfId="41167"/>
    <cellStyle name="Subtotal 3 7 5" xfId="41168"/>
    <cellStyle name="Sub-total 3 7 5" xfId="41169"/>
    <cellStyle name="Subtotal 3 7 6" xfId="41170"/>
    <cellStyle name="Sub-total 3 7 6" xfId="41171"/>
    <cellStyle name="Subtotal 3 8" xfId="41172"/>
    <cellStyle name="Sub-total 3 8" xfId="41173"/>
    <cellStyle name="Subtotal 3 8 2" xfId="41174"/>
    <cellStyle name="Sub-total 3 8 2" xfId="41175"/>
    <cellStyle name="Subtotal 3 8 3" xfId="41176"/>
    <cellStyle name="Sub-total 3 8 3" xfId="41177"/>
    <cellStyle name="Subtotal 3 8 4" xfId="41178"/>
    <cellStyle name="Sub-total 3 8 4" xfId="41179"/>
    <cellStyle name="Subtotal 3 8 5" xfId="41180"/>
    <cellStyle name="Sub-total 3 8 5" xfId="41181"/>
    <cellStyle name="Subtotal 3 8 6" xfId="41182"/>
    <cellStyle name="Sub-total 3 8 6" xfId="41183"/>
    <cellStyle name="Subtotal 3 9" xfId="41184"/>
    <cellStyle name="Sub-total 3 9" xfId="41185"/>
    <cellStyle name="Subtotal 3 9 2" xfId="41186"/>
    <cellStyle name="Sub-total 3 9 2" xfId="41187"/>
    <cellStyle name="Subtotal 3 9 3" xfId="41188"/>
    <cellStyle name="Sub-total 3 9 3" xfId="41189"/>
    <cellStyle name="Subtotal 3 9 4" xfId="41190"/>
    <cellStyle name="Sub-total 3 9 4" xfId="41191"/>
    <cellStyle name="Subtotal 3 9 5" xfId="41192"/>
    <cellStyle name="Sub-total 3 9 5" xfId="41193"/>
    <cellStyle name="Subtotal 3 9 6" xfId="41194"/>
    <cellStyle name="Sub-total 3 9 6" xfId="41195"/>
    <cellStyle name="Subtotal 30" xfId="41196"/>
    <cellStyle name="Sub-total 30" xfId="41197"/>
    <cellStyle name="Subtotal 4" xfId="13938"/>
    <cellStyle name="Sub-total 4" xfId="13939"/>
    <cellStyle name="Subtotal 4 10" xfId="41198"/>
    <cellStyle name="Sub-total 4 10" xfId="41199"/>
    <cellStyle name="Subtotal 4 10 2" xfId="41200"/>
    <cellStyle name="Sub-total 4 10 2" xfId="41201"/>
    <cellStyle name="Subtotal 4 10 3" xfId="41202"/>
    <cellStyle name="Sub-total 4 10 3" xfId="41203"/>
    <cellStyle name="Subtotal 4 10 4" xfId="41204"/>
    <cellStyle name="Sub-total 4 10 4" xfId="41205"/>
    <cellStyle name="Subtotal 4 10 5" xfId="41206"/>
    <cellStyle name="Sub-total 4 10 5" xfId="41207"/>
    <cellStyle name="Subtotal 4 10 6" xfId="41208"/>
    <cellStyle name="Sub-total 4 10 6" xfId="41209"/>
    <cellStyle name="Subtotal 4 11" xfId="41210"/>
    <cellStyle name="Sub-total 4 11" xfId="41211"/>
    <cellStyle name="Subtotal 4 11 2" xfId="41212"/>
    <cellStyle name="Sub-total 4 11 2" xfId="41213"/>
    <cellStyle name="Subtotal 4 11 3" xfId="41214"/>
    <cellStyle name="Sub-total 4 11 3" xfId="41215"/>
    <cellStyle name="Subtotal 4 11 4" xfId="41216"/>
    <cellStyle name="Sub-total 4 11 4" xfId="41217"/>
    <cellStyle name="Subtotal 4 11 5" xfId="41218"/>
    <cellStyle name="Sub-total 4 11 5" xfId="41219"/>
    <cellStyle name="Subtotal 4 11 6" xfId="41220"/>
    <cellStyle name="Sub-total 4 11 6" xfId="41221"/>
    <cellStyle name="Subtotal 4 12" xfId="41222"/>
    <cellStyle name="Sub-total 4 12" xfId="41223"/>
    <cellStyle name="Subtotal 4 12 2" xfId="41224"/>
    <cellStyle name="Sub-total 4 12 2" xfId="41225"/>
    <cellStyle name="Subtotal 4 12 3" xfId="41226"/>
    <cellStyle name="Sub-total 4 12 3" xfId="41227"/>
    <cellStyle name="Subtotal 4 12 4" xfId="41228"/>
    <cellStyle name="Sub-total 4 12 4" xfId="41229"/>
    <cellStyle name="Subtotal 4 12 5" xfId="41230"/>
    <cellStyle name="Sub-total 4 12 5" xfId="41231"/>
    <cellStyle name="Subtotal 4 12 6" xfId="41232"/>
    <cellStyle name="Sub-total 4 12 6" xfId="41233"/>
    <cellStyle name="Subtotal 4 13" xfId="41234"/>
    <cellStyle name="Sub-total 4 13" xfId="41235"/>
    <cellStyle name="Subtotal 4 13 2" xfId="41236"/>
    <cellStyle name="Sub-total 4 13 2" xfId="41237"/>
    <cellStyle name="Subtotal 4 13 3" xfId="41238"/>
    <cellStyle name="Sub-total 4 13 3" xfId="41239"/>
    <cellStyle name="Subtotal 4 13 4" xfId="41240"/>
    <cellStyle name="Sub-total 4 13 4" xfId="41241"/>
    <cellStyle name="Subtotal 4 13 5" xfId="41242"/>
    <cellStyle name="Sub-total 4 13 5" xfId="41243"/>
    <cellStyle name="Subtotal 4 13 6" xfId="41244"/>
    <cellStyle name="Sub-total 4 13 6" xfId="41245"/>
    <cellStyle name="Subtotal 4 14" xfId="41246"/>
    <cellStyle name="Sub-total 4 14" xfId="41247"/>
    <cellStyle name="Subtotal 4 15" xfId="41248"/>
    <cellStyle name="Sub-total 4 15" xfId="41249"/>
    <cellStyle name="Subtotal 4 16" xfId="41250"/>
    <cellStyle name="Sub-total 4 16" xfId="41251"/>
    <cellStyle name="Subtotal 4 17" xfId="41252"/>
    <cellStyle name="Sub-total 4 17" xfId="41253"/>
    <cellStyle name="Subtotal 4 18" xfId="41254"/>
    <cellStyle name="Sub-total 4 18" xfId="41255"/>
    <cellStyle name="Subtotal 4 2" xfId="13940"/>
    <cellStyle name="Sub-total 4 2" xfId="13941"/>
    <cellStyle name="Subtotal 4 2 10" xfId="41256"/>
    <cellStyle name="Sub-total 4 2 10" xfId="41257"/>
    <cellStyle name="Subtotal 4 2 11" xfId="41258"/>
    <cellStyle name="Sub-total 4 2 11" xfId="41259"/>
    <cellStyle name="Subtotal 4 2 12" xfId="41260"/>
    <cellStyle name="Sub-total 4 2 12" xfId="41261"/>
    <cellStyle name="Subtotal 4 2 13" xfId="41262"/>
    <cellStyle name="Sub-total 4 2 13" xfId="41263"/>
    <cellStyle name="Subtotal 4 2 14" xfId="41264"/>
    <cellStyle name="Sub-total 4 2 14" xfId="41265"/>
    <cellStyle name="Subtotal 4 2 15" xfId="41266"/>
    <cellStyle name="Sub-total 4 2 15" xfId="41267"/>
    <cellStyle name="Subtotal 4 2 16" xfId="41268"/>
    <cellStyle name="Sub-total 4 2 16" xfId="41269"/>
    <cellStyle name="Subtotal 4 2 17" xfId="41270"/>
    <cellStyle name="Sub-total 4 2 17" xfId="41271"/>
    <cellStyle name="Subtotal 4 2 18" xfId="41272"/>
    <cellStyle name="Sub-total 4 2 18" xfId="41273"/>
    <cellStyle name="Subtotal 4 2 19" xfId="41274"/>
    <cellStyle name="Sub-total 4 2 19" xfId="41275"/>
    <cellStyle name="Subtotal 4 2 2" xfId="41276"/>
    <cellStyle name="Sub-total 4 2 2" xfId="41277"/>
    <cellStyle name="Subtotal 4 2 20" xfId="41278"/>
    <cellStyle name="Sub-total 4 2 20" xfId="41279"/>
    <cellStyle name="Subtotal 4 2 21" xfId="41280"/>
    <cellStyle name="Sub-total 4 2 21" xfId="41281"/>
    <cellStyle name="Subtotal 4 2 22" xfId="41282"/>
    <cellStyle name="Sub-total 4 2 22" xfId="41283"/>
    <cellStyle name="Subtotal 4 2 23" xfId="41284"/>
    <cellStyle name="Sub-total 4 2 23" xfId="41285"/>
    <cellStyle name="Subtotal 4 2 3" xfId="41286"/>
    <cellStyle name="Sub-total 4 2 3" xfId="41287"/>
    <cellStyle name="Subtotal 4 2 4" xfId="41288"/>
    <cellStyle name="Sub-total 4 2 4" xfId="41289"/>
    <cellStyle name="Subtotal 4 2 5" xfId="41290"/>
    <cellStyle name="Sub-total 4 2 5" xfId="41291"/>
    <cellStyle name="Subtotal 4 2 6" xfId="41292"/>
    <cellStyle name="Sub-total 4 2 6" xfId="41293"/>
    <cellStyle name="Subtotal 4 2 7" xfId="41294"/>
    <cellStyle name="Sub-total 4 2 7" xfId="41295"/>
    <cellStyle name="Subtotal 4 2 8" xfId="41296"/>
    <cellStyle name="Sub-total 4 2 8" xfId="41297"/>
    <cellStyle name="Subtotal 4 2 9" xfId="41298"/>
    <cellStyle name="Sub-total 4 2 9" xfId="41299"/>
    <cellStyle name="Subtotal 4 3" xfId="13942"/>
    <cellStyle name="Sub-total 4 3" xfId="13943"/>
    <cellStyle name="Subtotal 4 3 10" xfId="41300"/>
    <cellStyle name="Sub-total 4 3 10" xfId="41301"/>
    <cellStyle name="Subtotal 4 3 11" xfId="41302"/>
    <cellStyle name="Sub-total 4 3 11" xfId="41303"/>
    <cellStyle name="Subtotal 4 3 12" xfId="41304"/>
    <cellStyle name="Sub-total 4 3 12" xfId="41305"/>
    <cellStyle name="Subtotal 4 3 13" xfId="41306"/>
    <cellStyle name="Sub-total 4 3 13" xfId="41307"/>
    <cellStyle name="Subtotal 4 3 14" xfId="41308"/>
    <cellStyle name="Sub-total 4 3 14" xfId="41309"/>
    <cellStyle name="Subtotal 4 3 15" xfId="41310"/>
    <cellStyle name="Sub-total 4 3 15" xfId="41311"/>
    <cellStyle name="Subtotal 4 3 16" xfId="41312"/>
    <cellStyle name="Sub-total 4 3 16" xfId="41313"/>
    <cellStyle name="Subtotal 4 3 17" xfId="41314"/>
    <cellStyle name="Sub-total 4 3 17" xfId="41315"/>
    <cellStyle name="Subtotal 4 3 18" xfId="41316"/>
    <cellStyle name="Sub-total 4 3 18" xfId="41317"/>
    <cellStyle name="Subtotal 4 3 19" xfId="41318"/>
    <cellStyle name="Sub-total 4 3 19" xfId="41319"/>
    <cellStyle name="Subtotal 4 3 2" xfId="41320"/>
    <cellStyle name="Sub-total 4 3 2" xfId="41321"/>
    <cellStyle name="Subtotal 4 3 20" xfId="41322"/>
    <cellStyle name="Sub-total 4 3 20" xfId="41323"/>
    <cellStyle name="Subtotal 4 3 21" xfId="41324"/>
    <cellStyle name="Sub-total 4 3 21" xfId="41325"/>
    <cellStyle name="Subtotal 4 3 22" xfId="41326"/>
    <cellStyle name="Sub-total 4 3 22" xfId="41327"/>
    <cellStyle name="Subtotal 4 3 23" xfId="41328"/>
    <cellStyle name="Sub-total 4 3 23" xfId="41329"/>
    <cellStyle name="Subtotal 4 3 3" xfId="41330"/>
    <cellStyle name="Sub-total 4 3 3" xfId="41331"/>
    <cellStyle name="Subtotal 4 3 4" xfId="41332"/>
    <cellStyle name="Sub-total 4 3 4" xfId="41333"/>
    <cellStyle name="Subtotal 4 3 5" xfId="41334"/>
    <cellStyle name="Sub-total 4 3 5" xfId="41335"/>
    <cellStyle name="Subtotal 4 3 6" xfId="41336"/>
    <cellStyle name="Sub-total 4 3 6" xfId="41337"/>
    <cellStyle name="Subtotal 4 3 7" xfId="41338"/>
    <cellStyle name="Sub-total 4 3 7" xfId="41339"/>
    <cellStyle name="Subtotal 4 3 8" xfId="41340"/>
    <cellStyle name="Sub-total 4 3 8" xfId="41341"/>
    <cellStyle name="Subtotal 4 3 9" xfId="41342"/>
    <cellStyle name="Sub-total 4 3 9" xfId="41343"/>
    <cellStyle name="Subtotal 4 4" xfId="41344"/>
    <cellStyle name="Sub-total 4 4" xfId="41345"/>
    <cellStyle name="Subtotal 4 4 2" xfId="41346"/>
    <cellStyle name="Sub-total 4 4 2" xfId="41347"/>
    <cellStyle name="Subtotal 4 4 3" xfId="41348"/>
    <cellStyle name="Sub-total 4 4 3" xfId="41349"/>
    <cellStyle name="Subtotal 4 4 4" xfId="41350"/>
    <cellStyle name="Sub-total 4 4 4" xfId="41351"/>
    <cellStyle name="Subtotal 4 4 5" xfId="41352"/>
    <cellStyle name="Sub-total 4 4 5" xfId="41353"/>
    <cellStyle name="Subtotal 4 4 6" xfId="41354"/>
    <cellStyle name="Sub-total 4 4 6" xfId="41355"/>
    <cellStyle name="Subtotal 4 5" xfId="41356"/>
    <cellStyle name="Sub-total 4 5" xfId="41357"/>
    <cellStyle name="Subtotal 4 5 2" xfId="41358"/>
    <cellStyle name="Sub-total 4 5 2" xfId="41359"/>
    <cellStyle name="Subtotal 4 5 3" xfId="41360"/>
    <cellStyle name="Sub-total 4 5 3" xfId="41361"/>
    <cellStyle name="Subtotal 4 5 4" xfId="41362"/>
    <cellStyle name="Sub-total 4 5 4" xfId="41363"/>
    <cellStyle name="Subtotal 4 5 5" xfId="41364"/>
    <cellStyle name="Sub-total 4 5 5" xfId="41365"/>
    <cellStyle name="Subtotal 4 5 6" xfId="41366"/>
    <cellStyle name="Sub-total 4 5 6" xfId="41367"/>
    <cellStyle name="Subtotal 4 6" xfId="41368"/>
    <cellStyle name="Sub-total 4 6" xfId="41369"/>
    <cellStyle name="Subtotal 4 6 2" xfId="41370"/>
    <cellStyle name="Sub-total 4 6 2" xfId="41371"/>
    <cellStyle name="Subtotal 4 6 3" xfId="41372"/>
    <cellStyle name="Sub-total 4 6 3" xfId="41373"/>
    <cellStyle name="Subtotal 4 6 4" xfId="41374"/>
    <cellStyle name="Sub-total 4 6 4" xfId="41375"/>
    <cellStyle name="Subtotal 4 6 5" xfId="41376"/>
    <cellStyle name="Sub-total 4 6 5" xfId="41377"/>
    <cellStyle name="Subtotal 4 6 6" xfId="41378"/>
    <cellStyle name="Sub-total 4 6 6" xfId="41379"/>
    <cellStyle name="Subtotal 4 7" xfId="41380"/>
    <cellStyle name="Sub-total 4 7" xfId="41381"/>
    <cellStyle name="Subtotal 4 7 2" xfId="41382"/>
    <cellStyle name="Sub-total 4 7 2" xfId="41383"/>
    <cellStyle name="Subtotal 4 7 3" xfId="41384"/>
    <cellStyle name="Sub-total 4 7 3" xfId="41385"/>
    <cellStyle name="Subtotal 4 7 4" xfId="41386"/>
    <cellStyle name="Sub-total 4 7 4" xfId="41387"/>
    <cellStyle name="Subtotal 4 7 5" xfId="41388"/>
    <cellStyle name="Sub-total 4 7 5" xfId="41389"/>
    <cellStyle name="Subtotal 4 7 6" xfId="41390"/>
    <cellStyle name="Sub-total 4 7 6" xfId="41391"/>
    <cellStyle name="Subtotal 4 8" xfId="41392"/>
    <cellStyle name="Sub-total 4 8" xfId="41393"/>
    <cellStyle name="Subtotal 4 8 2" xfId="41394"/>
    <cellStyle name="Sub-total 4 8 2" xfId="41395"/>
    <cellStyle name="Subtotal 4 8 3" xfId="41396"/>
    <cellStyle name="Sub-total 4 8 3" xfId="41397"/>
    <cellStyle name="Subtotal 4 8 4" xfId="41398"/>
    <cellStyle name="Sub-total 4 8 4" xfId="41399"/>
    <cellStyle name="Subtotal 4 8 5" xfId="41400"/>
    <cellStyle name="Sub-total 4 8 5" xfId="41401"/>
    <cellStyle name="Subtotal 4 8 6" xfId="41402"/>
    <cellStyle name="Sub-total 4 8 6" xfId="41403"/>
    <cellStyle name="Subtotal 4 9" xfId="41404"/>
    <cellStyle name="Sub-total 4 9" xfId="41405"/>
    <cellStyle name="Subtotal 4 9 2" xfId="41406"/>
    <cellStyle name="Sub-total 4 9 2" xfId="41407"/>
    <cellStyle name="Subtotal 4 9 3" xfId="41408"/>
    <cellStyle name="Sub-total 4 9 3" xfId="41409"/>
    <cellStyle name="Subtotal 4 9 4" xfId="41410"/>
    <cellStyle name="Sub-total 4 9 4" xfId="41411"/>
    <cellStyle name="Subtotal 4 9 5" xfId="41412"/>
    <cellStyle name="Sub-total 4 9 5" xfId="41413"/>
    <cellStyle name="Subtotal 4 9 6" xfId="41414"/>
    <cellStyle name="Sub-total 4 9 6" xfId="41415"/>
    <cellStyle name="Subtotal 5" xfId="13944"/>
    <cellStyle name="Sub-total 5" xfId="13945"/>
    <cellStyle name="Subtotal 5 10" xfId="41416"/>
    <cellStyle name="Sub-total 5 10" xfId="41417"/>
    <cellStyle name="Subtotal 5 10 2" xfId="41418"/>
    <cellStyle name="Sub-total 5 10 2" xfId="41419"/>
    <cellStyle name="Subtotal 5 10 3" xfId="41420"/>
    <cellStyle name="Sub-total 5 10 3" xfId="41421"/>
    <cellStyle name="Subtotal 5 10 4" xfId="41422"/>
    <cellStyle name="Sub-total 5 10 4" xfId="41423"/>
    <cellStyle name="Subtotal 5 10 5" xfId="41424"/>
    <cellStyle name="Sub-total 5 10 5" xfId="41425"/>
    <cellStyle name="Subtotal 5 10 6" xfId="41426"/>
    <cellStyle name="Sub-total 5 10 6" xfId="41427"/>
    <cellStyle name="Subtotal 5 11" xfId="41428"/>
    <cellStyle name="Sub-total 5 11" xfId="41429"/>
    <cellStyle name="Subtotal 5 11 2" xfId="41430"/>
    <cellStyle name="Sub-total 5 11 2" xfId="41431"/>
    <cellStyle name="Subtotal 5 11 3" xfId="41432"/>
    <cellStyle name="Sub-total 5 11 3" xfId="41433"/>
    <cellStyle name="Subtotal 5 11 4" xfId="41434"/>
    <cellStyle name="Sub-total 5 11 4" xfId="41435"/>
    <cellStyle name="Subtotal 5 11 5" xfId="41436"/>
    <cellStyle name="Sub-total 5 11 5" xfId="41437"/>
    <cellStyle name="Subtotal 5 11 6" xfId="41438"/>
    <cellStyle name="Sub-total 5 11 6" xfId="41439"/>
    <cellStyle name="Subtotal 5 12" xfId="41440"/>
    <cellStyle name="Sub-total 5 12" xfId="41441"/>
    <cellStyle name="Subtotal 5 12 2" xfId="41442"/>
    <cellStyle name="Sub-total 5 12 2" xfId="41443"/>
    <cellStyle name="Subtotal 5 12 3" xfId="41444"/>
    <cellStyle name="Sub-total 5 12 3" xfId="41445"/>
    <cellStyle name="Subtotal 5 12 4" xfId="41446"/>
    <cellStyle name="Sub-total 5 12 4" xfId="41447"/>
    <cellStyle name="Subtotal 5 12 5" xfId="41448"/>
    <cellStyle name="Sub-total 5 12 5" xfId="41449"/>
    <cellStyle name="Subtotal 5 12 6" xfId="41450"/>
    <cellStyle name="Sub-total 5 12 6" xfId="41451"/>
    <cellStyle name="Subtotal 5 13" xfId="41452"/>
    <cellStyle name="Sub-total 5 13" xfId="41453"/>
    <cellStyle name="Subtotal 5 13 2" xfId="41454"/>
    <cellStyle name="Sub-total 5 13 2" xfId="41455"/>
    <cellStyle name="Subtotal 5 13 3" xfId="41456"/>
    <cellStyle name="Sub-total 5 13 3" xfId="41457"/>
    <cellStyle name="Subtotal 5 13 4" xfId="41458"/>
    <cellStyle name="Sub-total 5 13 4" xfId="41459"/>
    <cellStyle name="Subtotal 5 13 5" xfId="41460"/>
    <cellStyle name="Sub-total 5 13 5" xfId="41461"/>
    <cellStyle name="Subtotal 5 13 6" xfId="41462"/>
    <cellStyle name="Sub-total 5 13 6" xfId="41463"/>
    <cellStyle name="Subtotal 5 14" xfId="41464"/>
    <cellStyle name="Sub-total 5 14" xfId="41465"/>
    <cellStyle name="Subtotal 5 15" xfId="41466"/>
    <cellStyle name="Sub-total 5 15" xfId="41467"/>
    <cellStyle name="Subtotal 5 16" xfId="41468"/>
    <cellStyle name="Sub-total 5 16" xfId="41469"/>
    <cellStyle name="Subtotal 5 17" xfId="41470"/>
    <cellStyle name="Sub-total 5 17" xfId="41471"/>
    <cellStyle name="Subtotal 5 18" xfId="41472"/>
    <cellStyle name="Sub-total 5 18" xfId="41473"/>
    <cellStyle name="Subtotal 5 2" xfId="13946"/>
    <cellStyle name="Sub-total 5 2" xfId="13947"/>
    <cellStyle name="Subtotal 5 2 10" xfId="41474"/>
    <cellStyle name="Sub-total 5 2 10" xfId="41475"/>
    <cellStyle name="Subtotal 5 2 11" xfId="41476"/>
    <cellStyle name="Sub-total 5 2 11" xfId="41477"/>
    <cellStyle name="Subtotal 5 2 12" xfId="41478"/>
    <cellStyle name="Sub-total 5 2 12" xfId="41479"/>
    <cellStyle name="Subtotal 5 2 13" xfId="41480"/>
    <cellStyle name="Sub-total 5 2 13" xfId="41481"/>
    <cellStyle name="Subtotal 5 2 14" xfId="41482"/>
    <cellStyle name="Sub-total 5 2 14" xfId="41483"/>
    <cellStyle name="Subtotal 5 2 15" xfId="41484"/>
    <cellStyle name="Sub-total 5 2 15" xfId="41485"/>
    <cellStyle name="Subtotal 5 2 16" xfId="41486"/>
    <cellStyle name="Sub-total 5 2 16" xfId="41487"/>
    <cellStyle name="Subtotal 5 2 17" xfId="41488"/>
    <cellStyle name="Sub-total 5 2 17" xfId="41489"/>
    <cellStyle name="Subtotal 5 2 18" xfId="41490"/>
    <cellStyle name="Sub-total 5 2 18" xfId="41491"/>
    <cellStyle name="Subtotal 5 2 19" xfId="41492"/>
    <cellStyle name="Sub-total 5 2 19" xfId="41493"/>
    <cellStyle name="Subtotal 5 2 2" xfId="41494"/>
    <cellStyle name="Sub-total 5 2 2" xfId="41495"/>
    <cellStyle name="Subtotal 5 2 20" xfId="41496"/>
    <cellStyle name="Sub-total 5 2 20" xfId="41497"/>
    <cellStyle name="Subtotal 5 2 21" xfId="41498"/>
    <cellStyle name="Sub-total 5 2 21" xfId="41499"/>
    <cellStyle name="Subtotal 5 2 22" xfId="41500"/>
    <cellStyle name="Sub-total 5 2 22" xfId="41501"/>
    <cellStyle name="Subtotal 5 2 23" xfId="41502"/>
    <cellStyle name="Sub-total 5 2 23" xfId="41503"/>
    <cellStyle name="Subtotal 5 2 3" xfId="41504"/>
    <cellStyle name="Sub-total 5 2 3" xfId="41505"/>
    <cellStyle name="Subtotal 5 2 4" xfId="41506"/>
    <cellStyle name="Sub-total 5 2 4" xfId="41507"/>
    <cellStyle name="Subtotal 5 2 5" xfId="41508"/>
    <cellStyle name="Sub-total 5 2 5" xfId="41509"/>
    <cellStyle name="Subtotal 5 2 6" xfId="41510"/>
    <cellStyle name="Sub-total 5 2 6" xfId="41511"/>
    <cellStyle name="Subtotal 5 2 7" xfId="41512"/>
    <cellStyle name="Sub-total 5 2 7" xfId="41513"/>
    <cellStyle name="Subtotal 5 2 8" xfId="41514"/>
    <cellStyle name="Sub-total 5 2 8" xfId="41515"/>
    <cellStyle name="Subtotal 5 2 9" xfId="41516"/>
    <cellStyle name="Sub-total 5 2 9" xfId="41517"/>
    <cellStyle name="Subtotal 5 3" xfId="13948"/>
    <cellStyle name="Sub-total 5 3" xfId="13949"/>
    <cellStyle name="Subtotal 5 3 10" xfId="41518"/>
    <cellStyle name="Sub-total 5 3 10" xfId="41519"/>
    <cellStyle name="Subtotal 5 3 11" xfId="41520"/>
    <cellStyle name="Sub-total 5 3 11" xfId="41521"/>
    <cellStyle name="Subtotal 5 3 12" xfId="41522"/>
    <cellStyle name="Sub-total 5 3 12" xfId="41523"/>
    <cellStyle name="Subtotal 5 3 13" xfId="41524"/>
    <cellStyle name="Sub-total 5 3 13" xfId="41525"/>
    <cellStyle name="Subtotal 5 3 14" xfId="41526"/>
    <cellStyle name="Sub-total 5 3 14" xfId="41527"/>
    <cellStyle name="Subtotal 5 3 15" xfId="41528"/>
    <cellStyle name="Sub-total 5 3 15" xfId="41529"/>
    <cellStyle name="Subtotal 5 3 16" xfId="41530"/>
    <cellStyle name="Sub-total 5 3 16" xfId="41531"/>
    <cellStyle name="Subtotal 5 3 17" xfId="41532"/>
    <cellStyle name="Sub-total 5 3 17" xfId="41533"/>
    <cellStyle name="Subtotal 5 3 18" xfId="41534"/>
    <cellStyle name="Sub-total 5 3 18" xfId="41535"/>
    <cellStyle name="Subtotal 5 3 19" xfId="41536"/>
    <cellStyle name="Sub-total 5 3 19" xfId="41537"/>
    <cellStyle name="Subtotal 5 3 2" xfId="41538"/>
    <cellStyle name="Sub-total 5 3 2" xfId="41539"/>
    <cellStyle name="Subtotal 5 3 20" xfId="41540"/>
    <cellStyle name="Sub-total 5 3 20" xfId="41541"/>
    <cellStyle name="Subtotal 5 3 21" xfId="41542"/>
    <cellStyle name="Sub-total 5 3 21" xfId="41543"/>
    <cellStyle name="Subtotal 5 3 22" xfId="41544"/>
    <cellStyle name="Sub-total 5 3 22" xfId="41545"/>
    <cellStyle name="Subtotal 5 3 23" xfId="41546"/>
    <cellStyle name="Sub-total 5 3 23" xfId="41547"/>
    <cellStyle name="Subtotal 5 3 3" xfId="41548"/>
    <cellStyle name="Sub-total 5 3 3" xfId="41549"/>
    <cellStyle name="Subtotal 5 3 4" xfId="41550"/>
    <cellStyle name="Sub-total 5 3 4" xfId="41551"/>
    <cellStyle name="Subtotal 5 3 5" xfId="41552"/>
    <cellStyle name="Sub-total 5 3 5" xfId="41553"/>
    <cellStyle name="Subtotal 5 3 6" xfId="41554"/>
    <cellStyle name="Sub-total 5 3 6" xfId="41555"/>
    <cellStyle name="Subtotal 5 3 7" xfId="41556"/>
    <cellStyle name="Sub-total 5 3 7" xfId="41557"/>
    <cellStyle name="Subtotal 5 3 8" xfId="41558"/>
    <cellStyle name="Sub-total 5 3 8" xfId="41559"/>
    <cellStyle name="Subtotal 5 3 9" xfId="41560"/>
    <cellStyle name="Sub-total 5 3 9" xfId="41561"/>
    <cellStyle name="Subtotal 5 4" xfId="41562"/>
    <cellStyle name="Sub-total 5 4" xfId="41563"/>
    <cellStyle name="Subtotal 5 4 2" xfId="41564"/>
    <cellStyle name="Sub-total 5 4 2" xfId="41565"/>
    <cellStyle name="Subtotal 5 4 3" xfId="41566"/>
    <cellStyle name="Sub-total 5 4 3" xfId="41567"/>
    <cellStyle name="Subtotal 5 4 4" xfId="41568"/>
    <cellStyle name="Sub-total 5 4 4" xfId="41569"/>
    <cellStyle name="Subtotal 5 4 5" xfId="41570"/>
    <cellStyle name="Sub-total 5 4 5" xfId="41571"/>
    <cellStyle name="Subtotal 5 4 6" xfId="41572"/>
    <cellStyle name="Sub-total 5 4 6" xfId="41573"/>
    <cellStyle name="Subtotal 5 5" xfId="41574"/>
    <cellStyle name="Sub-total 5 5" xfId="41575"/>
    <cellStyle name="Subtotal 5 5 2" xfId="41576"/>
    <cellStyle name="Sub-total 5 5 2" xfId="41577"/>
    <cellStyle name="Subtotal 5 5 3" xfId="41578"/>
    <cellStyle name="Sub-total 5 5 3" xfId="41579"/>
    <cellStyle name="Subtotal 5 5 4" xfId="41580"/>
    <cellStyle name="Sub-total 5 5 4" xfId="41581"/>
    <cellStyle name="Subtotal 5 5 5" xfId="41582"/>
    <cellStyle name="Sub-total 5 5 5" xfId="41583"/>
    <cellStyle name="Subtotal 5 5 6" xfId="41584"/>
    <cellStyle name="Sub-total 5 5 6" xfId="41585"/>
    <cellStyle name="Subtotal 5 6" xfId="41586"/>
    <cellStyle name="Sub-total 5 6" xfId="41587"/>
    <cellStyle name="Subtotal 5 6 2" xfId="41588"/>
    <cellStyle name="Sub-total 5 6 2" xfId="41589"/>
    <cellStyle name="Subtotal 5 6 3" xfId="41590"/>
    <cellStyle name="Sub-total 5 6 3" xfId="41591"/>
    <cellStyle name="Subtotal 5 6 4" xfId="41592"/>
    <cellStyle name="Sub-total 5 6 4" xfId="41593"/>
    <cellStyle name="Subtotal 5 6 5" xfId="41594"/>
    <cellStyle name="Sub-total 5 6 5" xfId="41595"/>
    <cellStyle name="Subtotal 5 6 6" xfId="41596"/>
    <cellStyle name="Sub-total 5 6 6" xfId="41597"/>
    <cellStyle name="Subtotal 5 7" xfId="41598"/>
    <cellStyle name="Sub-total 5 7" xfId="41599"/>
    <cellStyle name="Subtotal 5 7 2" xfId="41600"/>
    <cellStyle name="Sub-total 5 7 2" xfId="41601"/>
    <cellStyle name="Subtotal 5 7 3" xfId="41602"/>
    <cellStyle name="Sub-total 5 7 3" xfId="41603"/>
    <cellStyle name="Subtotal 5 7 4" xfId="41604"/>
    <cellStyle name="Sub-total 5 7 4" xfId="41605"/>
    <cellStyle name="Subtotal 5 7 5" xfId="41606"/>
    <cellStyle name="Sub-total 5 7 5" xfId="41607"/>
    <cellStyle name="Subtotal 5 7 6" xfId="41608"/>
    <cellStyle name="Sub-total 5 7 6" xfId="41609"/>
    <cellStyle name="Subtotal 5 8" xfId="41610"/>
    <cellStyle name="Sub-total 5 8" xfId="41611"/>
    <cellStyle name="Subtotal 5 8 2" xfId="41612"/>
    <cellStyle name="Sub-total 5 8 2" xfId="41613"/>
    <cellStyle name="Subtotal 5 8 3" xfId="41614"/>
    <cellStyle name="Sub-total 5 8 3" xfId="41615"/>
    <cellStyle name="Subtotal 5 8 4" xfId="41616"/>
    <cellStyle name="Sub-total 5 8 4" xfId="41617"/>
    <cellStyle name="Subtotal 5 8 5" xfId="41618"/>
    <cellStyle name="Sub-total 5 8 5" xfId="41619"/>
    <cellStyle name="Subtotal 5 8 6" xfId="41620"/>
    <cellStyle name="Sub-total 5 8 6" xfId="41621"/>
    <cellStyle name="Subtotal 5 9" xfId="41622"/>
    <cellStyle name="Sub-total 5 9" xfId="41623"/>
    <cellStyle name="Subtotal 5 9 2" xfId="41624"/>
    <cellStyle name="Sub-total 5 9 2" xfId="41625"/>
    <cellStyle name="Subtotal 5 9 3" xfId="41626"/>
    <cellStyle name="Sub-total 5 9 3" xfId="41627"/>
    <cellStyle name="Subtotal 5 9 4" xfId="41628"/>
    <cellStyle name="Sub-total 5 9 4" xfId="41629"/>
    <cellStyle name="Subtotal 5 9 5" xfId="41630"/>
    <cellStyle name="Sub-total 5 9 5" xfId="41631"/>
    <cellStyle name="Subtotal 5 9 6" xfId="41632"/>
    <cellStyle name="Sub-total 5 9 6" xfId="41633"/>
    <cellStyle name="Subtotal 6" xfId="13950"/>
    <cellStyle name="Sub-total 6" xfId="13951"/>
    <cellStyle name="Subtotal 6 10" xfId="41634"/>
    <cellStyle name="Sub-total 6 10" xfId="41635"/>
    <cellStyle name="Subtotal 6 10 2" xfId="41636"/>
    <cellStyle name="Sub-total 6 10 2" xfId="41637"/>
    <cellStyle name="Subtotal 6 10 3" xfId="41638"/>
    <cellStyle name="Sub-total 6 10 3" xfId="41639"/>
    <cellStyle name="Subtotal 6 10 4" xfId="41640"/>
    <cellStyle name="Sub-total 6 10 4" xfId="41641"/>
    <cellStyle name="Subtotal 6 10 5" xfId="41642"/>
    <cellStyle name="Sub-total 6 10 5" xfId="41643"/>
    <cellStyle name="Subtotal 6 10 6" xfId="41644"/>
    <cellStyle name="Sub-total 6 10 6" xfId="41645"/>
    <cellStyle name="Subtotal 6 11" xfId="41646"/>
    <cellStyle name="Sub-total 6 11" xfId="41647"/>
    <cellStyle name="Subtotal 6 11 2" xfId="41648"/>
    <cellStyle name="Sub-total 6 11 2" xfId="41649"/>
    <cellStyle name="Subtotal 6 11 3" xfId="41650"/>
    <cellStyle name="Sub-total 6 11 3" xfId="41651"/>
    <cellStyle name="Subtotal 6 11 4" xfId="41652"/>
    <cellStyle name="Sub-total 6 11 4" xfId="41653"/>
    <cellStyle name="Subtotal 6 11 5" xfId="41654"/>
    <cellStyle name="Sub-total 6 11 5" xfId="41655"/>
    <cellStyle name="Subtotal 6 11 6" xfId="41656"/>
    <cellStyle name="Sub-total 6 11 6" xfId="41657"/>
    <cellStyle name="Subtotal 6 12" xfId="41658"/>
    <cellStyle name="Sub-total 6 12" xfId="41659"/>
    <cellStyle name="Subtotal 6 12 2" xfId="41660"/>
    <cellStyle name="Sub-total 6 12 2" xfId="41661"/>
    <cellStyle name="Subtotal 6 12 3" xfId="41662"/>
    <cellStyle name="Sub-total 6 12 3" xfId="41663"/>
    <cellStyle name="Subtotal 6 12 4" xfId="41664"/>
    <cellStyle name="Sub-total 6 12 4" xfId="41665"/>
    <cellStyle name="Subtotal 6 12 5" xfId="41666"/>
    <cellStyle name="Sub-total 6 12 5" xfId="41667"/>
    <cellStyle name="Subtotal 6 12 6" xfId="41668"/>
    <cellStyle name="Sub-total 6 12 6" xfId="41669"/>
    <cellStyle name="Subtotal 6 13" xfId="41670"/>
    <cellStyle name="Sub-total 6 13" xfId="41671"/>
    <cellStyle name="Subtotal 6 13 2" xfId="41672"/>
    <cellStyle name="Sub-total 6 13 2" xfId="41673"/>
    <cellStyle name="Subtotal 6 13 3" xfId="41674"/>
    <cellStyle name="Sub-total 6 13 3" xfId="41675"/>
    <cellStyle name="Subtotal 6 13 4" xfId="41676"/>
    <cellStyle name="Sub-total 6 13 4" xfId="41677"/>
    <cellStyle name="Subtotal 6 13 5" xfId="41678"/>
    <cellStyle name="Sub-total 6 13 5" xfId="41679"/>
    <cellStyle name="Subtotal 6 13 6" xfId="41680"/>
    <cellStyle name="Sub-total 6 13 6" xfId="41681"/>
    <cellStyle name="Subtotal 6 14" xfId="41682"/>
    <cellStyle name="Sub-total 6 14" xfId="41683"/>
    <cellStyle name="Subtotal 6 15" xfId="41684"/>
    <cellStyle name="Sub-total 6 15" xfId="41685"/>
    <cellStyle name="Subtotal 6 16" xfId="41686"/>
    <cellStyle name="Sub-total 6 16" xfId="41687"/>
    <cellStyle name="Subtotal 6 17" xfId="41688"/>
    <cellStyle name="Sub-total 6 17" xfId="41689"/>
    <cellStyle name="Subtotal 6 18" xfId="41690"/>
    <cellStyle name="Sub-total 6 18" xfId="41691"/>
    <cellStyle name="Subtotal 6 2" xfId="13952"/>
    <cellStyle name="Sub-total 6 2" xfId="13953"/>
    <cellStyle name="Subtotal 6 2 10" xfId="41692"/>
    <cellStyle name="Sub-total 6 2 10" xfId="41693"/>
    <cellStyle name="Subtotal 6 2 11" xfId="41694"/>
    <cellStyle name="Sub-total 6 2 11" xfId="41695"/>
    <cellStyle name="Subtotal 6 2 12" xfId="41696"/>
    <cellStyle name="Sub-total 6 2 12" xfId="41697"/>
    <cellStyle name="Subtotal 6 2 13" xfId="41698"/>
    <cellStyle name="Sub-total 6 2 13" xfId="41699"/>
    <cellStyle name="Subtotal 6 2 14" xfId="41700"/>
    <cellStyle name="Sub-total 6 2 14" xfId="41701"/>
    <cellStyle name="Subtotal 6 2 15" xfId="41702"/>
    <cellStyle name="Sub-total 6 2 15" xfId="41703"/>
    <cellStyle name="Subtotal 6 2 16" xfId="41704"/>
    <cellStyle name="Sub-total 6 2 16" xfId="41705"/>
    <cellStyle name="Subtotal 6 2 17" xfId="41706"/>
    <cellStyle name="Sub-total 6 2 17" xfId="41707"/>
    <cellStyle name="Subtotal 6 2 18" xfId="41708"/>
    <cellStyle name="Sub-total 6 2 18" xfId="41709"/>
    <cellStyle name="Subtotal 6 2 19" xfId="41710"/>
    <cellStyle name="Sub-total 6 2 19" xfId="41711"/>
    <cellStyle name="Subtotal 6 2 2" xfId="41712"/>
    <cellStyle name="Sub-total 6 2 2" xfId="41713"/>
    <cellStyle name="Subtotal 6 2 20" xfId="41714"/>
    <cellStyle name="Sub-total 6 2 20" xfId="41715"/>
    <cellStyle name="Subtotal 6 2 21" xfId="41716"/>
    <cellStyle name="Sub-total 6 2 21" xfId="41717"/>
    <cellStyle name="Subtotal 6 2 22" xfId="41718"/>
    <cellStyle name="Sub-total 6 2 22" xfId="41719"/>
    <cellStyle name="Subtotal 6 2 23" xfId="41720"/>
    <cellStyle name="Sub-total 6 2 23" xfId="41721"/>
    <cellStyle name="Subtotal 6 2 3" xfId="41722"/>
    <cellStyle name="Sub-total 6 2 3" xfId="41723"/>
    <cellStyle name="Subtotal 6 2 4" xfId="41724"/>
    <cellStyle name="Sub-total 6 2 4" xfId="41725"/>
    <cellStyle name="Subtotal 6 2 5" xfId="41726"/>
    <cellStyle name="Sub-total 6 2 5" xfId="41727"/>
    <cellStyle name="Subtotal 6 2 6" xfId="41728"/>
    <cellStyle name="Sub-total 6 2 6" xfId="41729"/>
    <cellStyle name="Subtotal 6 2 7" xfId="41730"/>
    <cellStyle name="Sub-total 6 2 7" xfId="41731"/>
    <cellStyle name="Subtotal 6 2 8" xfId="41732"/>
    <cellStyle name="Sub-total 6 2 8" xfId="41733"/>
    <cellStyle name="Subtotal 6 2 9" xfId="41734"/>
    <cellStyle name="Sub-total 6 2 9" xfId="41735"/>
    <cellStyle name="Subtotal 6 3" xfId="13954"/>
    <cellStyle name="Sub-total 6 3" xfId="13955"/>
    <cellStyle name="Subtotal 6 3 10" xfId="41736"/>
    <cellStyle name="Sub-total 6 3 10" xfId="41737"/>
    <cellStyle name="Subtotal 6 3 11" xfId="41738"/>
    <cellStyle name="Sub-total 6 3 11" xfId="41739"/>
    <cellStyle name="Subtotal 6 3 12" xfId="41740"/>
    <cellStyle name="Sub-total 6 3 12" xfId="41741"/>
    <cellStyle name="Subtotal 6 3 13" xfId="41742"/>
    <cellStyle name="Sub-total 6 3 13" xfId="41743"/>
    <cellStyle name="Subtotal 6 3 14" xfId="41744"/>
    <cellStyle name="Sub-total 6 3 14" xfId="41745"/>
    <cellStyle name="Subtotal 6 3 15" xfId="41746"/>
    <cellStyle name="Sub-total 6 3 15" xfId="41747"/>
    <cellStyle name="Subtotal 6 3 16" xfId="41748"/>
    <cellStyle name="Sub-total 6 3 16" xfId="41749"/>
    <cellStyle name="Subtotal 6 3 17" xfId="41750"/>
    <cellStyle name="Sub-total 6 3 17" xfId="41751"/>
    <cellStyle name="Subtotal 6 3 18" xfId="41752"/>
    <cellStyle name="Sub-total 6 3 18" xfId="41753"/>
    <cellStyle name="Subtotal 6 3 19" xfId="41754"/>
    <cellStyle name="Sub-total 6 3 19" xfId="41755"/>
    <cellStyle name="Subtotal 6 3 2" xfId="41756"/>
    <cellStyle name="Sub-total 6 3 2" xfId="41757"/>
    <cellStyle name="Subtotal 6 3 20" xfId="41758"/>
    <cellStyle name="Sub-total 6 3 20" xfId="41759"/>
    <cellStyle name="Subtotal 6 3 21" xfId="41760"/>
    <cellStyle name="Sub-total 6 3 21" xfId="41761"/>
    <cellStyle name="Subtotal 6 3 22" xfId="41762"/>
    <cellStyle name="Sub-total 6 3 22" xfId="41763"/>
    <cellStyle name="Subtotal 6 3 23" xfId="41764"/>
    <cellStyle name="Sub-total 6 3 23" xfId="41765"/>
    <cellStyle name="Subtotal 6 3 3" xfId="41766"/>
    <cellStyle name="Sub-total 6 3 3" xfId="41767"/>
    <cellStyle name="Subtotal 6 3 4" xfId="41768"/>
    <cellStyle name="Sub-total 6 3 4" xfId="41769"/>
    <cellStyle name="Subtotal 6 3 5" xfId="41770"/>
    <cellStyle name="Sub-total 6 3 5" xfId="41771"/>
    <cellStyle name="Subtotal 6 3 6" xfId="41772"/>
    <cellStyle name="Sub-total 6 3 6" xfId="41773"/>
    <cellStyle name="Subtotal 6 3 7" xfId="41774"/>
    <cellStyle name="Sub-total 6 3 7" xfId="41775"/>
    <cellStyle name="Subtotal 6 3 8" xfId="41776"/>
    <cellStyle name="Sub-total 6 3 8" xfId="41777"/>
    <cellStyle name="Subtotal 6 3 9" xfId="41778"/>
    <cellStyle name="Sub-total 6 3 9" xfId="41779"/>
    <cellStyle name="Subtotal 6 4" xfId="41780"/>
    <cellStyle name="Sub-total 6 4" xfId="41781"/>
    <cellStyle name="Subtotal 6 4 2" xfId="41782"/>
    <cellStyle name="Sub-total 6 4 2" xfId="41783"/>
    <cellStyle name="Subtotal 6 4 3" xfId="41784"/>
    <cellStyle name="Sub-total 6 4 3" xfId="41785"/>
    <cellStyle name="Subtotal 6 4 4" xfId="41786"/>
    <cellStyle name="Sub-total 6 4 4" xfId="41787"/>
    <cellStyle name="Subtotal 6 4 5" xfId="41788"/>
    <cellStyle name="Sub-total 6 4 5" xfId="41789"/>
    <cellStyle name="Subtotal 6 4 6" xfId="41790"/>
    <cellStyle name="Sub-total 6 4 6" xfId="41791"/>
    <cellStyle name="Subtotal 6 5" xfId="41792"/>
    <cellStyle name="Sub-total 6 5" xfId="41793"/>
    <cellStyle name="Subtotal 6 5 2" xfId="41794"/>
    <cellStyle name="Sub-total 6 5 2" xfId="41795"/>
    <cellStyle name="Subtotal 6 5 3" xfId="41796"/>
    <cellStyle name="Sub-total 6 5 3" xfId="41797"/>
    <cellStyle name="Subtotal 6 5 4" xfId="41798"/>
    <cellStyle name="Sub-total 6 5 4" xfId="41799"/>
    <cellStyle name="Subtotal 6 5 5" xfId="41800"/>
    <cellStyle name="Sub-total 6 5 5" xfId="41801"/>
    <cellStyle name="Subtotal 6 5 6" xfId="41802"/>
    <cellStyle name="Sub-total 6 5 6" xfId="41803"/>
    <cellStyle name="Subtotal 6 6" xfId="41804"/>
    <cellStyle name="Sub-total 6 6" xfId="41805"/>
    <cellStyle name="Subtotal 6 6 2" xfId="41806"/>
    <cellStyle name="Sub-total 6 6 2" xfId="41807"/>
    <cellStyle name="Subtotal 6 6 3" xfId="41808"/>
    <cellStyle name="Sub-total 6 6 3" xfId="41809"/>
    <cellStyle name="Subtotal 6 6 4" xfId="41810"/>
    <cellStyle name="Sub-total 6 6 4" xfId="41811"/>
    <cellStyle name="Subtotal 6 6 5" xfId="41812"/>
    <cellStyle name="Sub-total 6 6 5" xfId="41813"/>
    <cellStyle name="Subtotal 6 6 6" xfId="41814"/>
    <cellStyle name="Sub-total 6 6 6" xfId="41815"/>
    <cellStyle name="Subtotal 6 7" xfId="41816"/>
    <cellStyle name="Sub-total 6 7" xfId="41817"/>
    <cellStyle name="Subtotal 6 7 2" xfId="41818"/>
    <cellStyle name="Sub-total 6 7 2" xfId="41819"/>
    <cellStyle name="Subtotal 6 7 3" xfId="41820"/>
    <cellStyle name="Sub-total 6 7 3" xfId="41821"/>
    <cellStyle name="Subtotal 6 7 4" xfId="41822"/>
    <cellStyle name="Sub-total 6 7 4" xfId="41823"/>
    <cellStyle name="Subtotal 6 7 5" xfId="41824"/>
    <cellStyle name="Sub-total 6 7 5" xfId="41825"/>
    <cellStyle name="Subtotal 6 7 6" xfId="41826"/>
    <cellStyle name="Sub-total 6 7 6" xfId="41827"/>
    <cellStyle name="Subtotal 6 8" xfId="41828"/>
    <cellStyle name="Sub-total 6 8" xfId="41829"/>
    <cellStyle name="Subtotal 6 8 2" xfId="41830"/>
    <cellStyle name="Sub-total 6 8 2" xfId="41831"/>
    <cellStyle name="Subtotal 6 8 3" xfId="41832"/>
    <cellStyle name="Sub-total 6 8 3" xfId="41833"/>
    <cellStyle name="Subtotal 6 8 4" xfId="41834"/>
    <cellStyle name="Sub-total 6 8 4" xfId="41835"/>
    <cellStyle name="Subtotal 6 8 5" xfId="41836"/>
    <cellStyle name="Sub-total 6 8 5" xfId="41837"/>
    <cellStyle name="Subtotal 6 8 6" xfId="41838"/>
    <cellStyle name="Sub-total 6 8 6" xfId="41839"/>
    <cellStyle name="Subtotal 6 9" xfId="41840"/>
    <cellStyle name="Sub-total 6 9" xfId="41841"/>
    <cellStyle name="Subtotal 6 9 2" xfId="41842"/>
    <cellStyle name="Sub-total 6 9 2" xfId="41843"/>
    <cellStyle name="Subtotal 6 9 3" xfId="41844"/>
    <cellStyle name="Sub-total 6 9 3" xfId="41845"/>
    <cellStyle name="Subtotal 6 9 4" xfId="41846"/>
    <cellStyle name="Sub-total 6 9 4" xfId="41847"/>
    <cellStyle name="Subtotal 6 9 5" xfId="41848"/>
    <cellStyle name="Sub-total 6 9 5" xfId="41849"/>
    <cellStyle name="Subtotal 6 9 6" xfId="41850"/>
    <cellStyle name="Sub-total 6 9 6" xfId="41851"/>
    <cellStyle name="Subtotal 7" xfId="13956"/>
    <cellStyle name="Sub-total 7" xfId="13957"/>
    <cellStyle name="Subtotal 7 10" xfId="41852"/>
    <cellStyle name="Sub-total 7 10" xfId="41853"/>
    <cellStyle name="Subtotal 7 10 2" xfId="41854"/>
    <cellStyle name="Sub-total 7 10 2" xfId="41855"/>
    <cellStyle name="Subtotal 7 10 3" xfId="41856"/>
    <cellStyle name="Sub-total 7 10 3" xfId="41857"/>
    <cellStyle name="Subtotal 7 10 4" xfId="41858"/>
    <cellStyle name="Sub-total 7 10 4" xfId="41859"/>
    <cellStyle name="Subtotal 7 10 5" xfId="41860"/>
    <cellStyle name="Sub-total 7 10 5" xfId="41861"/>
    <cellStyle name="Subtotal 7 10 6" xfId="41862"/>
    <cellStyle name="Sub-total 7 10 6" xfId="41863"/>
    <cellStyle name="Subtotal 7 11" xfId="41864"/>
    <cellStyle name="Sub-total 7 11" xfId="41865"/>
    <cellStyle name="Subtotal 7 11 2" xfId="41866"/>
    <cellStyle name="Sub-total 7 11 2" xfId="41867"/>
    <cellStyle name="Subtotal 7 11 3" xfId="41868"/>
    <cellStyle name="Sub-total 7 11 3" xfId="41869"/>
    <cellStyle name="Subtotal 7 11 4" xfId="41870"/>
    <cellStyle name="Sub-total 7 11 4" xfId="41871"/>
    <cellStyle name="Subtotal 7 11 5" xfId="41872"/>
    <cellStyle name="Sub-total 7 11 5" xfId="41873"/>
    <cellStyle name="Subtotal 7 11 6" xfId="41874"/>
    <cellStyle name="Sub-total 7 11 6" xfId="41875"/>
    <cellStyle name="Subtotal 7 12" xfId="41876"/>
    <cellStyle name="Sub-total 7 12" xfId="41877"/>
    <cellStyle name="Subtotal 7 12 2" xfId="41878"/>
    <cellStyle name="Sub-total 7 12 2" xfId="41879"/>
    <cellStyle name="Subtotal 7 12 3" xfId="41880"/>
    <cellStyle name="Sub-total 7 12 3" xfId="41881"/>
    <cellStyle name="Subtotal 7 12 4" xfId="41882"/>
    <cellStyle name="Sub-total 7 12 4" xfId="41883"/>
    <cellStyle name="Subtotal 7 12 5" xfId="41884"/>
    <cellStyle name="Sub-total 7 12 5" xfId="41885"/>
    <cellStyle name="Subtotal 7 12 6" xfId="41886"/>
    <cellStyle name="Sub-total 7 12 6" xfId="41887"/>
    <cellStyle name="Subtotal 7 13" xfId="41888"/>
    <cellStyle name="Sub-total 7 13" xfId="41889"/>
    <cellStyle name="Subtotal 7 13 2" xfId="41890"/>
    <cellStyle name="Sub-total 7 13 2" xfId="41891"/>
    <cellStyle name="Subtotal 7 13 3" xfId="41892"/>
    <cellStyle name="Sub-total 7 13 3" xfId="41893"/>
    <cellStyle name="Subtotal 7 13 4" xfId="41894"/>
    <cellStyle name="Sub-total 7 13 4" xfId="41895"/>
    <cellStyle name="Subtotal 7 13 5" xfId="41896"/>
    <cellStyle name="Sub-total 7 13 5" xfId="41897"/>
    <cellStyle name="Subtotal 7 13 6" xfId="41898"/>
    <cellStyle name="Sub-total 7 13 6" xfId="41899"/>
    <cellStyle name="Subtotal 7 14" xfId="41900"/>
    <cellStyle name="Sub-total 7 14" xfId="41901"/>
    <cellStyle name="Subtotal 7 15" xfId="41902"/>
    <cellStyle name="Sub-total 7 15" xfId="41903"/>
    <cellStyle name="Subtotal 7 16" xfId="41904"/>
    <cellStyle name="Sub-total 7 16" xfId="41905"/>
    <cellStyle name="Subtotal 7 17" xfId="41906"/>
    <cellStyle name="Sub-total 7 17" xfId="41907"/>
    <cellStyle name="Subtotal 7 18" xfId="41908"/>
    <cellStyle name="Sub-total 7 18" xfId="41909"/>
    <cellStyle name="Subtotal 7 19" xfId="41910"/>
    <cellStyle name="Sub-total 7 19" xfId="41911"/>
    <cellStyle name="Subtotal 7 2" xfId="41912"/>
    <cellStyle name="Sub-total 7 2" xfId="41913"/>
    <cellStyle name="Subtotal 7 2 2" xfId="41914"/>
    <cellStyle name="Sub-total 7 2 2" xfId="41915"/>
    <cellStyle name="Subtotal 7 2 3" xfId="41916"/>
    <cellStyle name="Sub-total 7 2 3" xfId="41917"/>
    <cellStyle name="Subtotal 7 2 4" xfId="41918"/>
    <cellStyle name="Sub-total 7 2 4" xfId="41919"/>
    <cellStyle name="Subtotal 7 2 5" xfId="41920"/>
    <cellStyle name="Sub-total 7 2 5" xfId="41921"/>
    <cellStyle name="Subtotal 7 2 6" xfId="41922"/>
    <cellStyle name="Sub-total 7 2 6" xfId="41923"/>
    <cellStyle name="Subtotal 7 20" xfId="41924"/>
    <cellStyle name="Sub-total 7 20" xfId="41925"/>
    <cellStyle name="Subtotal 7 3" xfId="41926"/>
    <cellStyle name="Sub-total 7 3" xfId="41927"/>
    <cellStyle name="Subtotal 7 3 2" xfId="41928"/>
    <cellStyle name="Sub-total 7 3 2" xfId="41929"/>
    <cellStyle name="Subtotal 7 3 3" xfId="41930"/>
    <cellStyle name="Sub-total 7 3 3" xfId="41931"/>
    <cellStyle name="Subtotal 7 3 4" xfId="41932"/>
    <cellStyle name="Sub-total 7 3 4" xfId="41933"/>
    <cellStyle name="Subtotal 7 3 5" xfId="41934"/>
    <cellStyle name="Sub-total 7 3 5" xfId="41935"/>
    <cellStyle name="Subtotal 7 3 6" xfId="41936"/>
    <cellStyle name="Sub-total 7 3 6" xfId="41937"/>
    <cellStyle name="Subtotal 7 4" xfId="41938"/>
    <cellStyle name="Sub-total 7 4" xfId="41939"/>
    <cellStyle name="Subtotal 7 4 2" xfId="41940"/>
    <cellStyle name="Sub-total 7 4 2" xfId="41941"/>
    <cellStyle name="Subtotal 7 4 3" xfId="41942"/>
    <cellStyle name="Sub-total 7 4 3" xfId="41943"/>
    <cellStyle name="Subtotal 7 4 4" xfId="41944"/>
    <cellStyle name="Sub-total 7 4 4" xfId="41945"/>
    <cellStyle name="Subtotal 7 4 5" xfId="41946"/>
    <cellStyle name="Sub-total 7 4 5" xfId="41947"/>
    <cellStyle name="Subtotal 7 4 6" xfId="41948"/>
    <cellStyle name="Sub-total 7 4 6" xfId="41949"/>
    <cellStyle name="Subtotal 7 5" xfId="41950"/>
    <cellStyle name="Sub-total 7 5" xfId="41951"/>
    <cellStyle name="Subtotal 7 5 2" xfId="41952"/>
    <cellStyle name="Sub-total 7 5 2" xfId="41953"/>
    <cellStyle name="Subtotal 7 5 3" xfId="41954"/>
    <cellStyle name="Sub-total 7 5 3" xfId="41955"/>
    <cellStyle name="Subtotal 7 5 4" xfId="41956"/>
    <cellStyle name="Sub-total 7 5 4" xfId="41957"/>
    <cellStyle name="Subtotal 7 5 5" xfId="41958"/>
    <cellStyle name="Sub-total 7 5 5" xfId="41959"/>
    <cellStyle name="Subtotal 7 5 6" xfId="41960"/>
    <cellStyle name="Sub-total 7 5 6" xfId="41961"/>
    <cellStyle name="Subtotal 7 6" xfId="41962"/>
    <cellStyle name="Sub-total 7 6" xfId="41963"/>
    <cellStyle name="Subtotal 7 6 2" xfId="41964"/>
    <cellStyle name="Sub-total 7 6 2" xfId="41965"/>
    <cellStyle name="Subtotal 7 6 3" xfId="41966"/>
    <cellStyle name="Sub-total 7 6 3" xfId="41967"/>
    <cellStyle name="Subtotal 7 6 4" xfId="41968"/>
    <cellStyle name="Sub-total 7 6 4" xfId="41969"/>
    <cellStyle name="Subtotal 7 6 5" xfId="41970"/>
    <cellStyle name="Sub-total 7 6 5" xfId="41971"/>
    <cellStyle name="Subtotal 7 6 6" xfId="41972"/>
    <cellStyle name="Sub-total 7 6 6" xfId="41973"/>
    <cellStyle name="Subtotal 7 7" xfId="41974"/>
    <cellStyle name="Sub-total 7 7" xfId="41975"/>
    <cellStyle name="Subtotal 7 7 2" xfId="41976"/>
    <cellStyle name="Sub-total 7 7 2" xfId="41977"/>
    <cellStyle name="Subtotal 7 7 3" xfId="41978"/>
    <cellStyle name="Sub-total 7 7 3" xfId="41979"/>
    <cellStyle name="Subtotal 7 7 4" xfId="41980"/>
    <cellStyle name="Sub-total 7 7 4" xfId="41981"/>
    <cellStyle name="Subtotal 7 7 5" xfId="41982"/>
    <cellStyle name="Sub-total 7 7 5" xfId="41983"/>
    <cellStyle name="Subtotal 7 7 6" xfId="41984"/>
    <cellStyle name="Sub-total 7 7 6" xfId="41985"/>
    <cellStyle name="Subtotal 7 8" xfId="41986"/>
    <cellStyle name="Sub-total 7 8" xfId="41987"/>
    <cellStyle name="Subtotal 7 8 2" xfId="41988"/>
    <cellStyle name="Sub-total 7 8 2" xfId="41989"/>
    <cellStyle name="Subtotal 7 8 3" xfId="41990"/>
    <cellStyle name="Sub-total 7 8 3" xfId="41991"/>
    <cellStyle name="Subtotal 7 8 4" xfId="41992"/>
    <cellStyle name="Sub-total 7 8 4" xfId="41993"/>
    <cellStyle name="Subtotal 7 8 5" xfId="41994"/>
    <cellStyle name="Sub-total 7 8 5" xfId="41995"/>
    <cellStyle name="Subtotal 7 8 6" xfId="41996"/>
    <cellStyle name="Sub-total 7 8 6" xfId="41997"/>
    <cellStyle name="Subtotal 7 9" xfId="41998"/>
    <cellStyle name="Sub-total 7 9" xfId="41999"/>
    <cellStyle name="Subtotal 7 9 2" xfId="42000"/>
    <cellStyle name="Sub-total 7 9 2" xfId="42001"/>
    <cellStyle name="Subtotal 7 9 3" xfId="42002"/>
    <cellStyle name="Sub-total 7 9 3" xfId="42003"/>
    <cellStyle name="Subtotal 7 9 4" xfId="42004"/>
    <cellStyle name="Sub-total 7 9 4" xfId="42005"/>
    <cellStyle name="Subtotal 7 9 5" xfId="42006"/>
    <cellStyle name="Sub-total 7 9 5" xfId="42007"/>
    <cellStyle name="Subtotal 7 9 6" xfId="42008"/>
    <cellStyle name="Sub-total 7 9 6" xfId="42009"/>
    <cellStyle name="Subtotal 8" xfId="42010"/>
    <cellStyle name="Sub-total 8" xfId="42011"/>
    <cellStyle name="Subtotal 8 10" xfId="42012"/>
    <cellStyle name="Sub-total 8 10" xfId="42013"/>
    <cellStyle name="Subtotal 8 10 2" xfId="42014"/>
    <cellStyle name="Sub-total 8 10 2" xfId="42015"/>
    <cellStyle name="Subtotal 8 10 3" xfId="42016"/>
    <cellStyle name="Sub-total 8 10 3" xfId="42017"/>
    <cellStyle name="Subtotal 8 10 4" xfId="42018"/>
    <cellStyle name="Sub-total 8 10 4" xfId="42019"/>
    <cellStyle name="Subtotal 8 10 5" xfId="42020"/>
    <cellStyle name="Sub-total 8 10 5" xfId="42021"/>
    <cellStyle name="Subtotal 8 10 6" xfId="42022"/>
    <cellStyle name="Sub-total 8 10 6" xfId="42023"/>
    <cellStyle name="Subtotal 8 11" xfId="42024"/>
    <cellStyle name="Sub-total 8 11" xfId="42025"/>
    <cellStyle name="Subtotal 8 11 2" xfId="42026"/>
    <cellStyle name="Sub-total 8 11 2" xfId="42027"/>
    <cellStyle name="Subtotal 8 11 3" xfId="42028"/>
    <cellStyle name="Sub-total 8 11 3" xfId="42029"/>
    <cellStyle name="Subtotal 8 11 4" xfId="42030"/>
    <cellStyle name="Sub-total 8 11 4" xfId="42031"/>
    <cellStyle name="Subtotal 8 11 5" xfId="42032"/>
    <cellStyle name="Sub-total 8 11 5" xfId="42033"/>
    <cellStyle name="Subtotal 8 11 6" xfId="42034"/>
    <cellStyle name="Sub-total 8 11 6" xfId="42035"/>
    <cellStyle name="Subtotal 8 12" xfId="42036"/>
    <cellStyle name="Sub-total 8 12" xfId="42037"/>
    <cellStyle name="Subtotal 8 12 2" xfId="42038"/>
    <cellStyle name="Sub-total 8 12 2" xfId="42039"/>
    <cellStyle name="Subtotal 8 12 3" xfId="42040"/>
    <cellStyle name="Sub-total 8 12 3" xfId="42041"/>
    <cellStyle name="Subtotal 8 12 4" xfId="42042"/>
    <cellStyle name="Sub-total 8 12 4" xfId="42043"/>
    <cellStyle name="Subtotal 8 12 5" xfId="42044"/>
    <cellStyle name="Sub-total 8 12 5" xfId="42045"/>
    <cellStyle name="Subtotal 8 12 6" xfId="42046"/>
    <cellStyle name="Sub-total 8 12 6" xfId="42047"/>
    <cellStyle name="Subtotal 8 13" xfId="42048"/>
    <cellStyle name="Sub-total 8 13" xfId="42049"/>
    <cellStyle name="Subtotal 8 13 2" xfId="42050"/>
    <cellStyle name="Sub-total 8 13 2" xfId="42051"/>
    <cellStyle name="Subtotal 8 13 3" xfId="42052"/>
    <cellStyle name="Sub-total 8 13 3" xfId="42053"/>
    <cellStyle name="Subtotal 8 13 4" xfId="42054"/>
    <cellStyle name="Sub-total 8 13 4" xfId="42055"/>
    <cellStyle name="Subtotal 8 13 5" xfId="42056"/>
    <cellStyle name="Sub-total 8 13 5" xfId="42057"/>
    <cellStyle name="Subtotal 8 13 6" xfId="42058"/>
    <cellStyle name="Sub-total 8 13 6" xfId="42059"/>
    <cellStyle name="Subtotal 8 14" xfId="42060"/>
    <cellStyle name="Sub-total 8 14" xfId="42061"/>
    <cellStyle name="Subtotal 8 15" xfId="42062"/>
    <cellStyle name="Sub-total 8 15" xfId="42063"/>
    <cellStyle name="Subtotal 8 16" xfId="42064"/>
    <cellStyle name="Sub-total 8 16" xfId="42065"/>
    <cellStyle name="Subtotal 8 17" xfId="42066"/>
    <cellStyle name="Sub-total 8 17" xfId="42067"/>
    <cellStyle name="Subtotal 8 18" xfId="42068"/>
    <cellStyle name="Sub-total 8 18" xfId="42069"/>
    <cellStyle name="Subtotal 8 2" xfId="42070"/>
    <cellStyle name="Sub-total 8 2" xfId="42071"/>
    <cellStyle name="Subtotal 8 2 2" xfId="42072"/>
    <cellStyle name="Sub-total 8 2 2" xfId="42073"/>
    <cellStyle name="Subtotal 8 2 3" xfId="42074"/>
    <cellStyle name="Sub-total 8 2 3" xfId="42075"/>
    <cellStyle name="Subtotal 8 2 4" xfId="42076"/>
    <cellStyle name="Sub-total 8 2 4" xfId="42077"/>
    <cellStyle name="Subtotal 8 2 5" xfId="42078"/>
    <cellStyle name="Sub-total 8 2 5" xfId="42079"/>
    <cellStyle name="Subtotal 8 2 6" xfId="42080"/>
    <cellStyle name="Sub-total 8 2 6" xfId="42081"/>
    <cellStyle name="Subtotal 8 3" xfId="42082"/>
    <cellStyle name="Sub-total 8 3" xfId="42083"/>
    <cellStyle name="Subtotal 8 3 2" xfId="42084"/>
    <cellStyle name="Sub-total 8 3 2" xfId="42085"/>
    <cellStyle name="Subtotal 8 3 3" xfId="42086"/>
    <cellStyle name="Sub-total 8 3 3" xfId="42087"/>
    <cellStyle name="Subtotal 8 3 4" xfId="42088"/>
    <cellStyle name="Sub-total 8 3 4" xfId="42089"/>
    <cellStyle name="Subtotal 8 3 5" xfId="42090"/>
    <cellStyle name="Sub-total 8 3 5" xfId="42091"/>
    <cellStyle name="Subtotal 8 3 6" xfId="42092"/>
    <cellStyle name="Sub-total 8 3 6" xfId="42093"/>
    <cellStyle name="Subtotal 8 4" xfId="42094"/>
    <cellStyle name="Sub-total 8 4" xfId="42095"/>
    <cellStyle name="Subtotal 8 4 2" xfId="42096"/>
    <cellStyle name="Sub-total 8 4 2" xfId="42097"/>
    <cellStyle name="Subtotal 8 4 3" xfId="42098"/>
    <cellStyle name="Sub-total 8 4 3" xfId="42099"/>
    <cellStyle name="Subtotal 8 4 4" xfId="42100"/>
    <cellStyle name="Sub-total 8 4 4" xfId="42101"/>
    <cellStyle name="Subtotal 8 4 5" xfId="42102"/>
    <cellStyle name="Sub-total 8 4 5" xfId="42103"/>
    <cellStyle name="Subtotal 8 4 6" xfId="42104"/>
    <cellStyle name="Sub-total 8 4 6" xfId="42105"/>
    <cellStyle name="Subtotal 8 5" xfId="42106"/>
    <cellStyle name="Sub-total 8 5" xfId="42107"/>
    <cellStyle name="Subtotal 8 5 2" xfId="42108"/>
    <cellStyle name="Sub-total 8 5 2" xfId="42109"/>
    <cellStyle name="Subtotal 8 5 3" xfId="42110"/>
    <cellStyle name="Sub-total 8 5 3" xfId="42111"/>
    <cellStyle name="Subtotal 8 5 4" xfId="42112"/>
    <cellStyle name="Sub-total 8 5 4" xfId="42113"/>
    <cellStyle name="Subtotal 8 5 5" xfId="42114"/>
    <cellStyle name="Sub-total 8 5 5" xfId="42115"/>
    <cellStyle name="Subtotal 8 5 6" xfId="42116"/>
    <cellStyle name="Sub-total 8 5 6" xfId="42117"/>
    <cellStyle name="Subtotal 8 6" xfId="42118"/>
    <cellStyle name="Sub-total 8 6" xfId="42119"/>
    <cellStyle name="Subtotal 8 6 2" xfId="42120"/>
    <cellStyle name="Sub-total 8 6 2" xfId="42121"/>
    <cellStyle name="Subtotal 8 6 3" xfId="42122"/>
    <cellStyle name="Sub-total 8 6 3" xfId="42123"/>
    <cellStyle name="Subtotal 8 6 4" xfId="42124"/>
    <cellStyle name="Sub-total 8 6 4" xfId="42125"/>
    <cellStyle name="Subtotal 8 6 5" xfId="42126"/>
    <cellStyle name="Sub-total 8 6 5" xfId="42127"/>
    <cellStyle name="Subtotal 8 6 6" xfId="42128"/>
    <cellStyle name="Sub-total 8 6 6" xfId="42129"/>
    <cellStyle name="Subtotal 8 7" xfId="42130"/>
    <cellStyle name="Sub-total 8 7" xfId="42131"/>
    <cellStyle name="Subtotal 8 7 2" xfId="42132"/>
    <cellStyle name="Sub-total 8 7 2" xfId="42133"/>
    <cellStyle name="Subtotal 8 7 3" xfId="42134"/>
    <cellStyle name="Sub-total 8 7 3" xfId="42135"/>
    <cellStyle name="Subtotal 8 7 4" xfId="42136"/>
    <cellStyle name="Sub-total 8 7 4" xfId="42137"/>
    <cellStyle name="Subtotal 8 7 5" xfId="42138"/>
    <cellStyle name="Sub-total 8 7 5" xfId="42139"/>
    <cellStyle name="Subtotal 8 7 6" xfId="42140"/>
    <cellStyle name="Sub-total 8 7 6" xfId="42141"/>
    <cellStyle name="Subtotal 8 8" xfId="42142"/>
    <cellStyle name="Sub-total 8 8" xfId="42143"/>
    <cellStyle name="Subtotal 8 8 2" xfId="42144"/>
    <cellStyle name="Sub-total 8 8 2" xfId="42145"/>
    <cellStyle name="Subtotal 8 8 3" xfId="42146"/>
    <cellStyle name="Sub-total 8 8 3" xfId="42147"/>
    <cellStyle name="Subtotal 8 8 4" xfId="42148"/>
    <cellStyle name="Sub-total 8 8 4" xfId="42149"/>
    <cellStyle name="Subtotal 8 8 5" xfId="42150"/>
    <cellStyle name="Sub-total 8 8 5" xfId="42151"/>
    <cellStyle name="Subtotal 8 8 6" xfId="42152"/>
    <cellStyle name="Sub-total 8 8 6" xfId="42153"/>
    <cellStyle name="Subtotal 8 9" xfId="42154"/>
    <cellStyle name="Sub-total 8 9" xfId="42155"/>
    <cellStyle name="Subtotal 8 9 2" xfId="42156"/>
    <cellStyle name="Sub-total 8 9 2" xfId="42157"/>
    <cellStyle name="Subtotal 8 9 3" xfId="42158"/>
    <cellStyle name="Sub-total 8 9 3" xfId="42159"/>
    <cellStyle name="Subtotal 8 9 4" xfId="42160"/>
    <cellStyle name="Sub-total 8 9 4" xfId="42161"/>
    <cellStyle name="Subtotal 8 9 5" xfId="42162"/>
    <cellStyle name="Sub-total 8 9 5" xfId="42163"/>
    <cellStyle name="Subtotal 8 9 6" xfId="42164"/>
    <cellStyle name="Sub-total 8 9 6" xfId="42165"/>
    <cellStyle name="Subtotal 9" xfId="42166"/>
    <cellStyle name="Sub-total 9" xfId="42167"/>
    <cellStyle name="Subtotal 9 10" xfId="42168"/>
    <cellStyle name="Sub-total 9 10" xfId="42169"/>
    <cellStyle name="Subtotal 9 10 2" xfId="42170"/>
    <cellStyle name="Sub-total 9 10 2" xfId="42171"/>
    <cellStyle name="Subtotal 9 10 3" xfId="42172"/>
    <cellStyle name="Sub-total 9 10 3" xfId="42173"/>
    <cellStyle name="Subtotal 9 10 4" xfId="42174"/>
    <cellStyle name="Sub-total 9 10 4" xfId="42175"/>
    <cellStyle name="Subtotal 9 10 5" xfId="42176"/>
    <cellStyle name="Sub-total 9 10 5" xfId="42177"/>
    <cellStyle name="Subtotal 9 10 6" xfId="42178"/>
    <cellStyle name="Sub-total 9 10 6" xfId="42179"/>
    <cellStyle name="Subtotal 9 11" xfId="42180"/>
    <cellStyle name="Sub-total 9 11" xfId="42181"/>
    <cellStyle name="Subtotal 9 11 2" xfId="42182"/>
    <cellStyle name="Sub-total 9 11 2" xfId="42183"/>
    <cellStyle name="Subtotal 9 11 3" xfId="42184"/>
    <cellStyle name="Sub-total 9 11 3" xfId="42185"/>
    <cellStyle name="Subtotal 9 11 4" xfId="42186"/>
    <cellStyle name="Sub-total 9 11 4" xfId="42187"/>
    <cellStyle name="Subtotal 9 11 5" xfId="42188"/>
    <cellStyle name="Sub-total 9 11 5" xfId="42189"/>
    <cellStyle name="Subtotal 9 11 6" xfId="42190"/>
    <cellStyle name="Sub-total 9 11 6" xfId="42191"/>
    <cellStyle name="Subtotal 9 12" xfId="42192"/>
    <cellStyle name="Sub-total 9 12" xfId="42193"/>
    <cellStyle name="Subtotal 9 12 2" xfId="42194"/>
    <cellStyle name="Sub-total 9 12 2" xfId="42195"/>
    <cellStyle name="Subtotal 9 12 3" xfId="42196"/>
    <cellStyle name="Sub-total 9 12 3" xfId="42197"/>
    <cellStyle name="Subtotal 9 12 4" xfId="42198"/>
    <cellStyle name="Sub-total 9 12 4" xfId="42199"/>
    <cellStyle name="Subtotal 9 12 5" xfId="42200"/>
    <cellStyle name="Sub-total 9 12 5" xfId="42201"/>
    <cellStyle name="Subtotal 9 12 6" xfId="42202"/>
    <cellStyle name="Sub-total 9 12 6" xfId="42203"/>
    <cellStyle name="Subtotal 9 13" xfId="42204"/>
    <cellStyle name="Sub-total 9 13" xfId="42205"/>
    <cellStyle name="Subtotal 9 13 2" xfId="42206"/>
    <cellStyle name="Sub-total 9 13 2" xfId="42207"/>
    <cellStyle name="Subtotal 9 13 3" xfId="42208"/>
    <cellStyle name="Sub-total 9 13 3" xfId="42209"/>
    <cellStyle name="Subtotal 9 13 4" xfId="42210"/>
    <cellStyle name="Sub-total 9 13 4" xfId="42211"/>
    <cellStyle name="Subtotal 9 13 5" xfId="42212"/>
    <cellStyle name="Sub-total 9 13 5" xfId="42213"/>
    <cellStyle name="Subtotal 9 13 6" xfId="42214"/>
    <cellStyle name="Sub-total 9 13 6" xfId="42215"/>
    <cellStyle name="Subtotal 9 14" xfId="42216"/>
    <cellStyle name="Sub-total 9 14" xfId="42217"/>
    <cellStyle name="Subtotal 9 15" xfId="42218"/>
    <cellStyle name="Sub-total 9 15" xfId="42219"/>
    <cellStyle name="Subtotal 9 16" xfId="42220"/>
    <cellStyle name="Sub-total 9 16" xfId="42221"/>
    <cellStyle name="Subtotal 9 17" xfId="42222"/>
    <cellStyle name="Sub-total 9 17" xfId="42223"/>
    <cellStyle name="Subtotal 9 18" xfId="42224"/>
    <cellStyle name="Sub-total 9 18" xfId="42225"/>
    <cellStyle name="Subtotal 9 2" xfId="42226"/>
    <cellStyle name="Sub-total 9 2" xfId="42227"/>
    <cellStyle name="Subtotal 9 2 2" xfId="42228"/>
    <cellStyle name="Sub-total 9 2 2" xfId="42229"/>
    <cellStyle name="Subtotal 9 2 3" xfId="42230"/>
    <cellStyle name="Sub-total 9 2 3" xfId="42231"/>
    <cellStyle name="Subtotal 9 2 4" xfId="42232"/>
    <cellStyle name="Sub-total 9 2 4" xfId="42233"/>
    <cellStyle name="Subtotal 9 2 5" xfId="42234"/>
    <cellStyle name="Sub-total 9 2 5" xfId="42235"/>
    <cellStyle name="Subtotal 9 2 6" xfId="42236"/>
    <cellStyle name="Sub-total 9 2 6" xfId="42237"/>
    <cellStyle name="Subtotal 9 3" xfId="42238"/>
    <cellStyle name="Sub-total 9 3" xfId="42239"/>
    <cellStyle name="Subtotal 9 3 2" xfId="42240"/>
    <cellStyle name="Sub-total 9 3 2" xfId="42241"/>
    <cellStyle name="Subtotal 9 3 3" xfId="42242"/>
    <cellStyle name="Sub-total 9 3 3" xfId="42243"/>
    <cellStyle name="Subtotal 9 3 4" xfId="42244"/>
    <cellStyle name="Sub-total 9 3 4" xfId="42245"/>
    <cellStyle name="Subtotal 9 3 5" xfId="42246"/>
    <cellStyle name="Sub-total 9 3 5" xfId="42247"/>
    <cellStyle name="Subtotal 9 3 6" xfId="42248"/>
    <cellStyle name="Sub-total 9 3 6" xfId="42249"/>
    <cellStyle name="Subtotal 9 4" xfId="42250"/>
    <cellStyle name="Sub-total 9 4" xfId="42251"/>
    <cellStyle name="Subtotal 9 4 2" xfId="42252"/>
    <cellStyle name="Sub-total 9 4 2" xfId="42253"/>
    <cellStyle name="Subtotal 9 4 3" xfId="42254"/>
    <cellStyle name="Sub-total 9 4 3" xfId="42255"/>
    <cellStyle name="Subtotal 9 4 4" xfId="42256"/>
    <cellStyle name="Sub-total 9 4 4" xfId="42257"/>
    <cellStyle name="Subtotal 9 4 5" xfId="42258"/>
    <cellStyle name="Sub-total 9 4 5" xfId="42259"/>
    <cellStyle name="Subtotal 9 4 6" xfId="42260"/>
    <cellStyle name="Sub-total 9 4 6" xfId="42261"/>
    <cellStyle name="Subtotal 9 5" xfId="42262"/>
    <cellStyle name="Sub-total 9 5" xfId="42263"/>
    <cellStyle name="Subtotal 9 5 2" xfId="42264"/>
    <cellStyle name="Sub-total 9 5 2" xfId="42265"/>
    <cellStyle name="Subtotal 9 5 3" xfId="42266"/>
    <cellStyle name="Sub-total 9 5 3" xfId="42267"/>
    <cellStyle name="Subtotal 9 5 4" xfId="42268"/>
    <cellStyle name="Sub-total 9 5 4" xfId="42269"/>
    <cellStyle name="Subtotal 9 5 5" xfId="42270"/>
    <cellStyle name="Sub-total 9 5 5" xfId="42271"/>
    <cellStyle name="Subtotal 9 5 6" xfId="42272"/>
    <cellStyle name="Sub-total 9 5 6" xfId="42273"/>
    <cellStyle name="Subtotal 9 6" xfId="42274"/>
    <cellStyle name="Sub-total 9 6" xfId="42275"/>
    <cellStyle name="Subtotal 9 6 2" xfId="42276"/>
    <cellStyle name="Sub-total 9 6 2" xfId="42277"/>
    <cellStyle name="Subtotal 9 6 3" xfId="42278"/>
    <cellStyle name="Sub-total 9 6 3" xfId="42279"/>
    <cellStyle name="Subtotal 9 6 4" xfId="42280"/>
    <cellStyle name="Sub-total 9 6 4" xfId="42281"/>
    <cellStyle name="Subtotal 9 6 5" xfId="42282"/>
    <cellStyle name="Sub-total 9 6 5" xfId="42283"/>
    <cellStyle name="Subtotal 9 6 6" xfId="42284"/>
    <cellStyle name="Sub-total 9 6 6" xfId="42285"/>
    <cellStyle name="Subtotal 9 7" xfId="42286"/>
    <cellStyle name="Sub-total 9 7" xfId="42287"/>
    <cellStyle name="Subtotal 9 7 2" xfId="42288"/>
    <cellStyle name="Sub-total 9 7 2" xfId="42289"/>
    <cellStyle name="Subtotal 9 7 3" xfId="42290"/>
    <cellStyle name="Sub-total 9 7 3" xfId="42291"/>
    <cellStyle name="Subtotal 9 7 4" xfId="42292"/>
    <cellStyle name="Sub-total 9 7 4" xfId="42293"/>
    <cellStyle name="Subtotal 9 7 5" xfId="42294"/>
    <cellStyle name="Sub-total 9 7 5" xfId="42295"/>
    <cellStyle name="Subtotal 9 7 6" xfId="42296"/>
    <cellStyle name="Sub-total 9 7 6" xfId="42297"/>
    <cellStyle name="Subtotal 9 8" xfId="42298"/>
    <cellStyle name="Sub-total 9 8" xfId="42299"/>
    <cellStyle name="Subtotal 9 8 2" xfId="42300"/>
    <cellStyle name="Sub-total 9 8 2" xfId="42301"/>
    <cellStyle name="Subtotal 9 8 3" xfId="42302"/>
    <cellStyle name="Sub-total 9 8 3" xfId="42303"/>
    <cellStyle name="Subtotal 9 8 4" xfId="42304"/>
    <cellStyle name="Sub-total 9 8 4" xfId="42305"/>
    <cellStyle name="Subtotal 9 8 5" xfId="42306"/>
    <cellStyle name="Sub-total 9 8 5" xfId="42307"/>
    <cellStyle name="Subtotal 9 8 6" xfId="42308"/>
    <cellStyle name="Sub-total 9 8 6" xfId="42309"/>
    <cellStyle name="Subtotal 9 9" xfId="42310"/>
    <cellStyle name="Sub-total 9 9" xfId="42311"/>
    <cellStyle name="Subtotal 9 9 2" xfId="42312"/>
    <cellStyle name="Sub-total 9 9 2" xfId="42313"/>
    <cellStyle name="Subtotal 9 9 3" xfId="42314"/>
    <cellStyle name="Sub-total 9 9 3" xfId="42315"/>
    <cellStyle name="Subtotal 9 9 4" xfId="42316"/>
    <cellStyle name="Sub-total 9 9 4" xfId="42317"/>
    <cellStyle name="Subtotal 9 9 5" xfId="42318"/>
    <cellStyle name="Sub-total 9 9 5" xfId="42319"/>
    <cellStyle name="Subtotal 9 9 6" xfId="42320"/>
    <cellStyle name="Sub-total 9 9 6" xfId="42321"/>
    <cellStyle name="Table Data" xfId="42322"/>
    <cellStyle name="Table Headings Bold" xfId="42323"/>
    <cellStyle name="taples Plaza" xfId="13958"/>
    <cellStyle name="taples Plaza 2" xfId="42324"/>
    <cellStyle name="taples Plaza 3" xfId="42325"/>
    <cellStyle name="Test" xfId="13959"/>
    <cellStyle name="Test 2" xfId="42326"/>
    <cellStyle name="Tickmark" xfId="13960"/>
    <cellStyle name="Title" xfId="58" builtinId="15" customBuiltin="1"/>
    <cellStyle name="Title 10" xfId="13961"/>
    <cellStyle name="Title 11" xfId="13962"/>
    <cellStyle name="Title 12" xfId="13963"/>
    <cellStyle name="Title 13" xfId="13964"/>
    <cellStyle name="Title 14" xfId="13965"/>
    <cellStyle name="Title 15" xfId="13966"/>
    <cellStyle name="Title 16" xfId="13967"/>
    <cellStyle name="Title 17" xfId="13968"/>
    <cellStyle name="Title 18" xfId="13969"/>
    <cellStyle name="Title 19" xfId="13970"/>
    <cellStyle name="Title 2" xfId="13971"/>
    <cellStyle name="Title 2 2" xfId="13972"/>
    <cellStyle name="Title 2 2 2" xfId="13973"/>
    <cellStyle name="Title 2 2 2 2" xfId="42327"/>
    <cellStyle name="Title 2 2 2 2 2" xfId="42328"/>
    <cellStyle name="Title 2 2 2 3" xfId="42329"/>
    <cellStyle name="Title 2 2 2 4" xfId="42330"/>
    <cellStyle name="Title 2 2 3" xfId="13974"/>
    <cellStyle name="Title 2 2 3 2" xfId="13975"/>
    <cellStyle name="Title 2 2 3 2 2" xfId="42331"/>
    <cellStyle name="Title 2 2 3 3" xfId="42332"/>
    <cellStyle name="Title 2 2 4" xfId="42333"/>
    <cellStyle name="Title 2 2 4 2" xfId="42334"/>
    <cellStyle name="Title 2 2 5" xfId="42335"/>
    <cellStyle name="Title 2 3" xfId="13976"/>
    <cellStyle name="Title 2 3 2" xfId="42336"/>
    <cellStyle name="Title 2 3 2 2" xfId="42337"/>
    <cellStyle name="Title 2 3 2 2 2" xfId="42338"/>
    <cellStyle name="Title 2 3 2 3" xfId="42339"/>
    <cellStyle name="Title 2 3 2 4" xfId="42340"/>
    <cellStyle name="Title 2 3 3" xfId="42341"/>
    <cellStyle name="Title 2 3 3 2" xfId="42342"/>
    <cellStyle name="Title 2 3 3 3" xfId="42343"/>
    <cellStyle name="Title 2 3 4" xfId="42344"/>
    <cellStyle name="Title 2 3 4 2" xfId="42345"/>
    <cellStyle name="Title 2 4" xfId="13977"/>
    <cellStyle name="Title 2 4 2" xfId="13978"/>
    <cellStyle name="Title 2 4 2 2" xfId="42346"/>
    <cellStyle name="Title 2 4 3" xfId="42347"/>
    <cellStyle name="Title 2 4 4" xfId="42348"/>
    <cellStyle name="Title 2 5" xfId="13979"/>
    <cellStyle name="Title 2 5 2" xfId="42349"/>
    <cellStyle name="Title 2 5 3" xfId="42350"/>
    <cellStyle name="Title 2 6" xfId="42351"/>
    <cellStyle name="Title 2 6 2" xfId="42352"/>
    <cellStyle name="Title 2 7" xfId="42353"/>
    <cellStyle name="Title 20" xfId="13980"/>
    <cellStyle name="Title 21" xfId="13981"/>
    <cellStyle name="Title 22" xfId="13982"/>
    <cellStyle name="Title 23" xfId="13983"/>
    <cellStyle name="Title 24" xfId="13984"/>
    <cellStyle name="Title 25" xfId="13985"/>
    <cellStyle name="Title 26" xfId="13986"/>
    <cellStyle name="Title 27" xfId="13987"/>
    <cellStyle name="Title 28" xfId="13988"/>
    <cellStyle name="Title 29" xfId="13989"/>
    <cellStyle name="Title 3" xfId="13990"/>
    <cellStyle name="Title 3 2" xfId="13991"/>
    <cellStyle name="Title 3 2 2" xfId="42354"/>
    <cellStyle name="Title 3 2 2 2" xfId="42355"/>
    <cellStyle name="Title 3 2 3" xfId="42356"/>
    <cellStyle name="Title 3 2 4" xfId="42357"/>
    <cellStyle name="Title 3 3" xfId="13992"/>
    <cellStyle name="Title 3 3 2" xfId="13993"/>
    <cellStyle name="Title 3 3 2 2" xfId="42358"/>
    <cellStyle name="Title 3 3 3" xfId="42359"/>
    <cellStyle name="Title 3 4" xfId="13994"/>
    <cellStyle name="Title 3 4 2" xfId="42360"/>
    <cellStyle name="Title 3 5" xfId="42361"/>
    <cellStyle name="Title 30" xfId="13995"/>
    <cellStyle name="Title 31" xfId="13996"/>
    <cellStyle name="Title 32" xfId="13997"/>
    <cellStyle name="Title 33" xfId="13998"/>
    <cellStyle name="Title 34" xfId="13999"/>
    <cellStyle name="Title 35" xfId="14000"/>
    <cellStyle name="Title 36" xfId="14001"/>
    <cellStyle name="Title 37" xfId="14002"/>
    <cellStyle name="Title 38" xfId="14003"/>
    <cellStyle name="Title 39" xfId="14004"/>
    <cellStyle name="Title 4" xfId="14005"/>
    <cellStyle name="Title 4 2" xfId="14006"/>
    <cellStyle name="Title 4 2 2" xfId="42362"/>
    <cellStyle name="Title 4 2 2 2" xfId="42363"/>
    <cellStyle name="Title 4 2 3" xfId="42364"/>
    <cellStyle name="Title 4 2 4" xfId="42365"/>
    <cellStyle name="Title 4 3" xfId="42366"/>
    <cellStyle name="Title 4 3 2" xfId="42367"/>
    <cellStyle name="Title 4 3 3" xfId="42368"/>
    <cellStyle name="Title 4 4" xfId="42369"/>
    <cellStyle name="Title 4 4 2" xfId="42370"/>
    <cellStyle name="Title 40" xfId="14007"/>
    <cellStyle name="Title 41" xfId="14008"/>
    <cellStyle name="Title 42" xfId="14009"/>
    <cellStyle name="Title 43" xfId="14010"/>
    <cellStyle name="Title 44" xfId="14011"/>
    <cellStyle name="Title 45" xfId="14012"/>
    <cellStyle name="Title 46" xfId="14013"/>
    <cellStyle name="Title 47" xfId="14014"/>
    <cellStyle name="Title 48" xfId="14015"/>
    <cellStyle name="Title 49" xfId="14016"/>
    <cellStyle name="Title 5" xfId="14017"/>
    <cellStyle name="Title 5 2" xfId="42371"/>
    <cellStyle name="Title 5 2 2" xfId="42372"/>
    <cellStyle name="Title 5 2 3" xfId="42373"/>
    <cellStyle name="Title 5 3" xfId="42374"/>
    <cellStyle name="Title 5 3 2" xfId="42375"/>
    <cellStyle name="Title 5 4" xfId="42376"/>
    <cellStyle name="Title 50" xfId="14018"/>
    <cellStyle name="Title 51" xfId="14019"/>
    <cellStyle name="Title 52" xfId="14020"/>
    <cellStyle name="Title 53" xfId="14021"/>
    <cellStyle name="Title 54" xfId="14022"/>
    <cellStyle name="Title 55" xfId="14023"/>
    <cellStyle name="Title 56" xfId="14024"/>
    <cellStyle name="Title 57" xfId="14025"/>
    <cellStyle name="Title 58" xfId="14026"/>
    <cellStyle name="Title 59" xfId="14027"/>
    <cellStyle name="Title 6" xfId="14028"/>
    <cellStyle name="Title 6 2" xfId="14029"/>
    <cellStyle name="Title 6 2 2" xfId="42377"/>
    <cellStyle name="Title 6 3" xfId="42378"/>
    <cellStyle name="Title 60" xfId="14030"/>
    <cellStyle name="Title 61" xfId="14031"/>
    <cellStyle name="Title 62" xfId="14032"/>
    <cellStyle name="Title 63" xfId="14033"/>
    <cellStyle name="Title 64" xfId="14034"/>
    <cellStyle name="Title 7" xfId="14035"/>
    <cellStyle name="Title 7 2" xfId="42379"/>
    <cellStyle name="Title 8" xfId="14036"/>
    <cellStyle name="Title 8 2" xfId="42380"/>
    <cellStyle name="Title 9" xfId="14037"/>
    <cellStyle name="Title: - Style3" xfId="14038"/>
    <cellStyle name="Title: - Style3 2" xfId="42381"/>
    <cellStyle name="Title: - Style4" xfId="14039"/>
    <cellStyle name="Title: - Style4 2" xfId="42382"/>
    <cellStyle name="Title: Major" xfId="14040"/>
    <cellStyle name="Title: Major 2" xfId="14041"/>
    <cellStyle name="Title: Major 2 2" xfId="42383"/>
    <cellStyle name="Title: Major 2 2 2" xfId="42384"/>
    <cellStyle name="Title: Major 2 2 2 2" xfId="42385"/>
    <cellStyle name="Title: Major 2 2 3" xfId="42386"/>
    <cellStyle name="Title: Major 2 2 4" xfId="42387"/>
    <cellStyle name="Title: Major 2 3" xfId="42388"/>
    <cellStyle name="Title: Major 2 3 2" xfId="42389"/>
    <cellStyle name="Title: Major 2 4" xfId="42390"/>
    <cellStyle name="Title: Major 2 4 2" xfId="42391"/>
    <cellStyle name="Title: Major 3" xfId="14042"/>
    <cellStyle name="Title: Major 3 2" xfId="14043"/>
    <cellStyle name="Title: Major 3 2 2" xfId="42392"/>
    <cellStyle name="Title: Major 3 3" xfId="42393"/>
    <cellStyle name="Title: Major 4" xfId="14044"/>
    <cellStyle name="Title: Major 4 2" xfId="42394"/>
    <cellStyle name="Title: Major 4 3" xfId="42395"/>
    <cellStyle name="Title: Major 5" xfId="42396"/>
    <cellStyle name="Title: Major 5 2" xfId="42397"/>
    <cellStyle name="Title: Minor" xfId="14045"/>
    <cellStyle name="Title: Minor 2" xfId="14046"/>
    <cellStyle name="Title: Minor 2 2" xfId="14047"/>
    <cellStyle name="Title: Minor 2 2 2" xfId="42398"/>
    <cellStyle name="Title: Minor 2 2 2 2" xfId="42399"/>
    <cellStyle name="Title: Minor 2 2 3" xfId="42400"/>
    <cellStyle name="Title: Minor 2 2 4" xfId="42401"/>
    <cellStyle name="Title: Minor 2 3" xfId="42402"/>
    <cellStyle name="Title: Minor 2 3 2" xfId="42403"/>
    <cellStyle name="Title: Minor 3" xfId="14048"/>
    <cellStyle name="Title: Minor 3 2" xfId="42404"/>
    <cellStyle name="Title: Minor 3 2 2" xfId="42405"/>
    <cellStyle name="Title: Minor 3 3" xfId="42406"/>
    <cellStyle name="Title: Minor 3 4" xfId="42407"/>
    <cellStyle name="Title: Minor 4" xfId="42408"/>
    <cellStyle name="Title: Minor 4 2" xfId="42409"/>
    <cellStyle name="Title: Minor 5" xfId="42410"/>
    <cellStyle name="Title: Minor 5 2" xfId="42411"/>
    <cellStyle name="Title: Minor_Electric Rev Req Model (2009 GRC) Rebuttal" xfId="14049"/>
    <cellStyle name="Title: Worksheet" xfId="14050"/>
    <cellStyle name="Title: Worksheet 2" xfId="14051"/>
    <cellStyle name="Title: Worksheet 2 2" xfId="14052"/>
    <cellStyle name="Title: Worksheet 2 2 2" xfId="42412"/>
    <cellStyle name="Title: Worksheet 2 3" xfId="42413"/>
    <cellStyle name="Title: Worksheet 2 4" xfId="42414"/>
    <cellStyle name="Title: Worksheet 3" xfId="14053"/>
    <cellStyle name="Title: Worksheet 3 2" xfId="42415"/>
    <cellStyle name="Title: Worksheet 3 3" xfId="42416"/>
    <cellStyle name="Title: Worksheet 4" xfId="42417"/>
    <cellStyle name="Title: Worksheet 4 2" xfId="42418"/>
    <cellStyle name="Titles" xfId="42419"/>
    <cellStyle name="Total" xfId="59" builtinId="25" customBuiltin="1"/>
    <cellStyle name="Total 10" xfId="14054"/>
    <cellStyle name="Total 11" xfId="14055"/>
    <cellStyle name="Total 12" xfId="14056"/>
    <cellStyle name="Total 13" xfId="14057"/>
    <cellStyle name="Total 14" xfId="14058"/>
    <cellStyle name="Total 15" xfId="14059"/>
    <cellStyle name="Total 16" xfId="14060"/>
    <cellStyle name="Total 17" xfId="14061"/>
    <cellStyle name="Total 18" xfId="14062"/>
    <cellStyle name="Total 19" xfId="14063"/>
    <cellStyle name="Total 2" xfId="14064"/>
    <cellStyle name="Total 2 2" xfId="14065"/>
    <cellStyle name="Total 2 2 2" xfId="14066"/>
    <cellStyle name="Total 2 2 2 2" xfId="14067"/>
    <cellStyle name="Total 2 2 2 2 2" xfId="42420"/>
    <cellStyle name="Total 2 2 2 3" xfId="14068"/>
    <cellStyle name="Total 2 2 2 4" xfId="14069"/>
    <cellStyle name="Total 2 2 2 5" xfId="14070"/>
    <cellStyle name="Total 2 2 2 6" xfId="42421"/>
    <cellStyle name="Total 2 2 2 7" xfId="42422"/>
    <cellStyle name="Total 2 2 3" xfId="14071"/>
    <cellStyle name="Total 2 2 3 2" xfId="14072"/>
    <cellStyle name="Total 2 2 3 2 2" xfId="42423"/>
    <cellStyle name="Total 2 2 3 3" xfId="42424"/>
    <cellStyle name="Total 2 2 4" xfId="42425"/>
    <cellStyle name="Total 2 2 4 2" xfId="42426"/>
    <cellStyle name="Total 2 2 5" xfId="42427"/>
    <cellStyle name="Total 2 3" xfId="14073"/>
    <cellStyle name="Total 2 3 10" xfId="42428"/>
    <cellStyle name="Total 2 3 2" xfId="14074"/>
    <cellStyle name="Total 2 3 2 2" xfId="14075"/>
    <cellStyle name="Total 2 3 2 2 2" xfId="42429"/>
    <cellStyle name="Total 2 3 2 3" xfId="14076"/>
    <cellStyle name="Total 2 3 2 3 2" xfId="42430"/>
    <cellStyle name="Total 2 3 2 4" xfId="14077"/>
    <cellStyle name="Total 2 3 2 5" xfId="14078"/>
    <cellStyle name="Total 2 3 2 6" xfId="42431"/>
    <cellStyle name="Total 2 3 2 7" xfId="42432"/>
    <cellStyle name="Total 2 3 3" xfId="14079"/>
    <cellStyle name="Total 2 3 3 2" xfId="14080"/>
    <cellStyle name="Total 2 3 3 2 2" xfId="42433"/>
    <cellStyle name="Total 2 3 3 3" xfId="14081"/>
    <cellStyle name="Total 2 3 3 4" xfId="14082"/>
    <cellStyle name="Total 2 3 3 5" xfId="14083"/>
    <cellStyle name="Total 2 3 3 6" xfId="42434"/>
    <cellStyle name="Total 2 3 3 7" xfId="42435"/>
    <cellStyle name="Total 2 3 4" xfId="14084"/>
    <cellStyle name="Total 2 3 4 2" xfId="14085"/>
    <cellStyle name="Total 2 3 4 3" xfId="14086"/>
    <cellStyle name="Total 2 3 4 4" xfId="14087"/>
    <cellStyle name="Total 2 3 4 5" xfId="14088"/>
    <cellStyle name="Total 2 3 4 6" xfId="42436"/>
    <cellStyle name="Total 2 3 4 7" xfId="42437"/>
    <cellStyle name="Total 2 3 5" xfId="14089"/>
    <cellStyle name="Total 2 3 5 2" xfId="42438"/>
    <cellStyle name="Total 2 3 6" xfId="14090"/>
    <cellStyle name="Total 2 3 7" xfId="14091"/>
    <cellStyle name="Total 2 3 8" xfId="14092"/>
    <cellStyle name="Total 2 3 9" xfId="42439"/>
    <cellStyle name="Total 2 4" xfId="14093"/>
    <cellStyle name="Total 2 4 2" xfId="14094"/>
    <cellStyle name="Total 2 4 2 2" xfId="42440"/>
    <cellStyle name="Total 2 4 2 3" xfId="42441"/>
    <cellStyle name="Total 2 4 3" xfId="42442"/>
    <cellStyle name="Total 2 4 4" xfId="42443"/>
    <cellStyle name="Total 2 5" xfId="14095"/>
    <cellStyle name="Total 2 5 2" xfId="42444"/>
    <cellStyle name="Total 2 5 2 2" xfId="42445"/>
    <cellStyle name="Total 2 5 3" xfId="42446"/>
    <cellStyle name="Total 2 5 4" xfId="42447"/>
    <cellStyle name="Total 2 6" xfId="42448"/>
    <cellStyle name="Total 2 6 2" xfId="42449"/>
    <cellStyle name="Total 2 7" xfId="42450"/>
    <cellStyle name="Total 20" xfId="14096"/>
    <cellStyle name="Total 21" xfId="14097"/>
    <cellStyle name="Total 22" xfId="14098"/>
    <cellStyle name="Total 23" xfId="14099"/>
    <cellStyle name="Total 24" xfId="14100"/>
    <cellStyle name="Total 25" xfId="14101"/>
    <cellStyle name="Total 26" xfId="14102"/>
    <cellStyle name="Total 27" xfId="14103"/>
    <cellStyle name="Total 28" xfId="14104"/>
    <cellStyle name="Total 29" xfId="14105"/>
    <cellStyle name="Total 3" xfId="14106"/>
    <cellStyle name="Total 3 2" xfId="14107"/>
    <cellStyle name="Total 3 2 2" xfId="14108"/>
    <cellStyle name="Total 3 2 2 2" xfId="42451"/>
    <cellStyle name="Total 3 2 3" xfId="14109"/>
    <cellStyle name="Total 3 2 3 2" xfId="42452"/>
    <cellStyle name="Total 3 2 4" xfId="14110"/>
    <cellStyle name="Total 3 2 5" xfId="14111"/>
    <cellStyle name="Total 3 2 6" xfId="42453"/>
    <cellStyle name="Total 3 2 7" xfId="42454"/>
    <cellStyle name="Total 3 3" xfId="14112"/>
    <cellStyle name="Total 3 3 2" xfId="14113"/>
    <cellStyle name="Total 3 3 2 2" xfId="42455"/>
    <cellStyle name="Total 3 3 3" xfId="14114"/>
    <cellStyle name="Total 3 3 4" xfId="14115"/>
    <cellStyle name="Total 3 3 5" xfId="14116"/>
    <cellStyle name="Total 3 3 6" xfId="42456"/>
    <cellStyle name="Total 3 3 7" xfId="42457"/>
    <cellStyle name="Total 3 4" xfId="14117"/>
    <cellStyle name="Total 3 4 2" xfId="14118"/>
    <cellStyle name="Total 3 4 3" xfId="14119"/>
    <cellStyle name="Total 3 4 4" xfId="14120"/>
    <cellStyle name="Total 3 4 5" xfId="14121"/>
    <cellStyle name="Total 3 4 6" xfId="42458"/>
    <cellStyle name="Total 3 4 7" xfId="42459"/>
    <cellStyle name="Total 3 5" xfId="42460"/>
    <cellStyle name="Total 30" xfId="14122"/>
    <cellStyle name="Total 31" xfId="14123"/>
    <cellStyle name="Total 32" xfId="14124"/>
    <cellStyle name="Total 33" xfId="14125"/>
    <cellStyle name="Total 34" xfId="14126"/>
    <cellStyle name="Total 35" xfId="14127"/>
    <cellStyle name="Total 36" xfId="14128"/>
    <cellStyle name="Total 37" xfId="14129"/>
    <cellStyle name="Total 38" xfId="14130"/>
    <cellStyle name="Total 39" xfId="14131"/>
    <cellStyle name="Total 4" xfId="14132"/>
    <cellStyle name="Total 4 2" xfId="14133"/>
    <cellStyle name="Total 4 2 2" xfId="14134"/>
    <cellStyle name="Total 4 2 2 2" xfId="42461"/>
    <cellStyle name="Total 4 2 3" xfId="14135"/>
    <cellStyle name="Total 4 2 4" xfId="14136"/>
    <cellStyle name="Total 4 2 5" xfId="14137"/>
    <cellStyle name="Total 4 2 6" xfId="14138"/>
    <cellStyle name="Total 4 2 7" xfId="14139"/>
    <cellStyle name="Total 4 2 8" xfId="42462"/>
    <cellStyle name="Total 4 2 9" xfId="42463"/>
    <cellStyle name="Total 4 3" xfId="42464"/>
    <cellStyle name="Total 4 3 2" xfId="42465"/>
    <cellStyle name="Total 4 4" xfId="42466"/>
    <cellStyle name="Total 40" xfId="14140"/>
    <cellStyle name="Total 41" xfId="14141"/>
    <cellStyle name="Total 42" xfId="14142"/>
    <cellStyle name="Total 43" xfId="14143"/>
    <cellStyle name="Total 44" xfId="14144"/>
    <cellStyle name="Total 45" xfId="14145"/>
    <cellStyle name="Total 46" xfId="14146"/>
    <cellStyle name="Total 47" xfId="14147"/>
    <cellStyle name="Total 48" xfId="14148"/>
    <cellStyle name="Total 49" xfId="14149"/>
    <cellStyle name="Total 5" xfId="14150"/>
    <cellStyle name="Total 5 2" xfId="14151"/>
    <cellStyle name="Total 5 2 2" xfId="42467"/>
    <cellStyle name="Total 5 2 3" xfId="42468"/>
    <cellStyle name="Total 5 3" xfId="14152"/>
    <cellStyle name="Total 5 3 2" xfId="42469"/>
    <cellStyle name="Total 5 4" xfId="14153"/>
    <cellStyle name="Total 5 5" xfId="14154"/>
    <cellStyle name="Total 5 6" xfId="14155"/>
    <cellStyle name="Total 5 7" xfId="14156"/>
    <cellStyle name="Total 5 8" xfId="42470"/>
    <cellStyle name="Total 5 9" xfId="42471"/>
    <cellStyle name="Total 50" xfId="14157"/>
    <cellStyle name="Total 51" xfId="14158"/>
    <cellStyle name="Total 52" xfId="14159"/>
    <cellStyle name="Total 53" xfId="14160"/>
    <cellStyle name="Total 54" xfId="14161"/>
    <cellStyle name="Total 55" xfId="14162"/>
    <cellStyle name="Total 56" xfId="14163"/>
    <cellStyle name="Total 57" xfId="14164"/>
    <cellStyle name="Total 58" xfId="14165"/>
    <cellStyle name="Total 59" xfId="14166"/>
    <cellStyle name="Total 6" xfId="14167"/>
    <cellStyle name="Total 6 2" xfId="42472"/>
    <cellStyle name="Total 60" xfId="14168"/>
    <cellStyle name="Total 61" xfId="14169"/>
    <cellStyle name="Total 62" xfId="14170"/>
    <cellStyle name="Total 63" xfId="14171"/>
    <cellStyle name="Total 64" xfId="14172"/>
    <cellStyle name="Total 65" xfId="14173"/>
    <cellStyle name="Total 66" xfId="14174"/>
    <cellStyle name="Total 7" xfId="14175"/>
    <cellStyle name="Total 7 2" xfId="42473"/>
    <cellStyle name="Total 8" xfId="14176"/>
    <cellStyle name="Total 9" xfId="14177"/>
    <cellStyle name="Total 9 2" xfId="14178"/>
    <cellStyle name="Total4 - Style4" xfId="14179"/>
    <cellStyle name="Total4 - Style4 2" xfId="14180"/>
    <cellStyle name="Total4 - Style4 2 2" xfId="14181"/>
    <cellStyle name="Total4 - Style4 2 2 2" xfId="42474"/>
    <cellStyle name="Total4 - Style4 2 3" xfId="14182"/>
    <cellStyle name="Total4 - Style4 2 4" xfId="14183"/>
    <cellStyle name="Total4 - Style4 2 5" xfId="14184"/>
    <cellStyle name="Total4 - Style4 2 6" xfId="14185"/>
    <cellStyle name="Total4 - Style4 2 7" xfId="14186"/>
    <cellStyle name="Total4 - Style4 2 8" xfId="42475"/>
    <cellStyle name="Total4 - Style4 2 9" xfId="42476"/>
    <cellStyle name="Total4 - Style4 3" xfId="14187"/>
    <cellStyle name="Total4 - Style4 3 2" xfId="42477"/>
    <cellStyle name="Total4 - Style4 3 2 2" xfId="42478"/>
    <cellStyle name="Total4 - Style4 3 3" xfId="42479"/>
    <cellStyle name="Total4 - Style4 3 4" xfId="42480"/>
    <cellStyle name="Total4 - Style4 4" xfId="42481"/>
    <cellStyle name="Total4 - Style4 4 2" xfId="42482"/>
    <cellStyle name="Total4 - Style4 5" xfId="42483"/>
    <cellStyle name="Total4 - Style4_ACCOUNTS" xfId="14188"/>
    <cellStyle name="Totals" xfId="42484"/>
    <cellStyle name="Totals [0]" xfId="42485"/>
    <cellStyle name="Totals [2]" xfId="42486"/>
    <cellStyle name="Totals_FWB Summary" xfId="42487"/>
    <cellStyle name="UnProtectedCalc" xfId="42488"/>
    <cellStyle name="Warning Text" xfId="60" builtinId="11" customBuiltin="1"/>
    <cellStyle name="Warning Text 10" xfId="14189"/>
    <cellStyle name="Warning Text 11" xfId="14190"/>
    <cellStyle name="Warning Text 12" xfId="14191"/>
    <cellStyle name="Warning Text 13" xfId="14192"/>
    <cellStyle name="Warning Text 14" xfId="14193"/>
    <cellStyle name="Warning Text 15" xfId="14194"/>
    <cellStyle name="Warning Text 16" xfId="14195"/>
    <cellStyle name="Warning Text 17" xfId="14196"/>
    <cellStyle name="Warning Text 18" xfId="14197"/>
    <cellStyle name="Warning Text 19" xfId="14198"/>
    <cellStyle name="Warning Text 2" xfId="14199"/>
    <cellStyle name="Warning Text 2 2" xfId="14200"/>
    <cellStyle name="Warning Text 2 2 2" xfId="14201"/>
    <cellStyle name="Warning Text 2 2 2 2" xfId="42489"/>
    <cellStyle name="Warning Text 2 2 2 2 2" xfId="42490"/>
    <cellStyle name="Warning Text 2 2 2 3" xfId="42491"/>
    <cellStyle name="Warning Text 2 2 2 4" xfId="42492"/>
    <cellStyle name="Warning Text 2 2 3" xfId="14202"/>
    <cellStyle name="Warning Text 2 2 3 2" xfId="14203"/>
    <cellStyle name="Warning Text 2 2 3 2 2" xfId="42493"/>
    <cellStyle name="Warning Text 2 2 3 3" xfId="42494"/>
    <cellStyle name="Warning Text 2 2 4" xfId="42495"/>
    <cellStyle name="Warning Text 2 2 4 2" xfId="42496"/>
    <cellStyle name="Warning Text 2 2 5" xfId="42497"/>
    <cellStyle name="Warning Text 2 3" xfId="14204"/>
    <cellStyle name="Warning Text 2 3 2" xfId="42498"/>
    <cellStyle name="Warning Text 2 3 2 2" xfId="42499"/>
    <cellStyle name="Warning Text 2 3 2 2 2" xfId="42500"/>
    <cellStyle name="Warning Text 2 3 2 3" xfId="42501"/>
    <cellStyle name="Warning Text 2 3 2 4" xfId="42502"/>
    <cellStyle name="Warning Text 2 3 3" xfId="42503"/>
    <cellStyle name="Warning Text 2 3 3 2" xfId="42504"/>
    <cellStyle name="Warning Text 2 3 4" xfId="42505"/>
    <cellStyle name="Warning Text 2 3 4 2" xfId="42506"/>
    <cellStyle name="Warning Text 2 4" xfId="14205"/>
    <cellStyle name="Warning Text 2 4 2" xfId="14206"/>
    <cellStyle name="Warning Text 2 4 2 2" xfId="42507"/>
    <cellStyle name="Warning Text 2 4 3" xfId="42508"/>
    <cellStyle name="Warning Text 2 4 4" xfId="42509"/>
    <cellStyle name="Warning Text 2 5" xfId="14207"/>
    <cellStyle name="Warning Text 2 5 2" xfId="42510"/>
    <cellStyle name="Warning Text 2 5 3" xfId="42511"/>
    <cellStyle name="Warning Text 2 6" xfId="42512"/>
    <cellStyle name="Warning Text 2 6 2" xfId="42513"/>
    <cellStyle name="Warning Text 20" xfId="14208"/>
    <cellStyle name="Warning Text 21" xfId="14209"/>
    <cellStyle name="Warning Text 22" xfId="14210"/>
    <cellStyle name="Warning Text 23" xfId="14211"/>
    <cellStyle name="Warning Text 24" xfId="14212"/>
    <cellStyle name="Warning Text 25" xfId="14213"/>
    <cellStyle name="Warning Text 26" xfId="14214"/>
    <cellStyle name="Warning Text 27" xfId="14215"/>
    <cellStyle name="Warning Text 28" xfId="14216"/>
    <cellStyle name="Warning Text 29" xfId="14217"/>
    <cellStyle name="Warning Text 3" xfId="14218"/>
    <cellStyle name="Warning Text 3 2" xfId="14219"/>
    <cellStyle name="Warning Text 3 2 2" xfId="42514"/>
    <cellStyle name="Warning Text 3 2 2 2" xfId="42515"/>
    <cellStyle name="Warning Text 3 2 3" xfId="42516"/>
    <cellStyle name="Warning Text 3 2 4" xfId="42517"/>
    <cellStyle name="Warning Text 3 3" xfId="14220"/>
    <cellStyle name="Warning Text 3 3 2" xfId="14221"/>
    <cellStyle name="Warning Text 3 3 2 2" xfId="42518"/>
    <cellStyle name="Warning Text 3 3 3" xfId="42519"/>
    <cellStyle name="Warning Text 3 4" xfId="14222"/>
    <cellStyle name="Warning Text 3 4 2" xfId="42520"/>
    <cellStyle name="Warning Text 3 5" xfId="42521"/>
    <cellStyle name="Warning Text 30" xfId="14223"/>
    <cellStyle name="Warning Text 31" xfId="14224"/>
    <cellStyle name="Warning Text 32" xfId="14225"/>
    <cellStyle name="Warning Text 33" xfId="14226"/>
    <cellStyle name="Warning Text 34" xfId="14227"/>
    <cellStyle name="Warning Text 35" xfId="14228"/>
    <cellStyle name="Warning Text 36" xfId="14229"/>
    <cellStyle name="Warning Text 37" xfId="14230"/>
    <cellStyle name="Warning Text 38" xfId="14231"/>
    <cellStyle name="Warning Text 39" xfId="14232"/>
    <cellStyle name="Warning Text 4" xfId="14233"/>
    <cellStyle name="Warning Text 4 2" xfId="14234"/>
    <cellStyle name="Warning Text 4 2 2" xfId="42522"/>
    <cellStyle name="Warning Text 4 2 2 2" xfId="42523"/>
    <cellStyle name="Warning Text 4 2 3" xfId="42524"/>
    <cellStyle name="Warning Text 4 2 4" xfId="42525"/>
    <cellStyle name="Warning Text 4 3" xfId="42526"/>
    <cellStyle name="Warning Text 4 3 2" xfId="42527"/>
    <cellStyle name="Warning Text 4 3 3" xfId="42528"/>
    <cellStyle name="Warning Text 4 4" xfId="42529"/>
    <cellStyle name="Warning Text 4 4 2" xfId="42530"/>
    <cellStyle name="Warning Text 40" xfId="14235"/>
    <cellStyle name="Warning Text 41" xfId="14236"/>
    <cellStyle name="Warning Text 42" xfId="14237"/>
    <cellStyle name="Warning Text 43" xfId="14238"/>
    <cellStyle name="Warning Text 44" xfId="14239"/>
    <cellStyle name="Warning Text 45" xfId="14240"/>
    <cellStyle name="Warning Text 46" xfId="14241"/>
    <cellStyle name="Warning Text 47" xfId="14242"/>
    <cellStyle name="Warning Text 48" xfId="14243"/>
    <cellStyle name="Warning Text 49" xfId="14244"/>
    <cellStyle name="Warning Text 5" xfId="14245"/>
    <cellStyle name="Warning Text 5 2" xfId="42531"/>
    <cellStyle name="Warning Text 5 2 2" xfId="42532"/>
    <cellStyle name="Warning Text 5 2 3" xfId="42533"/>
    <cellStyle name="Warning Text 5 3" xfId="42534"/>
    <cellStyle name="Warning Text 50" xfId="14246"/>
    <cellStyle name="Warning Text 51" xfId="14247"/>
    <cellStyle name="Warning Text 52" xfId="14248"/>
    <cellStyle name="Warning Text 53" xfId="14249"/>
    <cellStyle name="Warning Text 54" xfId="14250"/>
    <cellStyle name="Warning Text 55" xfId="14251"/>
    <cellStyle name="Warning Text 56" xfId="14252"/>
    <cellStyle name="Warning Text 57" xfId="14253"/>
    <cellStyle name="Warning Text 58" xfId="14254"/>
    <cellStyle name="Warning Text 59" xfId="14255"/>
    <cellStyle name="Warning Text 6" xfId="14256"/>
    <cellStyle name="Warning Text 6 2" xfId="14257"/>
    <cellStyle name="Warning Text 6 2 2" xfId="42535"/>
    <cellStyle name="Warning Text 6 3" xfId="42536"/>
    <cellStyle name="Warning Text 6 4" xfId="42537"/>
    <cellStyle name="Warning Text 60" xfId="14258"/>
    <cellStyle name="Warning Text 61" xfId="14259"/>
    <cellStyle name="Warning Text 62" xfId="14260"/>
    <cellStyle name="Warning Text 63" xfId="14261"/>
    <cellStyle name="Warning Text 64" xfId="14262"/>
    <cellStyle name="Warning Text 7" xfId="14263"/>
    <cellStyle name="Warning Text 7 2" xfId="42538"/>
    <cellStyle name="Warning Text 8" xfId="14264"/>
    <cellStyle name="Warning Text 9" xfId="14265"/>
    <cellStyle name="Year" xfId="42539"/>
    <cellStyle name="Year 2" xfId="42540"/>
  </cellStyles>
  <dxfs count="0"/>
  <tableStyles count="0" defaultTableStyle="TableStyleMedium9" defaultPivotStyle="PivotStyleLight16"/>
  <colors>
    <mruColors>
      <color rgb="FFFFFFCC"/>
      <color rgb="FFFFFF99"/>
      <color rgb="FF0000FF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9" Type="http://schemas.openxmlformats.org/officeDocument/2006/relationships/externalLink" Target="externalLinks/externalLink31.xml"/><Relationship Id="rId21" Type="http://schemas.openxmlformats.org/officeDocument/2006/relationships/externalLink" Target="externalLinks/externalLink13.xml"/><Relationship Id="rId34" Type="http://schemas.openxmlformats.org/officeDocument/2006/relationships/externalLink" Target="externalLinks/externalLink26.xml"/><Relationship Id="rId42" Type="http://schemas.openxmlformats.org/officeDocument/2006/relationships/externalLink" Target="externalLinks/externalLink34.xml"/><Relationship Id="rId47" Type="http://schemas.openxmlformats.org/officeDocument/2006/relationships/styles" Target="styles.xml"/><Relationship Id="rId50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9" Type="http://schemas.openxmlformats.org/officeDocument/2006/relationships/externalLink" Target="externalLinks/externalLink21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32" Type="http://schemas.openxmlformats.org/officeDocument/2006/relationships/externalLink" Target="externalLinks/externalLink24.xml"/><Relationship Id="rId37" Type="http://schemas.openxmlformats.org/officeDocument/2006/relationships/externalLink" Target="externalLinks/externalLink29.xml"/><Relationship Id="rId40" Type="http://schemas.openxmlformats.org/officeDocument/2006/relationships/externalLink" Target="externalLinks/externalLink32.xml"/><Relationship Id="rId45" Type="http://schemas.openxmlformats.org/officeDocument/2006/relationships/externalLink" Target="externalLinks/externalLink37.xml"/><Relationship Id="rId53" Type="http://schemas.openxmlformats.org/officeDocument/2006/relationships/customXml" Target="../customXml/item4.xml"/><Relationship Id="rId5" Type="http://schemas.openxmlformats.org/officeDocument/2006/relationships/worksheet" Target="worksheets/sheet5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externalLink" Target="externalLinks/externalLink23.xml"/><Relationship Id="rId44" Type="http://schemas.openxmlformats.org/officeDocument/2006/relationships/externalLink" Target="externalLinks/externalLink36.xml"/><Relationship Id="rId52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externalLink" Target="externalLinks/externalLink22.xml"/><Relationship Id="rId35" Type="http://schemas.openxmlformats.org/officeDocument/2006/relationships/externalLink" Target="externalLinks/externalLink27.xml"/><Relationship Id="rId43" Type="http://schemas.openxmlformats.org/officeDocument/2006/relationships/externalLink" Target="externalLinks/externalLink35.xml"/><Relationship Id="rId48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33" Type="http://schemas.openxmlformats.org/officeDocument/2006/relationships/externalLink" Target="externalLinks/externalLink25.xml"/><Relationship Id="rId38" Type="http://schemas.openxmlformats.org/officeDocument/2006/relationships/externalLink" Target="externalLinks/externalLink30.xml"/><Relationship Id="rId46" Type="http://schemas.openxmlformats.org/officeDocument/2006/relationships/theme" Target="theme/theme1.xml"/><Relationship Id="rId20" Type="http://schemas.openxmlformats.org/officeDocument/2006/relationships/externalLink" Target="externalLinks/externalLink12.xml"/><Relationship Id="rId41" Type="http://schemas.openxmlformats.org/officeDocument/2006/relationships/externalLink" Target="externalLinks/externalLink3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externalLink" Target="externalLinks/externalLink20.xml"/><Relationship Id="rId36" Type="http://schemas.openxmlformats.org/officeDocument/2006/relationships/externalLink" Target="externalLinks/externalLink28.xml"/><Relationship Id="rId49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6C\UpdateLP2000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WUTC\Puget%20Sound%20Energy\Semi%20Annual%20Report\Jun_30_99\Electric\cb0699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ates\Public\RASANEN\%232005%20GRC\COS%20Inputs\COS%20Model\ECOS%20Model%20-%20FINAL%20COMPANY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2F\Due%20Diligence\August%20New%20Model\Fred%20Value%209.16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93\FCR%20for%20PSE%20S40%20V0%20%20HM%20edit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microsoft.com/office/2006/relationships/xlExternalLinkPath/xlStartup" Target="%232011%20GRC%20Docket%20UE-11xxxx/Compliance/Compliance%202011%20GRC%20E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ates\Public\RASANEN\%232008%20GRC\COS\Workpapers\Electric%20COS%20Workpapers%2011-20-07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Acct\newgas\2000\Oct00\REVNEW0010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005%20Data\06-2005\Depr%20Tracker%20Electric%20Revenue%20Forecast%206-27-05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boljh\Local%20Settings\MSN%20Rate%20v6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ZNetwork%20Restructuring\02Inputs\JE143-Electric_Unbilled_Revenue_Current_&amp;_Reverse_Prior_mo\0902%20JE143\09-02%20Elec_Unb%20(93.5%25%2009%20months)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Finance\SCCLP\2005\Quarterly%20Reporting\1Q%2005\Consolidating%20Financials%2003%2031%202005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PCA%20&amp;%20RC%2006_2003%20TY\GRC\New%20Plant-093003\FredDispatch%209.30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ECOYE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microsoft.com/office/2006/relationships/xlExternalLinkPath/xlStartup" Target="%232011%20GRC%20Docket%20UE-11xxxx/COS/Revenue%20Requirement/Electric%20Model%202011%20GRC%20Orig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C0\Aurora%20Prices%20for%20RORC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scartwri\My%20Documents\Projects\PSE\Projects\BHP\Due%20Diligence\BHP%20IS.BS.CF%20Model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WUTC\Puget%20Sound%20Energy\Semi%20Annual%20Report\Dec_31_05\2.01E%20Temperature%20Normalization_1205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Load%20&amp;%20Price%20Development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ates\Public\Load%20Research\GRC%202007%20(not%20filed)\Load%20Research%20Analyses\RLW\From%20RLW\Off%20System%20Results\M9_Statistics_All_R991_ADJ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GrpRevnu\PUBLIC\WUTC\Puget%20Sound%20Energy\Semi%20Annual%20Report\Jun_30_01\Proforma%20Adj_not%20used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WUTC\Puget%20Sound%20Energy\Semi%20Annual%20Report\Dec_31_02\Gas\semi1202.rev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WUTC\Puget%20Sound%20Energy\Semi%20Annual%20Report\Dec_31_04\WC-RB%202004-12%20Monthly%20Report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71\SOE%20Sept%202003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ates\Public\RASANEN\%232005%20GRC\Update%206-30-06\COS%20Update%207-7-06\ECOS%20Model%20-%20UPDATE%20(JAH-5)%207-7-06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id%20Office\aaa%20Jody%20Test\variance%20to%20budget%20dollars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ates\Public\RASANEN\%232008%20GRC\Proforma%20Revenue\Transportation%20&amp;%20Large%20Power\Firm%20Resale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PCA%20&amp;%20RC%2006_2003%20TY\GRC\LaborInctvOH%200903%20GRC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2006%20GRC\2006%20GRC%20Original%20Filing\SupportingDocs\Unbilled%20Electric%20-%20September%202005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Cost%20Accounting\Resource%20Costs\Forecast%20&amp;%20Variance\PCORC\RORC%20Filing\PC%20Summary%202004-2008%20Aurora%20+%20Not%20Aurora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Rgarratt%20backup%205_29_02\Excel\La%20Paloma\Proforma\O&amp;M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WUTC\Puget%20Sound%20Energy\Semi%20Annual%20Report\Dec_31_04\WC-RB%202004-12%20Monthly%20Rpt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WUTC\Puget%20Sound%20Energy\Semi%20Annual%20Report\Dec_31_04\WC-RB%202003%20CommBasisRpt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st%20Accounting\Resource%20Costs\REPWBook_PRAM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2006%20GRC\2006%20GRC%20Original%20Filing\Models&amp;Adjs\3.05E%20&amp;%203.05G%20ALLOC%20METHOD%20working%20file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hveal\Local%20Settings\Temporary%20Internet%20Files\OLK43\Energy%20Efficiency%20Semi-Annual%20Report\2003%201st%20Half\JH's%20Recon%20From%20GL%20to%20Energy%20Effi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2006%20GRC\2006%20GRC%20Original%20Filing\Models&amp;Adjs\2.12E%20Filing%20Fee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****"/>
      <sheetName val="Check to Light &amp; Power"/>
      <sheetName val="PSE Lg Power Cust"/>
      <sheetName val="Summary"/>
      <sheetName val="Sched 46"/>
      <sheetName val="Sched 48 - HV"/>
      <sheetName val="Sched 49"/>
      <sheetName val="Special Contract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tual"/>
      <sheetName val="ROR"/>
      <sheetName val="Common Allocation"/>
      <sheetName val="Adjust Explanation"/>
      <sheetName val="model"/>
      <sheetName val="cost of debt"/>
      <sheetName val="Restating Print Macros"/>
      <sheetName val="Module13"/>
      <sheetName val="Module14"/>
      <sheetName val="Module15"/>
      <sheetName val="Module1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ErrorCheck"/>
      <sheetName val="Class Summary"/>
      <sheetName val="Energy Summary"/>
      <sheetName val="Demand Summary"/>
      <sheetName val="Customer Summary"/>
      <sheetName val="Revenue Summary"/>
      <sheetName val="Expense Summary"/>
      <sheetName val="Ratebase Summary"/>
      <sheetName val="Basic Charge"/>
      <sheetName val="Salary &amp; Wage Summary"/>
      <sheetName val="Sch 40 Feeder OH"/>
      <sheetName val="Sch 40 Substation O&amp;M"/>
      <sheetName val="Sch 40 Substation A&amp;G"/>
      <sheetName val="Account Summary"/>
      <sheetName val="BC detail"/>
    </sheetNames>
    <sheetDataSet>
      <sheetData sheetId="0" refreshError="1"/>
      <sheetData sheetId="1" refreshError="1">
        <row r="25">
          <cell r="F25">
            <v>3.408125E-2</v>
          </cell>
        </row>
        <row r="35">
          <cell r="F35">
            <v>0</v>
          </cell>
        </row>
        <row r="36">
          <cell r="F36">
            <v>0</v>
          </cell>
        </row>
      </sheetData>
      <sheetData sheetId="2" refreshError="1">
        <row r="4">
          <cell r="A4" t="str">
            <v>DEM</v>
          </cell>
          <cell r="B4" t="str">
            <v>Demand</v>
          </cell>
          <cell r="C4">
            <v>1</v>
          </cell>
          <cell r="D4">
            <v>1</v>
          </cell>
        </row>
        <row r="5">
          <cell r="A5" t="str">
            <v>NRG</v>
          </cell>
          <cell r="B5" t="str">
            <v>Energy</v>
          </cell>
          <cell r="C5">
            <v>1</v>
          </cell>
          <cell r="E5">
            <v>1</v>
          </cell>
        </row>
        <row r="6">
          <cell r="A6" t="str">
            <v>CUS</v>
          </cell>
          <cell r="B6" t="str">
            <v>Customer</v>
          </cell>
          <cell r="C6">
            <v>1</v>
          </cell>
          <cell r="F6">
            <v>1</v>
          </cell>
        </row>
        <row r="7">
          <cell r="A7" t="str">
            <v>PC1</v>
          </cell>
          <cell r="B7" t="str">
            <v>Peak Credit - No Transportation Top 200</v>
          </cell>
          <cell r="C7">
            <v>1</v>
          </cell>
          <cell r="D7">
            <v>0.13</v>
          </cell>
          <cell r="E7">
            <v>0.87</v>
          </cell>
        </row>
        <row r="8">
          <cell r="A8" t="str">
            <v>OH</v>
          </cell>
          <cell r="B8" t="str">
            <v>Pri / Sec Voltage</v>
          </cell>
          <cell r="C8">
            <v>1</v>
          </cell>
          <cell r="G8">
            <v>0.92</v>
          </cell>
          <cell r="H8">
            <v>0.08</v>
          </cell>
        </row>
        <row r="9">
          <cell r="A9" t="str">
            <v>UG</v>
          </cell>
          <cell r="B9" t="str">
            <v>Pri / Sec Voltage</v>
          </cell>
          <cell r="C9">
            <v>1</v>
          </cell>
          <cell r="G9">
            <v>0.8</v>
          </cell>
          <cell r="H9">
            <v>0.2</v>
          </cell>
        </row>
        <row r="10">
          <cell r="A10" t="str">
            <v>PC2</v>
          </cell>
          <cell r="B10" t="str">
            <v>Peak Credit - All Customers Top 200</v>
          </cell>
          <cell r="C10">
            <v>1</v>
          </cell>
          <cell r="D10">
            <v>0.13</v>
          </cell>
          <cell r="E10">
            <v>0.87</v>
          </cell>
        </row>
        <row r="11">
          <cell r="A11" t="str">
            <v>TFR</v>
          </cell>
          <cell r="B11" t="str">
            <v>Transformers</v>
          </cell>
          <cell r="C11">
            <v>1</v>
          </cell>
          <cell r="D11">
            <v>0</v>
          </cell>
          <cell r="F11">
            <v>1</v>
          </cell>
        </row>
        <row r="12">
          <cell r="A12" t="str">
            <v>PC3</v>
          </cell>
          <cell r="B12" t="str">
            <v>Peak Credit - No Transportation Top 75</v>
          </cell>
          <cell r="C12">
            <v>1</v>
          </cell>
          <cell r="D12">
            <v>0.2</v>
          </cell>
          <cell r="E12">
            <v>0.8</v>
          </cell>
        </row>
        <row r="13">
          <cell r="A13" t="str">
            <v>PC4</v>
          </cell>
          <cell r="B13" t="str">
            <v>Peak Credit - All Customers Top 75</v>
          </cell>
          <cell r="C13">
            <v>1</v>
          </cell>
          <cell r="D13">
            <v>0.2</v>
          </cell>
          <cell r="E13">
            <v>0.8</v>
          </cell>
        </row>
      </sheetData>
      <sheetData sheetId="3" refreshError="1">
        <row r="4">
          <cell r="A4" t="str">
            <v>ENERGY_1</v>
          </cell>
          <cell r="B4" t="str">
            <v>Annual kWhs</v>
          </cell>
          <cell r="C4" t="str">
            <v>NRG</v>
          </cell>
          <cell r="E4">
            <v>0.46156404591758265</v>
          </cell>
          <cell r="F4">
            <v>0.11184030612701876</v>
          </cell>
          <cell r="G4">
            <v>0.1330117764232478</v>
          </cell>
          <cell r="H4">
            <v>8.5947576971571321E-2</v>
          </cell>
          <cell r="I4">
            <v>6.0326706292810998E-2</v>
          </cell>
          <cell r="J4">
            <v>2.4623579678621587E-4</v>
          </cell>
          <cell r="K4">
            <v>7.45924169993033E-3</v>
          </cell>
          <cell r="L4">
            <v>2.2066893850063527E-2</v>
          </cell>
          <cell r="M4">
            <v>2.0268871035032752E-2</v>
          </cell>
          <cell r="N4">
            <v>5.0185465531079488E-3</v>
          </cell>
          <cell r="O4">
            <v>8.1937900590374924E-2</v>
          </cell>
          <cell r="P4">
            <v>3.7871758568948769E-3</v>
          </cell>
          <cell r="Q4">
            <v>6.20252109705236E-3</v>
          </cell>
          <cell r="R4">
            <v>3.2220178852558027E-4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</row>
        <row r="5">
          <cell r="A5" t="str">
            <v/>
          </cell>
          <cell r="B5" t="str">
            <v>Historical Test Year Twelve Months ended September 2005</v>
          </cell>
          <cell r="D5">
            <v>23994289527</v>
          </cell>
          <cell r="E5">
            <v>11074901353</v>
          </cell>
          <cell r="F5">
            <v>2683528686</v>
          </cell>
          <cell r="G5">
            <v>3191523074</v>
          </cell>
          <cell r="H5">
            <v>2062251046</v>
          </cell>
          <cell r="I5">
            <v>1447496457</v>
          </cell>
          <cell r="J5">
            <v>5908253</v>
          </cell>
          <cell r="K5">
            <v>178979205</v>
          </cell>
          <cell r="L5">
            <v>529479440</v>
          </cell>
          <cell r="M5">
            <v>486337160</v>
          </cell>
          <cell r="N5">
            <v>120416459</v>
          </cell>
          <cell r="O5">
            <v>1966041710</v>
          </cell>
          <cell r="P5">
            <v>90870594</v>
          </cell>
          <cell r="Q5">
            <v>148825087</v>
          </cell>
          <cell r="R5">
            <v>7731003</v>
          </cell>
        </row>
        <row r="6">
          <cell r="A6" t="str">
            <v/>
          </cell>
        </row>
        <row r="7">
          <cell r="A7" t="str">
            <v>DEM_1</v>
          </cell>
          <cell r="B7" t="str">
            <v>Annual Kw</v>
          </cell>
          <cell r="C7" t="str">
            <v>DEM</v>
          </cell>
          <cell r="E7">
            <v>0.5484110078399288</v>
          </cell>
          <cell r="F7">
            <v>0.11094322378070802</v>
          </cell>
          <cell r="G7">
            <v>0.11823231839299886</v>
          </cell>
          <cell r="H7">
            <v>6.5240934698380174E-2</v>
          </cell>
          <cell r="I7">
            <v>4.642068306393559E-2</v>
          </cell>
          <cell r="J7">
            <v>7.3706632859891057E-7</v>
          </cell>
          <cell r="K7">
            <v>1.0441772988484567E-2</v>
          </cell>
          <cell r="L7">
            <v>1.5727521319643556E-2</v>
          </cell>
          <cell r="M7">
            <v>1.5063915935128335E-2</v>
          </cell>
          <cell r="N7">
            <v>3.4251472289991377E-3</v>
          </cell>
          <cell r="O7">
            <v>5.8168046209145029E-2</v>
          </cell>
          <cell r="P7">
            <v>3.4020524840363718E-3</v>
          </cell>
          <cell r="Q7">
            <v>4.1494377412356672E-3</v>
          </cell>
          <cell r="R7">
            <v>3.732012510472484E-4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</row>
        <row r="8">
          <cell r="A8" t="str">
            <v/>
          </cell>
          <cell r="B8" t="str">
            <v>Historical Test Year Twelve Months ended September 2005</v>
          </cell>
          <cell r="D8">
            <v>4070190</v>
          </cell>
          <cell r="E8">
            <v>2232137</v>
          </cell>
          <cell r="F8">
            <v>451560</v>
          </cell>
          <cell r="G8">
            <v>481228</v>
          </cell>
          <cell r="H8">
            <v>265543</v>
          </cell>
          <cell r="I8">
            <v>188941</v>
          </cell>
          <cell r="J8">
            <v>3</v>
          </cell>
          <cell r="K8">
            <v>42500</v>
          </cell>
          <cell r="L8">
            <v>64014</v>
          </cell>
          <cell r="M8">
            <v>61313</v>
          </cell>
          <cell r="N8">
            <v>13941</v>
          </cell>
          <cell r="O8">
            <v>236755</v>
          </cell>
          <cell r="P8">
            <v>13847</v>
          </cell>
          <cell r="Q8">
            <v>16889</v>
          </cell>
          <cell r="R8">
            <v>1519</v>
          </cell>
        </row>
        <row r="9">
          <cell r="A9" t="str">
            <v/>
          </cell>
        </row>
        <row r="10">
          <cell r="A10" t="str">
            <v>DIR450.01</v>
          </cell>
          <cell r="B10" t="str">
            <v>Late Payment Interest Rev</v>
          </cell>
          <cell r="C10" t="str">
            <v>CUS</v>
          </cell>
          <cell r="E10">
            <v>0.77637157085197672</v>
          </cell>
          <cell r="F10">
            <v>0.12330309745460201</v>
          </cell>
          <cell r="G10">
            <v>6.2249506966091987E-2</v>
          </cell>
          <cell r="H10">
            <v>1.4418149302683942E-2</v>
          </cell>
          <cell r="I10">
            <v>1.377004827844576E-2</v>
          </cell>
          <cell r="J10">
            <v>0</v>
          </cell>
          <cell r="K10">
            <v>7.2938976892790745E-4</v>
          </cell>
          <cell r="L10">
            <v>1.0611715475256412E-3</v>
          </cell>
          <cell r="M10">
            <v>2.4616352467996976E-3</v>
          </cell>
          <cell r="N10">
            <v>0</v>
          </cell>
          <cell r="O10">
            <v>4.0304196619801941E-3</v>
          </cell>
          <cell r="P10">
            <v>1.6050109209661343E-3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</row>
        <row r="11">
          <cell r="A11" t="str">
            <v/>
          </cell>
          <cell r="B11" t="str">
            <v>Historical Test Year Twelve Months ended September 2005</v>
          </cell>
          <cell r="D11">
            <v>2263536</v>
          </cell>
          <cell r="E11">
            <v>1757345</v>
          </cell>
          <cell r="F11">
            <v>279101</v>
          </cell>
          <cell r="G11">
            <v>140904</v>
          </cell>
          <cell r="H11">
            <v>32636</v>
          </cell>
          <cell r="I11">
            <v>31169</v>
          </cell>
          <cell r="J11">
            <v>0</v>
          </cell>
          <cell r="K11">
            <v>1651</v>
          </cell>
          <cell r="L11">
            <v>2402</v>
          </cell>
          <cell r="M11">
            <v>5572</v>
          </cell>
          <cell r="N11">
            <v>0</v>
          </cell>
          <cell r="O11">
            <v>9123</v>
          </cell>
          <cell r="P11">
            <v>3633</v>
          </cell>
          <cell r="Q11">
            <v>0</v>
          </cell>
          <cell r="R11">
            <v>0</v>
          </cell>
        </row>
        <row r="12">
          <cell r="A12" t="str">
            <v/>
          </cell>
        </row>
        <row r="13">
          <cell r="A13" t="str">
            <v>NCP_360</v>
          </cell>
          <cell r="B13" t="str">
            <v>Allocate Substation Land - 12 NCP</v>
          </cell>
          <cell r="C13" t="str">
            <v>DEM</v>
          </cell>
          <cell r="E13">
            <v>0.38233768229206183</v>
          </cell>
          <cell r="F13">
            <v>0.12994735154862891</v>
          </cell>
          <cell r="G13">
            <v>0.19344954689388996</v>
          </cell>
          <cell r="H13">
            <v>0.14995490120946325</v>
          </cell>
          <cell r="I13">
            <v>8.557293958753813E-2</v>
          </cell>
          <cell r="J13">
            <v>6.8288389456272672E-5</v>
          </cell>
          <cell r="K13">
            <v>7.5340904492364347E-3</v>
          </cell>
          <cell r="L13">
            <v>2.9520501692034538E-2</v>
          </cell>
          <cell r="M13">
            <v>0</v>
          </cell>
          <cell r="N13">
            <v>9.0693936496856198E-3</v>
          </cell>
          <cell r="O13">
            <v>0</v>
          </cell>
          <cell r="P13">
            <v>1.2513136030471796E-2</v>
          </cell>
          <cell r="Q13">
            <v>0</v>
          </cell>
          <cell r="R13">
            <v>3.2168257533221034E-5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</row>
        <row r="14">
          <cell r="A14" t="str">
            <v/>
          </cell>
          <cell r="B14" t="str">
            <v>Historical Test Year Twelve Months ended September 2005</v>
          </cell>
          <cell r="D14">
            <v>12652224</v>
          </cell>
          <cell r="E14">
            <v>4837422</v>
          </cell>
          <cell r="F14">
            <v>1644123</v>
          </cell>
          <cell r="G14">
            <v>2447567</v>
          </cell>
          <cell r="H14">
            <v>1897263</v>
          </cell>
          <cell r="I14">
            <v>1082688</v>
          </cell>
          <cell r="J14">
            <v>864</v>
          </cell>
          <cell r="K14">
            <v>95323</v>
          </cell>
          <cell r="L14">
            <v>373500</v>
          </cell>
          <cell r="M14">
            <v>0</v>
          </cell>
          <cell r="N14">
            <v>114748</v>
          </cell>
          <cell r="O14">
            <v>0</v>
          </cell>
          <cell r="P14">
            <v>158319</v>
          </cell>
          <cell r="Q14">
            <v>0</v>
          </cell>
          <cell r="R14">
            <v>407</v>
          </cell>
        </row>
        <row r="15">
          <cell r="A15" t="str">
            <v/>
          </cell>
        </row>
        <row r="16">
          <cell r="A16" t="str">
            <v>NCP_361</v>
          </cell>
          <cell r="B16" t="str">
            <v>Allocate Substation Structures - 12 NCP</v>
          </cell>
          <cell r="C16" t="str">
            <v>DEM</v>
          </cell>
          <cell r="E16">
            <v>0.47217309764801435</v>
          </cell>
          <cell r="F16">
            <v>0.12725414213287409</v>
          </cell>
          <cell r="G16">
            <v>0.1534577411331384</v>
          </cell>
          <cell r="H16">
            <v>0.11657275539180251</v>
          </cell>
          <cell r="I16">
            <v>7.9647702985328597E-2</v>
          </cell>
          <cell r="J16">
            <v>0</v>
          </cell>
          <cell r="K16">
            <v>1.2815540073302687E-2</v>
          </cell>
          <cell r="L16">
            <v>1.5693581730566158E-2</v>
          </cell>
          <cell r="M16">
            <v>0</v>
          </cell>
          <cell r="N16">
            <v>6.2513652233414877E-3</v>
          </cell>
          <cell r="O16">
            <v>0</v>
          </cell>
          <cell r="P16">
            <v>1.6118384927210214E-2</v>
          </cell>
          <cell r="Q16">
            <v>0</v>
          </cell>
          <cell r="R16">
            <v>1.5688754421513385E-5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</row>
        <row r="17">
          <cell r="A17" t="str">
            <v/>
          </cell>
          <cell r="B17" t="str">
            <v>Historical Test Year Twelve Months ended September 2005</v>
          </cell>
          <cell r="D17">
            <v>4143095</v>
          </cell>
          <cell r="E17">
            <v>1956258</v>
          </cell>
          <cell r="F17">
            <v>527226</v>
          </cell>
          <cell r="G17">
            <v>635790</v>
          </cell>
          <cell r="H17">
            <v>482972</v>
          </cell>
          <cell r="I17">
            <v>329988</v>
          </cell>
          <cell r="J17">
            <v>0</v>
          </cell>
          <cell r="K17">
            <v>53096</v>
          </cell>
          <cell r="L17">
            <v>65020</v>
          </cell>
          <cell r="M17">
            <v>0</v>
          </cell>
          <cell r="N17">
            <v>25900</v>
          </cell>
          <cell r="O17">
            <v>0</v>
          </cell>
          <cell r="P17">
            <v>66780</v>
          </cell>
          <cell r="Q17">
            <v>0</v>
          </cell>
          <cell r="R17">
            <v>65</v>
          </cell>
        </row>
        <row r="18">
          <cell r="A18" t="str">
            <v/>
          </cell>
        </row>
        <row r="19">
          <cell r="A19" t="str">
            <v>NCP_362</v>
          </cell>
          <cell r="B19" t="str">
            <v>Allocate Substation Equipment - 12 NCP</v>
          </cell>
          <cell r="C19" t="str">
            <v>DEM</v>
          </cell>
          <cell r="E19">
            <v>0.4976067940089749</v>
          </cell>
          <cell r="F19">
            <v>0.14212694401001752</v>
          </cell>
          <cell r="G19">
            <v>0.14548995691824093</v>
          </cell>
          <cell r="H19">
            <v>9.5623684213414453E-2</v>
          </cell>
          <cell r="I19">
            <v>7.4571975032741988E-2</v>
          </cell>
          <cell r="J19">
            <v>2.7105373593005176E-4</v>
          </cell>
          <cell r="K19">
            <v>1.1564620667195418E-2</v>
          </cell>
          <cell r="L19">
            <v>1.6406467349817228E-2</v>
          </cell>
          <cell r="M19">
            <v>0</v>
          </cell>
          <cell r="N19">
            <v>5.8784719701644788E-3</v>
          </cell>
          <cell r="O19">
            <v>0</v>
          </cell>
          <cell r="P19">
            <v>1.0289717399144581E-2</v>
          </cell>
          <cell r="Q19">
            <v>0</v>
          </cell>
          <cell r="R19">
            <v>1.7031469435844793E-4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</row>
        <row r="20">
          <cell r="A20" t="str">
            <v/>
          </cell>
          <cell r="B20" t="str">
            <v>Historical Test Year Twelve Months ended September 2005</v>
          </cell>
          <cell r="D20">
            <v>221413661</v>
          </cell>
          <cell r="E20">
            <v>110176942</v>
          </cell>
          <cell r="F20">
            <v>31468847</v>
          </cell>
          <cell r="G20">
            <v>32213464</v>
          </cell>
          <cell r="H20">
            <v>21172390</v>
          </cell>
          <cell r="I20">
            <v>16511254</v>
          </cell>
          <cell r="J20">
            <v>60015</v>
          </cell>
          <cell r="K20">
            <v>2560565</v>
          </cell>
          <cell r="L20">
            <v>3632616</v>
          </cell>
          <cell r="M20">
            <v>0</v>
          </cell>
          <cell r="N20">
            <v>1301574</v>
          </cell>
          <cell r="O20">
            <v>0</v>
          </cell>
          <cell r="P20">
            <v>2278284</v>
          </cell>
          <cell r="Q20">
            <v>0</v>
          </cell>
          <cell r="R20">
            <v>37710</v>
          </cell>
        </row>
        <row r="21">
          <cell r="A21" t="str">
            <v/>
          </cell>
        </row>
        <row r="22">
          <cell r="A22" t="str">
            <v>CUST_1</v>
          </cell>
          <cell r="B22" t="str">
            <v>Ave. No. Cust.</v>
          </cell>
          <cell r="C22" t="str">
            <v>CUS</v>
          </cell>
          <cell r="E22">
            <v>0.88327632852639681</v>
          </cell>
          <cell r="F22">
            <v>0.10452480826031919</v>
          </cell>
          <cell r="G22">
            <v>7.9019087095733333E-3</v>
          </cell>
          <cell r="H22">
            <v>7.0292139293603713E-4</v>
          </cell>
          <cell r="I22">
            <v>4.854923180024324E-4</v>
          </cell>
          <cell r="J22">
            <v>9.9282682618084339E-7</v>
          </cell>
          <cell r="K22">
            <v>1.8962992380054108E-4</v>
          </cell>
          <cell r="L22">
            <v>6.1555263223212286E-5</v>
          </cell>
          <cell r="M22">
            <v>1.7870882871255182E-5</v>
          </cell>
          <cell r="N22">
            <v>1.9856536523616868E-6</v>
          </cell>
          <cell r="O22">
            <v>1.489240239271265E-5</v>
          </cell>
          <cell r="P22">
            <v>2.8126783985703294E-3</v>
          </cell>
          <cell r="Q22">
            <v>9.9282682618084339E-7</v>
          </cell>
          <cell r="R22">
            <v>7.9426146094467471E-6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</row>
        <row r="23">
          <cell r="A23" t="str">
            <v/>
          </cell>
          <cell r="B23" t="str">
            <v>Historical Test Year Twelve Months ended September 2005</v>
          </cell>
          <cell r="D23">
            <v>1007225</v>
          </cell>
          <cell r="E23">
            <v>889658</v>
          </cell>
          <cell r="F23">
            <v>105280</v>
          </cell>
          <cell r="G23">
            <v>7959</v>
          </cell>
          <cell r="H23">
            <v>708</v>
          </cell>
          <cell r="I23">
            <v>489</v>
          </cell>
          <cell r="J23">
            <v>1</v>
          </cell>
          <cell r="K23">
            <v>191</v>
          </cell>
          <cell r="L23">
            <v>62</v>
          </cell>
          <cell r="M23">
            <v>18</v>
          </cell>
          <cell r="N23">
            <v>2</v>
          </cell>
          <cell r="O23">
            <v>15</v>
          </cell>
          <cell r="P23">
            <v>2833</v>
          </cell>
          <cell r="Q23">
            <v>1</v>
          </cell>
          <cell r="R23">
            <v>8</v>
          </cell>
        </row>
        <row r="24">
          <cell r="A24" t="str">
            <v/>
          </cell>
        </row>
        <row r="25">
          <cell r="A25" t="str">
            <v>CUST_4</v>
          </cell>
          <cell r="B25" t="str">
            <v>Ave. No. Cust Incl. RES &amp; SEC Only</v>
          </cell>
          <cell r="C25" t="str">
            <v>CUS</v>
          </cell>
          <cell r="E25">
            <v>0.88642167446652276</v>
          </cell>
          <cell r="F25">
            <v>0.10489702097641511</v>
          </cell>
          <cell r="G25">
            <v>7.9300473969537225E-3</v>
          </cell>
          <cell r="H25">
            <v>7.0542449516814115E-4</v>
          </cell>
          <cell r="I25">
            <v>0</v>
          </cell>
          <cell r="J25">
            <v>0</v>
          </cell>
          <cell r="K25">
            <v>0</v>
          </cell>
          <cell r="L25">
            <v>4.5832664940302951E-5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</row>
        <row r="26">
          <cell r="A26" t="str">
            <v/>
          </cell>
          <cell r="B26" t="str">
            <v>Historical Test Year Twelve Months ended September 2005</v>
          </cell>
          <cell r="D26">
            <v>1003651</v>
          </cell>
          <cell r="E26">
            <v>889658</v>
          </cell>
          <cell r="F26">
            <v>105280</v>
          </cell>
          <cell r="G26">
            <v>7959</v>
          </cell>
          <cell r="H26">
            <v>708</v>
          </cell>
          <cell r="I26">
            <v>0</v>
          </cell>
          <cell r="J26">
            <v>0</v>
          </cell>
          <cell r="K26">
            <v>0</v>
          </cell>
          <cell r="L26">
            <v>46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</row>
        <row r="27">
          <cell r="A27" t="str">
            <v/>
          </cell>
        </row>
        <row r="28">
          <cell r="A28" t="str">
            <v>CUST_5</v>
          </cell>
          <cell r="B28" t="str">
            <v>Wtd. Ave. No. Cust. CAE - NO HV</v>
          </cell>
          <cell r="C28" t="str">
            <v>CUS</v>
          </cell>
          <cell r="E28">
            <v>0.81358028834032914</v>
          </cell>
          <cell r="F28">
            <v>0.12243587680922405</v>
          </cell>
          <cell r="G28">
            <v>1.3615952432809945E-2</v>
          </cell>
          <cell r="H28">
            <v>1.6734148926663091E-2</v>
          </cell>
          <cell r="I28">
            <v>1.5026255069782351E-2</v>
          </cell>
          <cell r="J28">
            <v>1.260921353165674E-5</v>
          </cell>
          <cell r="K28">
            <v>1.0531793925211653E-2</v>
          </cell>
          <cell r="L28">
            <v>1.6041951335739465E-3</v>
          </cell>
          <cell r="M28">
            <v>1.5368770919322601E-3</v>
          </cell>
          <cell r="N28">
            <v>1.6192159453220402E-4</v>
          </cell>
          <cell r="O28">
            <v>1.2145497646038981E-3</v>
          </cell>
          <cell r="P28">
            <v>3.2866638549728221E-3</v>
          </cell>
          <cell r="Q28">
            <v>8.0960797266102012E-5</v>
          </cell>
          <cell r="R28">
            <v>1.7790704556687269E-4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</row>
        <row r="29">
          <cell r="A29" t="str">
            <v/>
          </cell>
          <cell r="B29" t="str">
            <v>Historical Test Year Twelve Months ended September 2005</v>
          </cell>
          <cell r="D29">
            <v>14513197</v>
          </cell>
          <cell r="E29">
            <v>11807651</v>
          </cell>
          <cell r="F29">
            <v>1776936</v>
          </cell>
          <cell r="G29">
            <v>197611</v>
          </cell>
          <cell r="H29">
            <v>242866</v>
          </cell>
          <cell r="I29">
            <v>218079</v>
          </cell>
          <cell r="J29">
            <v>183</v>
          </cell>
          <cell r="K29">
            <v>152850</v>
          </cell>
          <cell r="L29">
            <v>23282</v>
          </cell>
          <cell r="M29">
            <v>22305</v>
          </cell>
          <cell r="N29">
            <v>2350</v>
          </cell>
          <cell r="O29">
            <v>17627</v>
          </cell>
          <cell r="P29">
            <v>47700</v>
          </cell>
          <cell r="Q29">
            <v>1175</v>
          </cell>
          <cell r="R29">
            <v>2582</v>
          </cell>
        </row>
        <row r="30">
          <cell r="A30" t="str">
            <v/>
          </cell>
        </row>
        <row r="31">
          <cell r="A31" t="str">
            <v>CUST_6</v>
          </cell>
          <cell r="B31" t="str">
            <v>Wtd. Ave. No. Sch. Mtr Reading</v>
          </cell>
          <cell r="C31" t="str">
            <v>CUS</v>
          </cell>
          <cell r="E31">
            <v>0.82591092762824314</v>
          </cell>
          <cell r="F31">
            <v>0.12188538482962462</v>
          </cell>
          <cell r="G31">
            <v>2.9585399772528314E-2</v>
          </cell>
          <cell r="H31">
            <v>3.1372013221438069E-3</v>
          </cell>
          <cell r="I31">
            <v>2.0891769316599977E-3</v>
          </cell>
          <cell r="J31">
            <v>2.492729650803609E-6</v>
          </cell>
          <cell r="K31">
            <v>7.9006055716145736E-4</v>
          </cell>
          <cell r="L31">
            <v>3.0674048919213055E-4</v>
          </cell>
          <cell r="M31">
            <v>9.8620469514387969E-3</v>
          </cell>
          <cell r="N31">
            <v>7.113711454820353E-4</v>
          </cell>
          <cell r="O31">
            <v>5.3352499055794433E-3</v>
          </cell>
          <cell r="P31">
            <v>0</v>
          </cell>
          <cell r="Q31">
            <v>3.5565188720519599E-4</v>
          </cell>
          <cell r="R31">
            <v>2.8295850090203128E-5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</row>
        <row r="32">
          <cell r="A32" t="str">
            <v/>
          </cell>
          <cell r="B32" t="str">
            <v>Historical Test Year Twelve Months ended September 2005</v>
          </cell>
          <cell r="D32">
            <v>14843166</v>
          </cell>
          <cell r="E32">
            <v>12259133</v>
          </cell>
          <cell r="F32">
            <v>1809165</v>
          </cell>
          <cell r="G32">
            <v>439141</v>
          </cell>
          <cell r="H32">
            <v>46566</v>
          </cell>
          <cell r="I32">
            <v>31010</v>
          </cell>
          <cell r="J32">
            <v>37</v>
          </cell>
          <cell r="K32">
            <v>11727</v>
          </cell>
          <cell r="L32">
            <v>4553</v>
          </cell>
          <cell r="M32">
            <v>146384</v>
          </cell>
          <cell r="N32">
            <v>10559</v>
          </cell>
          <cell r="O32">
            <v>79192</v>
          </cell>
          <cell r="P32">
            <v>0</v>
          </cell>
          <cell r="Q32">
            <v>5279</v>
          </cell>
          <cell r="R32">
            <v>420</v>
          </cell>
        </row>
        <row r="33">
          <cell r="A33" t="str">
            <v/>
          </cell>
        </row>
        <row r="37">
          <cell r="A37" t="str">
            <v>DIR360.01</v>
          </cell>
          <cell r="B37" t="str">
            <v>Direct Assign Substation Land</v>
          </cell>
          <cell r="C37" t="str">
            <v>DEM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0.6133514300746491</v>
          </cell>
          <cell r="M37">
            <v>0.38579609140887705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8.5247851647388042E-4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</row>
        <row r="38">
          <cell r="A38" t="str">
            <v/>
          </cell>
          <cell r="B38" t="str">
            <v>Historical Test Year Twelve Months ended September 2005</v>
          </cell>
          <cell r="D38">
            <v>655735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402196</v>
          </cell>
          <cell r="M38">
            <v>252980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559</v>
          </cell>
        </row>
        <row r="39">
          <cell r="A39" t="str">
            <v/>
          </cell>
        </row>
        <row r="40">
          <cell r="A40" t="str">
            <v>DIR361.01</v>
          </cell>
          <cell r="B40" t="str">
            <v>Direct Assign Substation Structures</v>
          </cell>
          <cell r="C40" t="str">
            <v>DEM</v>
          </cell>
          <cell r="E40">
            <v>3.2338492433164661E-8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0.23189286153973715</v>
          </cell>
          <cell r="M40">
            <v>0.46422552657656535</v>
          </cell>
          <cell r="N40">
            <v>0</v>
          </cell>
          <cell r="O40">
            <v>0.30359376696254986</v>
          </cell>
          <cell r="P40">
            <v>0</v>
          </cell>
          <cell r="Q40">
            <v>0</v>
          </cell>
          <cell r="R40">
            <v>2.8781258265516552E-4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</row>
        <row r="41">
          <cell r="A41" t="str">
            <v/>
          </cell>
          <cell r="B41" t="str">
            <v>Historical Test Year Twelve Months ended September 2005</v>
          </cell>
          <cell r="D41">
            <v>309229.01</v>
          </cell>
          <cell r="E41">
            <v>0.01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71708</v>
          </cell>
          <cell r="M41">
            <v>143552</v>
          </cell>
          <cell r="N41">
            <v>0</v>
          </cell>
          <cell r="O41">
            <v>93880</v>
          </cell>
          <cell r="P41">
            <v>0</v>
          </cell>
          <cell r="Q41">
            <v>0</v>
          </cell>
          <cell r="R41">
            <v>89</v>
          </cell>
        </row>
        <row r="42">
          <cell r="A42" t="str">
            <v/>
          </cell>
        </row>
        <row r="43">
          <cell r="A43" t="str">
            <v>DIR362.01</v>
          </cell>
          <cell r="B43" t="str">
            <v>Direct Assign Substation Equipment</v>
          </cell>
          <cell r="C43" t="str">
            <v>DEM</v>
          </cell>
          <cell r="E43">
            <v>4.4294995080024233E-10</v>
          </cell>
          <cell r="F43">
            <v>0</v>
          </cell>
          <cell r="G43">
            <v>0</v>
          </cell>
          <cell r="H43">
            <v>0</v>
          </cell>
          <cell r="I43">
            <v>2.0814705433049266E-2</v>
          </cell>
          <cell r="J43">
            <v>0</v>
          </cell>
          <cell r="K43">
            <v>0</v>
          </cell>
          <cell r="L43">
            <v>0.17673490420953283</v>
          </cell>
          <cell r="M43">
            <v>0.36022856024335115</v>
          </cell>
          <cell r="N43">
            <v>0</v>
          </cell>
          <cell r="O43">
            <v>0.43640288475744426</v>
          </cell>
          <cell r="P43">
            <v>0</v>
          </cell>
          <cell r="Q43">
            <v>3.9307821583964304E-3</v>
          </cell>
          <cell r="R43">
            <v>1.8881627552761928E-3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</row>
        <row r="44">
          <cell r="A44" t="str">
            <v/>
          </cell>
          <cell r="B44" t="str">
            <v>Historical Test Year Twelve Months ended September 2005</v>
          </cell>
          <cell r="D44">
            <v>22575914.009999998</v>
          </cell>
          <cell r="E44">
            <v>0.01</v>
          </cell>
          <cell r="F44">
            <v>0</v>
          </cell>
          <cell r="G44">
            <v>0</v>
          </cell>
          <cell r="H44">
            <v>0</v>
          </cell>
          <cell r="I44">
            <v>469911</v>
          </cell>
          <cell r="J44">
            <v>0</v>
          </cell>
          <cell r="K44">
            <v>0</v>
          </cell>
          <cell r="L44">
            <v>3989952</v>
          </cell>
          <cell r="M44">
            <v>8132489</v>
          </cell>
          <cell r="N44">
            <v>0</v>
          </cell>
          <cell r="O44">
            <v>9852194</v>
          </cell>
          <cell r="P44">
            <v>0</v>
          </cell>
          <cell r="Q44">
            <v>88741</v>
          </cell>
          <cell r="R44">
            <v>42627</v>
          </cell>
        </row>
        <row r="45">
          <cell r="A45" t="str">
            <v/>
          </cell>
        </row>
        <row r="46">
          <cell r="A46" t="str">
            <v>DIR364.01</v>
          </cell>
          <cell r="B46" t="str">
            <v>Direct Assign OH Dist Lines</v>
          </cell>
          <cell r="C46" t="str">
            <v>DEM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0.85581237225384643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0.14418762774615362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</row>
        <row r="47">
          <cell r="A47" t="str">
            <v/>
          </cell>
          <cell r="B47" t="str">
            <v>Historical Test Year Twelve Months ended September 2005</v>
          </cell>
          <cell r="D47">
            <v>1206005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1032114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173891</v>
          </cell>
          <cell r="R47">
            <v>0</v>
          </cell>
        </row>
        <row r="48">
          <cell r="A48" t="str">
            <v/>
          </cell>
        </row>
        <row r="49">
          <cell r="A49" t="str">
            <v>DIR366.01</v>
          </cell>
          <cell r="B49" t="str">
            <v>Direct Assign OH Dist Lines</v>
          </cell>
          <cell r="C49" t="str">
            <v>DEM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0.83937789880606462</v>
          </cell>
          <cell r="M49">
            <v>0.11810879638070632</v>
          </cell>
          <cell r="N49">
            <v>0</v>
          </cell>
          <cell r="O49">
            <v>0</v>
          </cell>
          <cell r="P49">
            <v>0</v>
          </cell>
          <cell r="Q49">
            <v>4.2513304813229125E-2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</row>
        <row r="50">
          <cell r="A50" t="str">
            <v/>
          </cell>
          <cell r="B50" t="str">
            <v>Historical Test Year Twelve Months ended September 2005</v>
          </cell>
          <cell r="D50">
            <v>13108414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11002913</v>
          </cell>
          <cell r="M50">
            <v>1548219</v>
          </cell>
          <cell r="N50">
            <v>0</v>
          </cell>
          <cell r="O50">
            <v>0</v>
          </cell>
          <cell r="P50">
            <v>0</v>
          </cell>
          <cell r="Q50">
            <v>557282</v>
          </cell>
          <cell r="R50">
            <v>0</v>
          </cell>
        </row>
        <row r="51">
          <cell r="A51" t="str">
            <v/>
          </cell>
        </row>
        <row r="52">
          <cell r="A52" t="str">
            <v>DIR368.03C</v>
          </cell>
          <cell r="B52" t="str">
            <v>Line Transformers - Customer Related</v>
          </cell>
          <cell r="C52" t="str">
            <v>CUS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0.59684801613529559</v>
          </cell>
          <cell r="J52">
            <v>0</v>
          </cell>
          <cell r="K52">
            <v>4.557735497771543E-2</v>
          </cell>
          <cell r="L52">
            <v>0.34598822362781961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1.1586405259169373E-2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</row>
        <row r="53">
          <cell r="A53" t="str">
            <v/>
          </cell>
          <cell r="B53" t="str">
            <v>Historical Test Year Twelve Months ended September 2005</v>
          </cell>
          <cell r="D53">
            <v>1674133.57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999203.3</v>
          </cell>
          <cell r="J53">
            <v>0</v>
          </cell>
          <cell r="K53">
            <v>76302.58</v>
          </cell>
          <cell r="L53">
            <v>579230.5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19397.189999999999</v>
          </cell>
        </row>
        <row r="54">
          <cell r="A54" t="str">
            <v/>
          </cell>
        </row>
        <row r="55">
          <cell r="A55" t="str">
            <v>DIR368.03</v>
          </cell>
          <cell r="B55" t="str">
            <v>Line Transformers</v>
          </cell>
          <cell r="C55" t="str">
            <v>DEM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0.59684801613529559</v>
          </cell>
          <cell r="J55">
            <v>0</v>
          </cell>
          <cell r="K55">
            <v>4.557735497771543E-2</v>
          </cell>
          <cell r="L55">
            <v>0.34598822362781961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1.1586405259169373E-2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</row>
        <row r="56">
          <cell r="A56" t="str">
            <v/>
          </cell>
          <cell r="B56" t="str">
            <v>Historical Test Year Twelve Months ended September 2005</v>
          </cell>
          <cell r="D56">
            <v>1674133.57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999203.3</v>
          </cell>
          <cell r="J56">
            <v>0</v>
          </cell>
          <cell r="K56">
            <v>76302.58</v>
          </cell>
          <cell r="L56">
            <v>579230.5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19397.189999999999</v>
          </cell>
        </row>
        <row r="57">
          <cell r="A57" t="str">
            <v/>
          </cell>
        </row>
        <row r="58">
          <cell r="A58" t="str">
            <v>DIR372.00</v>
          </cell>
          <cell r="B58" t="str">
            <v>Leased Wtr. Htrs.</v>
          </cell>
          <cell r="C58" t="str">
            <v>CUS</v>
          </cell>
          <cell r="E58">
            <v>0.97930401824490343</v>
          </cell>
          <cell r="F58">
            <v>1.8958814267068601E-2</v>
          </cell>
          <cell r="G58">
            <v>1.4320019694091309E-3</v>
          </cell>
          <cell r="H58">
            <v>0</v>
          </cell>
          <cell r="I58">
            <v>2.6661340591658807E-4</v>
          </cell>
          <cell r="J58">
            <v>0</v>
          </cell>
          <cell r="K58">
            <v>3.8552112702224411E-5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</row>
        <row r="59">
          <cell r="A59" t="str">
            <v/>
          </cell>
          <cell r="B59" t="str">
            <v>Historical Test Year Twelve Months ended September 2005</v>
          </cell>
          <cell r="D59">
            <v>2152930</v>
          </cell>
          <cell r="E59">
            <v>2108373</v>
          </cell>
          <cell r="F59">
            <v>40817</v>
          </cell>
          <cell r="G59">
            <v>3083</v>
          </cell>
          <cell r="H59">
            <v>0</v>
          </cell>
          <cell r="I59">
            <v>574</v>
          </cell>
          <cell r="J59">
            <v>0</v>
          </cell>
          <cell r="K59">
            <v>83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</row>
        <row r="60">
          <cell r="A60" t="str">
            <v/>
          </cell>
        </row>
        <row r="61">
          <cell r="A61" t="str">
            <v>DIR373.00</v>
          </cell>
          <cell r="B61" t="str">
            <v>Str. &amp; Signal Systems</v>
          </cell>
          <cell r="C61" t="str">
            <v>CUS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1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</row>
        <row r="62">
          <cell r="A62" t="str">
            <v/>
          </cell>
          <cell r="B62" t="str">
            <v>Historical Test Year Twelve Months ended September 2005</v>
          </cell>
          <cell r="D62">
            <v>1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1</v>
          </cell>
          <cell r="Q62">
            <v>0</v>
          </cell>
          <cell r="R62">
            <v>0</v>
          </cell>
        </row>
        <row r="63">
          <cell r="A63" t="str">
            <v/>
          </cell>
        </row>
        <row r="64">
          <cell r="A64" t="str">
            <v>UNBILLED</v>
          </cell>
          <cell r="B64" t="str">
            <v>Direct Assignment of Unbilled Revenue</v>
          </cell>
          <cell r="C64" t="str">
            <v>CUS</v>
          </cell>
          <cell r="E64">
            <v>0.1537510342389749</v>
          </cell>
          <cell r="F64">
            <v>4.3938485602228128E-2</v>
          </cell>
          <cell r="G64">
            <v>5.1366878715329523E-2</v>
          </cell>
          <cell r="H64">
            <v>3.093847394883123E-2</v>
          </cell>
          <cell r="I64">
            <v>1.9633384133511674E-2</v>
          </cell>
          <cell r="J64">
            <v>1.385459409276363E-4</v>
          </cell>
          <cell r="K64">
            <v>1.7247027412673976E-3</v>
          </cell>
          <cell r="L64">
            <v>7.9735131236671423E-3</v>
          </cell>
          <cell r="M64">
            <v>6.8198268305220593E-3</v>
          </cell>
          <cell r="N64">
            <v>3.9226628788810669E-2</v>
          </cell>
          <cell r="O64">
            <v>0.6402440998204082</v>
          </cell>
          <cell r="P64">
            <v>4.2444261155214179E-3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</row>
        <row r="65">
          <cell r="A65" t="str">
            <v/>
          </cell>
          <cell r="B65" t="str">
            <v>Historical Test Year Twelve Months ended September 2005</v>
          </cell>
          <cell r="D65">
            <v>-772307</v>
          </cell>
          <cell r="E65">
            <v>-118743</v>
          </cell>
          <cell r="F65">
            <v>-33934</v>
          </cell>
          <cell r="G65">
            <v>-39671</v>
          </cell>
          <cell r="H65">
            <v>-23894</v>
          </cell>
          <cell r="I65">
            <v>-15163</v>
          </cell>
          <cell r="J65">
            <v>-107</v>
          </cell>
          <cell r="K65">
            <v>-1332</v>
          </cell>
          <cell r="L65">
            <v>-6158</v>
          </cell>
          <cell r="M65">
            <v>-5267</v>
          </cell>
          <cell r="N65">
            <v>-30295</v>
          </cell>
          <cell r="O65">
            <v>-494465</v>
          </cell>
          <cell r="P65">
            <v>-3278</v>
          </cell>
          <cell r="Q65">
            <v>0</v>
          </cell>
          <cell r="R65">
            <v>0</v>
          </cell>
        </row>
        <row r="66">
          <cell r="A66" t="str">
            <v/>
          </cell>
        </row>
        <row r="67">
          <cell r="A67" t="str">
            <v>PROFORMA</v>
          </cell>
          <cell r="B67" t="str">
            <v>Proforma Revenue</v>
          </cell>
          <cell r="C67" t="str">
            <v>CUS</v>
          </cell>
          <cell r="E67">
            <v>0.54023264276228622</v>
          </cell>
          <cell r="F67">
            <v>0.1223348905308808</v>
          </cell>
          <cell r="G67">
            <v>0.14147065370057785</v>
          </cell>
          <cell r="H67">
            <v>8.3041137924974806E-2</v>
          </cell>
          <cell r="I67">
            <v>5.4191536612645766E-2</v>
          </cell>
          <cell r="J67">
            <v>1.6303854456289625E-4</v>
          </cell>
          <cell r="K67">
            <v>7.5165275419861559E-3</v>
          </cell>
          <cell r="L67">
            <v>1.9828441954852585E-2</v>
          </cell>
          <cell r="M67">
            <v>1.7563570344598475E-2</v>
          </cell>
          <cell r="N67">
            <v>5.4913096780014417E-4</v>
          </cell>
          <cell r="O67">
            <v>3.3542976835472037E-3</v>
          </cell>
          <cell r="P67">
            <v>8.48064221120454E-3</v>
          </cell>
          <cell r="Q67">
            <v>9.8670778235148446E-4</v>
          </cell>
          <cell r="R67">
            <v>2.8678143773105247E-4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</row>
        <row r="68">
          <cell r="A68" t="str">
            <v/>
          </cell>
          <cell r="B68" t="str">
            <v>Historical Test Year Twelve Months ended September 2005</v>
          </cell>
          <cell r="D68">
            <v>1616820125</v>
          </cell>
          <cell r="E68">
            <v>873459009</v>
          </cell>
          <cell r="F68">
            <v>197793513</v>
          </cell>
          <cell r="G68">
            <v>228732600</v>
          </cell>
          <cell r="H68">
            <v>134262583</v>
          </cell>
          <cell r="I68">
            <v>87617967</v>
          </cell>
          <cell r="J68">
            <v>263604</v>
          </cell>
          <cell r="K68">
            <v>12152873</v>
          </cell>
          <cell r="L68">
            <v>32059024</v>
          </cell>
          <cell r="M68">
            <v>28397134</v>
          </cell>
          <cell r="N68">
            <v>887846</v>
          </cell>
          <cell r="O68">
            <v>5423296</v>
          </cell>
          <cell r="P68">
            <v>13711673</v>
          </cell>
          <cell r="Q68">
            <v>1595329</v>
          </cell>
          <cell r="R68">
            <v>463674</v>
          </cell>
        </row>
        <row r="69">
          <cell r="A69" t="str">
            <v/>
          </cell>
        </row>
        <row r="70">
          <cell r="A70" t="str">
            <v>DIR451.02</v>
          </cell>
          <cell r="B70" t="str">
            <v>Seasonal Svc. Chgs.</v>
          </cell>
          <cell r="C70" t="str">
            <v>CUS</v>
          </cell>
          <cell r="E70">
            <v>0.66666666666666663</v>
          </cell>
          <cell r="F70">
            <v>0</v>
          </cell>
          <cell r="G70">
            <v>0.33333333333333331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</row>
        <row r="71">
          <cell r="A71" t="str">
            <v/>
          </cell>
          <cell r="B71" t="str">
            <v>Historical Test Year Twelve Months ended September 2005</v>
          </cell>
          <cell r="D71">
            <v>15</v>
          </cell>
          <cell r="E71">
            <v>10</v>
          </cell>
          <cell r="F71">
            <v>0</v>
          </cell>
          <cell r="G71">
            <v>5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</row>
        <row r="72">
          <cell r="A72" t="str">
            <v/>
          </cell>
        </row>
        <row r="73">
          <cell r="A73" t="str">
            <v>DIR454.04</v>
          </cell>
          <cell r="B73" t="str">
            <v>Equip. (Transf.) Rentals</v>
          </cell>
          <cell r="C73" t="str">
            <v>CUS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0.18608247472875239</v>
          </cell>
          <cell r="J73">
            <v>0</v>
          </cell>
          <cell r="K73">
            <v>7.379199687406481E-3</v>
          </cell>
          <cell r="L73">
            <v>2.9581580722156012E-2</v>
          </cell>
          <cell r="M73">
            <v>0.37268792038131571</v>
          </cell>
          <cell r="N73">
            <v>0</v>
          </cell>
          <cell r="O73">
            <v>0.40280687371579604</v>
          </cell>
          <cell r="P73">
            <v>0</v>
          </cell>
          <cell r="Q73">
            <v>0</v>
          </cell>
          <cell r="R73">
            <v>1.4619507645733426E-3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</row>
        <row r="74">
          <cell r="A74" t="str">
            <v/>
          </cell>
          <cell r="B74" t="str">
            <v>Historical Test Year Twelve Months ended September 2005</v>
          </cell>
          <cell r="D74">
            <v>2341392.12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435692.04</v>
          </cell>
          <cell r="J74">
            <v>0</v>
          </cell>
          <cell r="K74">
            <v>17277.599999999999</v>
          </cell>
          <cell r="L74">
            <v>69262.080000000002</v>
          </cell>
          <cell r="M74">
            <v>872608.56</v>
          </cell>
          <cell r="N74">
            <v>0</v>
          </cell>
          <cell r="O74">
            <v>943128.84</v>
          </cell>
          <cell r="P74">
            <v>0</v>
          </cell>
          <cell r="Q74">
            <v>0</v>
          </cell>
          <cell r="R74">
            <v>3423</v>
          </cell>
        </row>
        <row r="75">
          <cell r="A75" t="str">
            <v/>
          </cell>
        </row>
        <row r="76">
          <cell r="A76" t="str">
            <v>DIR451.05</v>
          </cell>
          <cell r="B76" t="str">
            <v>Water Htr. Rentals</v>
          </cell>
          <cell r="C76" t="str">
            <v>CUS</v>
          </cell>
          <cell r="E76">
            <v>0.88884733624138956</v>
          </cell>
          <cell r="F76">
            <v>0.10182153912342941</v>
          </cell>
          <cell r="G76">
            <v>7.6917606525047219E-3</v>
          </cell>
          <cell r="H76">
            <v>0</v>
          </cell>
          <cell r="I76">
            <v>1.4329176928539154E-3</v>
          </cell>
          <cell r="J76">
            <v>0</v>
          </cell>
          <cell r="K76">
            <v>2.0644628982228634E-4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</row>
        <row r="77">
          <cell r="A77" t="str">
            <v/>
          </cell>
          <cell r="B77" t="str">
            <v>Historical Test Year Twelve Months ended September 2005</v>
          </cell>
          <cell r="D77">
            <v>56528.020000000004</v>
          </cell>
          <cell r="E77">
            <v>50244.78</v>
          </cell>
          <cell r="F77">
            <v>5755.77</v>
          </cell>
          <cell r="G77">
            <v>434.8</v>
          </cell>
          <cell r="H77">
            <v>0</v>
          </cell>
          <cell r="I77">
            <v>81</v>
          </cell>
          <cell r="J77">
            <v>0</v>
          </cell>
          <cell r="K77">
            <v>11.67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</row>
        <row r="78">
          <cell r="A78" t="str">
            <v/>
          </cell>
        </row>
        <row r="79">
          <cell r="A79" t="str">
            <v>OH_NCP</v>
          </cell>
          <cell r="B79" t="str">
            <v>Allocate Overhead Lines - 12 NCP</v>
          </cell>
          <cell r="C79" t="str">
            <v>DEM</v>
          </cell>
          <cell r="E79">
            <v>0.67850441517067683</v>
          </cell>
          <cell r="F79">
            <v>0.1193320644177162</v>
          </cell>
          <cell r="G79">
            <v>9.9606983278469105E-2</v>
          </cell>
          <cell r="H79">
            <v>3.8059754740595461E-2</v>
          </cell>
          <cell r="I79">
            <v>4.1890607131768585E-2</v>
          </cell>
          <cell r="J79">
            <v>1.4926150268150023E-3</v>
          </cell>
          <cell r="K79">
            <v>1.5026429313879196E-2</v>
          </cell>
          <cell r="L79">
            <v>1.0895704007112099E-3</v>
          </cell>
          <cell r="M79">
            <v>0</v>
          </cell>
          <cell r="N79">
            <v>8.6779943419476879E-6</v>
          </cell>
          <cell r="O79">
            <v>0</v>
          </cell>
          <cell r="P79">
            <v>4.398778909773928E-3</v>
          </cell>
          <cell r="Q79">
            <v>0</v>
          </cell>
          <cell r="R79">
            <v>5.9010361525244277E-4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</row>
        <row r="80">
          <cell r="A80" t="str">
            <v/>
          </cell>
          <cell r="B80" t="str">
            <v>Historical Test Year Twelve Months ended September 2005</v>
          </cell>
          <cell r="D80">
            <v>10371.060000000001</v>
          </cell>
          <cell r="E80">
            <v>7036.81</v>
          </cell>
          <cell r="F80">
            <v>1237.5999999999999</v>
          </cell>
          <cell r="G80">
            <v>1033.03</v>
          </cell>
          <cell r="H80">
            <v>394.72</v>
          </cell>
          <cell r="I80">
            <v>434.45</v>
          </cell>
          <cell r="J80">
            <v>15.48</v>
          </cell>
          <cell r="K80">
            <v>155.84</v>
          </cell>
          <cell r="L80">
            <v>11.3</v>
          </cell>
          <cell r="M80">
            <v>0</v>
          </cell>
          <cell r="N80">
            <v>0.09</v>
          </cell>
          <cell r="O80">
            <v>0</v>
          </cell>
          <cell r="P80">
            <v>45.62</v>
          </cell>
          <cell r="Q80">
            <v>0</v>
          </cell>
          <cell r="R80">
            <v>6.12</v>
          </cell>
        </row>
        <row r="81">
          <cell r="A81" t="str">
            <v/>
          </cell>
        </row>
        <row r="82">
          <cell r="A82" t="str">
            <v>UG_NCP</v>
          </cell>
          <cell r="B82" t="str">
            <v>Allocate Underground Lines - 12 NCP</v>
          </cell>
          <cell r="C82" t="str">
            <v>DEM</v>
          </cell>
          <cell r="E82">
            <v>0.66860465116279089</v>
          </cell>
          <cell r="F82">
            <v>0.11270310970228871</v>
          </cell>
          <cell r="G82">
            <v>0.10752795570990165</v>
          </cell>
          <cell r="H82">
            <v>5.0724192280843489E-2</v>
          </cell>
          <cell r="I82">
            <v>3.3557827818291183E-2</v>
          </cell>
          <cell r="J82">
            <v>4.2586633065666839E-4</v>
          </cell>
          <cell r="K82">
            <v>1.5545218662604108E-2</v>
          </cell>
          <cell r="L82">
            <v>5.3211339459369282E-3</v>
          </cell>
          <cell r="M82">
            <v>0</v>
          </cell>
          <cell r="N82">
            <v>1.1085695720701935E-4</v>
          </cell>
          <cell r="O82">
            <v>0</v>
          </cell>
          <cell r="P82">
            <v>5.2179601441799004E-3</v>
          </cell>
          <cell r="Q82">
            <v>0</v>
          </cell>
          <cell r="R82">
            <v>2.6122728529970893E-4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</row>
        <row r="83">
          <cell r="A83" t="str">
            <v/>
          </cell>
          <cell r="B83" t="str">
            <v>Historical Test Year Twelve Months ended September 2005</v>
          </cell>
          <cell r="D83">
            <v>9110.8399999999983</v>
          </cell>
          <cell r="E83">
            <v>6091.55</v>
          </cell>
          <cell r="F83">
            <v>1026.82</v>
          </cell>
          <cell r="G83">
            <v>979.67000000000007</v>
          </cell>
          <cell r="H83">
            <v>462.14</v>
          </cell>
          <cell r="I83">
            <v>305.74</v>
          </cell>
          <cell r="J83">
            <v>3.88</v>
          </cell>
          <cell r="K83">
            <v>141.63</v>
          </cell>
          <cell r="L83">
            <v>48.48</v>
          </cell>
          <cell r="M83">
            <v>0</v>
          </cell>
          <cell r="N83">
            <v>1.01</v>
          </cell>
          <cell r="O83">
            <v>0</v>
          </cell>
          <cell r="P83">
            <v>47.54</v>
          </cell>
          <cell r="Q83">
            <v>0</v>
          </cell>
          <cell r="R83">
            <v>2.38</v>
          </cell>
        </row>
        <row r="84">
          <cell r="A84" t="str">
            <v/>
          </cell>
        </row>
        <row r="85">
          <cell r="A85" t="str">
            <v>DIR235.00</v>
          </cell>
          <cell r="B85" t="str">
            <v>Customer Deposits</v>
          </cell>
          <cell r="C85" t="str">
            <v>CUS</v>
          </cell>
          <cell r="E85">
            <v>0.80262092099597404</v>
          </cell>
          <cell r="F85">
            <v>0.12226930454285714</v>
          </cell>
          <cell r="G85">
            <v>5.1959679991550198E-2</v>
          </cell>
          <cell r="H85">
            <v>1.2335830518469927E-2</v>
          </cell>
          <cell r="I85">
            <v>1.0814263951148656E-2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</row>
        <row r="86">
          <cell r="A86" t="str">
            <v/>
          </cell>
          <cell r="B86" t="str">
            <v>Historical Test Year Twelve Months ended September 2005</v>
          </cell>
          <cell r="D86">
            <v>8634522</v>
          </cell>
          <cell r="E86">
            <v>6930248</v>
          </cell>
          <cell r="F86">
            <v>1055737</v>
          </cell>
          <cell r="G86">
            <v>448647</v>
          </cell>
          <cell r="H86">
            <v>106514</v>
          </cell>
          <cell r="I86">
            <v>93376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</row>
        <row r="87">
          <cell r="A87" t="str">
            <v/>
          </cell>
        </row>
        <row r="88">
          <cell r="A88" t="str">
            <v>RESID</v>
          </cell>
          <cell r="B88" t="str">
            <v>Residential Allocation Only</v>
          </cell>
          <cell r="C88" t="str">
            <v>CUS</v>
          </cell>
          <cell r="E88">
            <v>1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</row>
        <row r="89">
          <cell r="A89" t="str">
            <v/>
          </cell>
          <cell r="B89" t="str">
            <v>Historical Test Year Twelve Months ended September 2005</v>
          </cell>
          <cell r="D89">
            <v>1</v>
          </cell>
          <cell r="E89">
            <v>1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</row>
        <row r="90">
          <cell r="A90" t="str">
            <v/>
          </cell>
        </row>
        <row r="91">
          <cell r="A91" t="str">
            <v>PROFORMA_RETAIL</v>
          </cell>
          <cell r="B91" t="str">
            <v>Proforma Retail Revenue - No Transportation</v>
          </cell>
          <cell r="C91" t="str">
            <v>CUS</v>
          </cell>
          <cell r="E91">
            <v>0.54304393662276029</v>
          </cell>
          <cell r="F91">
            <v>0.12297150390713425</v>
          </cell>
          <cell r="G91">
            <v>0.14220684686756624</v>
          </cell>
          <cell r="H91">
            <v>8.3473272199611703E-2</v>
          </cell>
          <cell r="I91">
            <v>5.4473541664006239E-2</v>
          </cell>
          <cell r="J91">
            <v>1.6388697396732226E-4</v>
          </cell>
          <cell r="K91">
            <v>7.5556424825843826E-3</v>
          </cell>
          <cell r="L91">
            <v>1.9931626347497608E-2</v>
          </cell>
          <cell r="M91">
            <v>1.7654968667412337E-2</v>
          </cell>
          <cell r="N91">
            <v>0</v>
          </cell>
          <cell r="O91">
            <v>0</v>
          </cell>
          <cell r="P91">
            <v>8.5247742674596574E-3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</row>
        <row r="92">
          <cell r="A92" t="str">
            <v/>
          </cell>
          <cell r="B92" t="str">
            <v>Historical Test Year Twelve Months ended September 2005</v>
          </cell>
          <cell r="D92">
            <v>1608449980</v>
          </cell>
          <cell r="E92">
            <v>873459009</v>
          </cell>
          <cell r="F92">
            <v>197793513</v>
          </cell>
          <cell r="G92">
            <v>228732600</v>
          </cell>
          <cell r="H92">
            <v>134262583</v>
          </cell>
          <cell r="I92">
            <v>87617967</v>
          </cell>
          <cell r="J92">
            <v>263604</v>
          </cell>
          <cell r="K92">
            <v>12152873</v>
          </cell>
          <cell r="L92">
            <v>32059024</v>
          </cell>
          <cell r="M92">
            <v>28397134</v>
          </cell>
          <cell r="N92">
            <v>0</v>
          </cell>
          <cell r="O92">
            <v>0</v>
          </cell>
          <cell r="P92">
            <v>13711673</v>
          </cell>
          <cell r="Q92">
            <v>0</v>
          </cell>
          <cell r="R92">
            <v>0</v>
          </cell>
        </row>
        <row r="93">
          <cell r="A93" t="str">
            <v/>
          </cell>
        </row>
        <row r="94">
          <cell r="A94" t="str">
            <v>OH_TFMRC</v>
          </cell>
          <cell r="B94" t="str">
            <v>Allocate Overhead Transformers</v>
          </cell>
          <cell r="C94" t="str">
            <v>CUS</v>
          </cell>
          <cell r="E94">
            <v>0.83789404821706592</v>
          </cell>
          <cell r="F94">
            <v>0.13766780913971724</v>
          </cell>
          <cell r="G94">
            <v>2.3098181861595655E-2</v>
          </cell>
          <cell r="H94">
            <v>2.7852109380830493E-4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1.061439687812837E-3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</row>
        <row r="95">
          <cell r="A95" t="str">
            <v/>
          </cell>
          <cell r="B95" t="str">
            <v>Historical Test Year Twelve Months ended September 2005</v>
          </cell>
          <cell r="D95">
            <v>235199421</v>
          </cell>
          <cell r="E95">
            <v>197072195</v>
          </cell>
          <cell r="F95">
            <v>32379389</v>
          </cell>
          <cell r="G95">
            <v>5432679</v>
          </cell>
          <cell r="H95">
            <v>65508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249650</v>
          </cell>
          <cell r="Q95">
            <v>0</v>
          </cell>
          <cell r="R95">
            <v>0</v>
          </cell>
        </row>
        <row r="96">
          <cell r="A96" t="str">
            <v/>
          </cell>
        </row>
        <row r="97">
          <cell r="A97" t="str">
            <v>OH_TFMR</v>
          </cell>
          <cell r="B97" t="str">
            <v>Allocate Overhead Transformers</v>
          </cell>
          <cell r="C97" t="str">
            <v>DEM</v>
          </cell>
          <cell r="E97">
            <v>0.83789404821706592</v>
          </cell>
          <cell r="F97">
            <v>0.13766780913971724</v>
          </cell>
          <cell r="G97">
            <v>2.3098181861595655E-2</v>
          </cell>
          <cell r="H97">
            <v>2.7852109380830493E-4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1.061439687812837E-3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</row>
        <row r="98">
          <cell r="A98" t="str">
            <v/>
          </cell>
          <cell r="B98" t="str">
            <v>Historical Test Year Twelve Months ended September 2005</v>
          </cell>
          <cell r="D98">
            <v>235199421</v>
          </cell>
          <cell r="E98">
            <v>197072195</v>
          </cell>
          <cell r="F98">
            <v>32379389</v>
          </cell>
          <cell r="G98">
            <v>5432679</v>
          </cell>
          <cell r="H98">
            <v>65508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249650</v>
          </cell>
          <cell r="Q98">
            <v>0</v>
          </cell>
          <cell r="R98">
            <v>0</v>
          </cell>
        </row>
        <row r="99">
          <cell r="A99" t="str">
            <v/>
          </cell>
        </row>
        <row r="100">
          <cell r="A100" t="str">
            <v>UG_TFMRC</v>
          </cell>
          <cell r="B100" t="str">
            <v>Allocate Underground Transformers</v>
          </cell>
          <cell r="C100" t="str">
            <v>CUS</v>
          </cell>
          <cell r="E100">
            <v>0.63241112403193611</v>
          </cell>
          <cell r="F100">
            <v>0.17588735914830722</v>
          </cell>
          <cell r="G100">
            <v>0.149112597009986</v>
          </cell>
          <cell r="H100">
            <v>3.9865203927957484E-2</v>
          </cell>
          <cell r="I100">
            <v>0</v>
          </cell>
          <cell r="J100">
            <v>0</v>
          </cell>
          <cell r="K100">
            <v>0</v>
          </cell>
          <cell r="L100">
            <v>2.3679182100649074E-3</v>
          </cell>
          <cell r="M100">
            <v>0</v>
          </cell>
          <cell r="N100">
            <v>0</v>
          </cell>
          <cell r="O100">
            <v>0</v>
          </cell>
          <cell r="P100">
            <v>2.3956549961804866E-4</v>
          </cell>
          <cell r="Q100">
            <v>0</v>
          </cell>
          <cell r="R100">
            <v>1.1623217213027623E-4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</row>
        <row r="101">
          <cell r="A101" t="str">
            <v/>
          </cell>
          <cell r="B101" t="str">
            <v>Historical Test Year Twelve Months ended September 2005</v>
          </cell>
          <cell r="D101">
            <v>208135145</v>
          </cell>
          <cell r="E101">
            <v>131626981</v>
          </cell>
          <cell r="F101">
            <v>36608341</v>
          </cell>
          <cell r="G101">
            <v>31035572</v>
          </cell>
          <cell r="H101">
            <v>8297350</v>
          </cell>
          <cell r="I101">
            <v>0</v>
          </cell>
          <cell r="J101">
            <v>0</v>
          </cell>
          <cell r="K101">
            <v>0</v>
          </cell>
          <cell r="L101">
            <v>492847</v>
          </cell>
          <cell r="M101">
            <v>0</v>
          </cell>
          <cell r="N101">
            <v>0</v>
          </cell>
          <cell r="O101">
            <v>0</v>
          </cell>
          <cell r="P101">
            <v>49862</v>
          </cell>
          <cell r="Q101">
            <v>0</v>
          </cell>
          <cell r="R101">
            <v>24192</v>
          </cell>
        </row>
        <row r="102">
          <cell r="A102" t="str">
            <v/>
          </cell>
        </row>
        <row r="103">
          <cell r="A103" t="str">
            <v>UG_TFMR</v>
          </cell>
          <cell r="B103" t="str">
            <v>Allocate Underground Transformers</v>
          </cell>
          <cell r="C103" t="str">
            <v>DEM</v>
          </cell>
          <cell r="E103">
            <v>0.63241112403193611</v>
          </cell>
          <cell r="F103">
            <v>0.17588735914830722</v>
          </cell>
          <cell r="G103">
            <v>0.149112597009986</v>
          </cell>
          <cell r="H103">
            <v>3.9865203927957484E-2</v>
          </cell>
          <cell r="I103">
            <v>0</v>
          </cell>
          <cell r="J103">
            <v>0</v>
          </cell>
          <cell r="K103">
            <v>0</v>
          </cell>
          <cell r="L103">
            <v>2.3679182100649074E-3</v>
          </cell>
          <cell r="M103">
            <v>0</v>
          </cell>
          <cell r="N103">
            <v>0</v>
          </cell>
          <cell r="O103">
            <v>0</v>
          </cell>
          <cell r="P103">
            <v>2.3956549961804866E-4</v>
          </cell>
          <cell r="Q103">
            <v>0</v>
          </cell>
          <cell r="R103">
            <v>1.1623217213027623E-4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</row>
        <row r="104">
          <cell r="A104" t="str">
            <v/>
          </cell>
          <cell r="B104" t="str">
            <v>Historical Test Year Twelve Months ended September 2005</v>
          </cell>
          <cell r="D104">
            <v>208135145</v>
          </cell>
          <cell r="E104">
            <v>131626981</v>
          </cell>
          <cell r="F104">
            <v>36608341</v>
          </cell>
          <cell r="G104">
            <v>31035572</v>
          </cell>
          <cell r="H104">
            <v>8297350</v>
          </cell>
          <cell r="I104">
            <v>0</v>
          </cell>
          <cell r="J104">
            <v>0</v>
          </cell>
          <cell r="K104">
            <v>0</v>
          </cell>
          <cell r="L104">
            <v>492847</v>
          </cell>
          <cell r="M104">
            <v>0</v>
          </cell>
          <cell r="N104">
            <v>0</v>
          </cell>
          <cell r="O104">
            <v>0</v>
          </cell>
          <cell r="P104">
            <v>49862</v>
          </cell>
          <cell r="Q104">
            <v>0</v>
          </cell>
          <cell r="R104">
            <v>24192</v>
          </cell>
        </row>
        <row r="105">
          <cell r="A105" t="str">
            <v/>
          </cell>
        </row>
        <row r="106">
          <cell r="A106" t="str">
            <v>DIR108.09</v>
          </cell>
          <cell r="B106" t="str">
            <v>Dist Accum Depr - Subs &amp; Lines</v>
          </cell>
          <cell r="C106" t="str">
            <v>DEM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5.2637416600764637E-3</v>
          </cell>
          <cell r="J106">
            <v>0</v>
          </cell>
          <cell r="K106">
            <v>0</v>
          </cell>
          <cell r="L106">
            <v>0.44453099339040236</v>
          </cell>
          <cell r="M106">
            <v>0.23934085332917032</v>
          </cell>
          <cell r="N106">
            <v>0</v>
          </cell>
          <cell r="O106">
            <v>0.28983347232394158</v>
          </cell>
          <cell r="P106">
            <v>0</v>
          </cell>
          <cell r="Q106">
            <v>1.9024591142274214E-2</v>
          </cell>
          <cell r="R106">
            <v>2.0063481541350214E-3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</row>
        <row r="107">
          <cell r="A107" t="str">
            <v/>
          </cell>
          <cell r="B107" t="str">
            <v>Historical Test Year Twelve Months ended September 2005</v>
          </cell>
          <cell r="D107">
            <v>-15399122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-81057</v>
          </cell>
          <cell r="J107">
            <v>0</v>
          </cell>
          <cell r="K107">
            <v>0</v>
          </cell>
          <cell r="L107">
            <v>-6845387</v>
          </cell>
          <cell r="M107">
            <v>-3685639</v>
          </cell>
          <cell r="N107">
            <v>0</v>
          </cell>
          <cell r="O107">
            <v>-4463181</v>
          </cell>
          <cell r="P107">
            <v>0</v>
          </cell>
          <cell r="Q107">
            <v>-292962</v>
          </cell>
          <cell r="R107">
            <v>-30896</v>
          </cell>
        </row>
        <row r="108">
          <cell r="A108" t="str">
            <v/>
          </cell>
        </row>
        <row r="109">
          <cell r="A109" t="str">
            <v>DIR451.06</v>
          </cell>
          <cell r="B109" t="str">
            <v>Acct. Svc. Chgs. Rev.</v>
          </cell>
          <cell r="C109" t="str">
            <v>CUS</v>
          </cell>
          <cell r="E109">
            <v>0.91815628370642788</v>
          </cell>
          <cell r="F109">
            <v>7.8816257864066236E-2</v>
          </cell>
          <cell r="G109">
            <v>2.8095285425570687E-3</v>
          </cell>
          <cell r="H109">
            <v>1.7817240757306358E-4</v>
          </cell>
          <cell r="I109">
            <v>3.9021229757737065E-5</v>
          </cell>
          <cell r="J109">
            <v>0</v>
          </cell>
          <cell r="K109">
            <v>0</v>
          </cell>
          <cell r="L109">
            <v>0</v>
          </cell>
          <cell r="M109">
            <v>4.4174977084230635E-6</v>
          </cell>
          <cell r="N109">
            <v>0</v>
          </cell>
          <cell r="O109">
            <v>0</v>
          </cell>
          <cell r="P109">
            <v>-3.6812480903525531E-6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</row>
        <row r="110">
          <cell r="A110" t="str">
            <v/>
          </cell>
          <cell r="B110" t="str">
            <v>Historical Test Year Twelve Months ended September 2005</v>
          </cell>
          <cell r="D110">
            <v>1358235</v>
          </cell>
          <cell r="E110">
            <v>1247072</v>
          </cell>
          <cell r="F110">
            <v>107051</v>
          </cell>
          <cell r="G110">
            <v>3816</v>
          </cell>
          <cell r="H110">
            <v>242</v>
          </cell>
          <cell r="I110">
            <v>53</v>
          </cell>
          <cell r="J110">
            <v>0</v>
          </cell>
          <cell r="K110">
            <v>0</v>
          </cell>
          <cell r="L110">
            <v>0</v>
          </cell>
          <cell r="M110">
            <v>6</v>
          </cell>
          <cell r="N110">
            <v>0</v>
          </cell>
          <cell r="O110">
            <v>0</v>
          </cell>
          <cell r="P110">
            <v>-5</v>
          </cell>
          <cell r="Q110">
            <v>0</v>
          </cell>
          <cell r="R110">
            <v>0</v>
          </cell>
        </row>
        <row r="111">
          <cell r="A111" t="str">
            <v/>
          </cell>
        </row>
        <row r="112">
          <cell r="A112" t="str">
            <v>SEC24</v>
          </cell>
          <cell r="B112" t="str">
            <v>Secondary Schedule 24 Only</v>
          </cell>
          <cell r="C112" t="str">
            <v>CUS</v>
          </cell>
          <cell r="E112">
            <v>0</v>
          </cell>
          <cell r="F112">
            <v>1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</row>
        <row r="113">
          <cell r="A113" t="str">
            <v/>
          </cell>
          <cell r="B113" t="str">
            <v>Historical Test Year Twelve Months ended September 2005</v>
          </cell>
          <cell r="D113">
            <v>1</v>
          </cell>
          <cell r="E113">
            <v>0</v>
          </cell>
          <cell r="F113">
            <v>1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</row>
        <row r="114">
          <cell r="A114" t="str">
            <v/>
          </cell>
        </row>
        <row r="115">
          <cell r="A115" t="str">
            <v>DEM_1A</v>
          </cell>
          <cell r="B115" t="str">
            <v>200 CP Demand Excl. Interruptible</v>
          </cell>
          <cell r="C115" t="str">
            <v>DEM</v>
          </cell>
          <cell r="E115">
            <v>0.55501262252979222</v>
          </cell>
          <cell r="F115">
            <v>0.11227872654301817</v>
          </cell>
          <cell r="G115">
            <v>0.11965556518921859</v>
          </cell>
          <cell r="H115">
            <v>6.6026286390319502E-2</v>
          </cell>
          <cell r="I115">
            <v>4.6979481955364506E-2</v>
          </cell>
          <cell r="J115">
            <v>7.4593892202377206E-7</v>
          </cell>
          <cell r="K115">
            <v>0</v>
          </cell>
          <cell r="L115">
            <v>1.5916844718143249E-2</v>
          </cell>
          <cell r="M115">
            <v>1.3775005426705659E-2</v>
          </cell>
          <cell r="N115">
            <v>3.466378170644469E-3</v>
          </cell>
          <cell r="O115">
            <v>5.8868256494579385E-2</v>
          </cell>
          <cell r="P115">
            <v>3.4430054177543908E-3</v>
          </cell>
          <cell r="Q115">
            <v>4.1993874846864955E-3</v>
          </cell>
          <cell r="R115">
            <v>3.7769374085136991E-4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</row>
        <row r="116">
          <cell r="A116" t="str">
            <v/>
          </cell>
          <cell r="B116" t="str">
            <v>Historical Test Year Twelve Months ended September 2005</v>
          </cell>
          <cell r="D116">
            <v>4021777</v>
          </cell>
          <cell r="E116">
            <v>2232137</v>
          </cell>
          <cell r="F116">
            <v>451560</v>
          </cell>
          <cell r="G116">
            <v>481228</v>
          </cell>
          <cell r="H116">
            <v>265543</v>
          </cell>
          <cell r="I116">
            <v>188941</v>
          </cell>
          <cell r="J116">
            <v>3</v>
          </cell>
          <cell r="K116">
            <v>0</v>
          </cell>
          <cell r="L116">
            <v>64014</v>
          </cell>
          <cell r="M116">
            <v>55400</v>
          </cell>
          <cell r="N116">
            <v>13941</v>
          </cell>
          <cell r="O116">
            <v>236755</v>
          </cell>
          <cell r="P116">
            <v>13847</v>
          </cell>
          <cell r="Q116">
            <v>16889</v>
          </cell>
          <cell r="R116">
            <v>1519</v>
          </cell>
        </row>
        <row r="117">
          <cell r="A117" t="str">
            <v/>
          </cell>
        </row>
        <row r="118">
          <cell r="A118" t="str">
            <v>DEM_12CP</v>
          </cell>
          <cell r="B118" t="str">
            <v>12 Monthly CP Demand</v>
          </cell>
          <cell r="C118" t="str">
            <v>DEM</v>
          </cell>
          <cell r="E118">
            <v>0.52186887011442418</v>
          </cell>
          <cell r="F118">
            <v>0.11015252524075382</v>
          </cell>
          <cell r="G118">
            <v>0.13078093354233808</v>
          </cell>
          <cell r="H118">
            <v>6.9672550184117818E-2</v>
          </cell>
          <cell r="I118">
            <v>5.2520689205552536E-2</v>
          </cell>
          <cell r="J118">
            <v>8.7952623439857886E-7</v>
          </cell>
          <cell r="K118">
            <v>1.7700025704154201E-2</v>
          </cell>
          <cell r="L118">
            <v>1.6314991766535038E-2</v>
          </cell>
          <cell r="M118">
            <v>1.4606512056215798E-2</v>
          </cell>
          <cell r="N118">
            <v>3.3690252408637563E-3</v>
          </cell>
          <cell r="O118">
            <v>5.4951919598988812E-2</v>
          </cell>
          <cell r="P118">
            <v>3.8584815903065653E-3</v>
          </cell>
          <cell r="Q118">
            <v>3.8844276142213237E-3</v>
          </cell>
          <cell r="R118">
            <v>3.1816861529368592E-4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</row>
        <row r="119">
          <cell r="A119" t="str">
            <v/>
          </cell>
          <cell r="B119" t="str">
            <v>Historical Test Year Twelve Months ended September 2005</v>
          </cell>
          <cell r="D119">
            <v>4547903</v>
          </cell>
          <cell r="E119">
            <v>2373409</v>
          </cell>
          <cell r="F119">
            <v>500963</v>
          </cell>
          <cell r="G119">
            <v>594779</v>
          </cell>
          <cell r="H119">
            <v>316864</v>
          </cell>
          <cell r="I119">
            <v>238859</v>
          </cell>
          <cell r="J119">
            <v>4</v>
          </cell>
          <cell r="K119">
            <v>80498</v>
          </cell>
          <cell r="L119">
            <v>74199</v>
          </cell>
          <cell r="M119">
            <v>66429</v>
          </cell>
          <cell r="N119">
            <v>15322</v>
          </cell>
          <cell r="O119">
            <v>249916</v>
          </cell>
          <cell r="P119">
            <v>17548</v>
          </cell>
          <cell r="Q119">
            <v>17666</v>
          </cell>
          <cell r="R119">
            <v>1447</v>
          </cell>
        </row>
        <row r="120">
          <cell r="A120" t="str">
            <v/>
          </cell>
        </row>
        <row r="121">
          <cell r="A121" t="str">
            <v>BPAX</v>
          </cell>
          <cell r="B121" t="str">
            <v>BPA Residential Exchange kWh</v>
          </cell>
          <cell r="C121" t="str">
            <v>NRG</v>
          </cell>
          <cell r="E121">
            <v>0.95103584675056285</v>
          </cell>
          <cell r="F121">
            <v>2.5916994088286835E-2</v>
          </cell>
          <cell r="G121">
            <v>1.7676337029349256E-2</v>
          </cell>
          <cell r="H121">
            <v>1.9693832800008583E-3</v>
          </cell>
          <cell r="I121">
            <v>2.6419381960398379E-3</v>
          </cell>
          <cell r="J121">
            <v>5.5009468573624372E-4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2.094059700241021E-4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</row>
        <row r="122">
          <cell r="A122" t="str">
            <v/>
          </cell>
          <cell r="B122" t="str">
            <v>Historical Test Year Twelve Months ended September 2005</v>
          </cell>
          <cell r="D122">
            <v>10675980249</v>
          </cell>
          <cell r="E122">
            <v>10153239916</v>
          </cell>
          <cell r="F122">
            <v>276689317</v>
          </cell>
          <cell r="G122">
            <v>188712225</v>
          </cell>
          <cell r="H122">
            <v>21025097</v>
          </cell>
          <cell r="I122">
            <v>28205280</v>
          </cell>
          <cell r="J122">
            <v>5872800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2235614</v>
          </cell>
          <cell r="Q122">
            <v>0</v>
          </cell>
          <cell r="R122">
            <v>0</v>
          </cell>
        </row>
        <row r="123">
          <cell r="A123" t="str">
            <v/>
          </cell>
        </row>
        <row r="124">
          <cell r="A124" t="str">
            <v>DIR_RESALE</v>
          </cell>
          <cell r="B124" t="str">
            <v>Firm Resale Allocation Only Excise Tax</v>
          </cell>
          <cell r="C124" t="str">
            <v>CUS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0.69679229155294187</v>
          </cell>
          <cell r="R124">
            <v>0.30320770844705813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</row>
        <row r="125">
          <cell r="A125" t="str">
            <v/>
          </cell>
          <cell r="B125" t="str">
            <v>Historical Test Year Twelve Months ended September 2005</v>
          </cell>
          <cell r="D125">
            <v>38525.01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26843.93</v>
          </cell>
          <cell r="R125">
            <v>11681.08</v>
          </cell>
        </row>
        <row r="126">
          <cell r="A126" t="str">
            <v/>
          </cell>
        </row>
        <row r="127">
          <cell r="A127" t="str">
            <v>DIR_449</v>
          </cell>
          <cell r="B127" t="str">
            <v>Schedule 449 / 459 Allocation Only</v>
          </cell>
          <cell r="C127" t="str">
            <v>CUS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0.14067913540845697</v>
          </cell>
          <cell r="O127">
            <v>0.859320864591543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</row>
        <row r="128">
          <cell r="A128" t="str">
            <v/>
          </cell>
          <cell r="B128" t="str">
            <v>Historical Test Year Twelve Months ended September 2005</v>
          </cell>
          <cell r="D128">
            <v>6311142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887846</v>
          </cell>
          <cell r="O128">
            <v>5423296</v>
          </cell>
          <cell r="P128">
            <v>0</v>
          </cell>
          <cell r="Q128">
            <v>0</v>
          </cell>
          <cell r="R128">
            <v>0</v>
          </cell>
        </row>
        <row r="129">
          <cell r="A129" t="str">
            <v/>
          </cell>
        </row>
        <row r="130">
          <cell r="A130" t="str">
            <v>DEM_12NCP2</v>
          </cell>
          <cell r="B130" t="str">
            <v>Dist 12 NCP Dem, Excl Dir Assn Transf (No HV, PRI &amp; FR)</v>
          </cell>
          <cell r="C130" t="str">
            <v>DEM</v>
          </cell>
          <cell r="E130">
            <v>0.61690246298523865</v>
          </cell>
          <cell r="F130">
            <v>0.13414853646184971</v>
          </cell>
          <cell r="G130">
            <v>0.15568045398670377</v>
          </cell>
          <cell r="H130">
            <v>8.7402937885279586E-2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5.8656086809282873E-3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</row>
        <row r="131">
          <cell r="A131" t="str">
            <v/>
          </cell>
          <cell r="B131" t="str">
            <v>Historical Test Year Twelve Months ended September 2005</v>
          </cell>
          <cell r="D131">
            <v>4172457</v>
          </cell>
          <cell r="E131">
            <v>2573999</v>
          </cell>
          <cell r="F131">
            <v>559729</v>
          </cell>
          <cell r="G131">
            <v>649570</v>
          </cell>
          <cell r="H131">
            <v>364685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24474</v>
          </cell>
          <cell r="Q131">
            <v>0</v>
          </cell>
          <cell r="R131">
            <v>0</v>
          </cell>
        </row>
        <row r="132">
          <cell r="A132" t="str">
            <v/>
          </cell>
        </row>
        <row r="133">
          <cell r="A133" t="str">
            <v>DIR451.07</v>
          </cell>
          <cell r="B133" t="str">
            <v>NSF Check Charge Revenue</v>
          </cell>
          <cell r="C133" t="str">
            <v>CUS</v>
          </cell>
          <cell r="E133">
            <v>0.94412098369570308</v>
          </cell>
          <cell r="F133">
            <v>5.2278757535697877E-2</v>
          </cell>
          <cell r="G133">
            <v>3.3752425955615559E-3</v>
          </cell>
          <cell r="H133">
            <v>7.5005391012479019E-5</v>
          </cell>
          <cell r="I133">
            <v>7.5005391012479019E-5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7.5005391012479019E-5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</row>
        <row r="134">
          <cell r="A134" t="str">
            <v/>
          </cell>
          <cell r="B134" t="str">
            <v>Historical Test Year Twelve Months ended September 2005</v>
          </cell>
          <cell r="D134">
            <v>213318</v>
          </cell>
          <cell r="E134">
            <v>201398</v>
          </cell>
          <cell r="F134">
            <v>11152</v>
          </cell>
          <cell r="G134">
            <v>720</v>
          </cell>
          <cell r="H134">
            <v>16</v>
          </cell>
          <cell r="I134">
            <v>16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16</v>
          </cell>
          <cell r="Q134">
            <v>0</v>
          </cell>
          <cell r="R134">
            <v>0</v>
          </cell>
        </row>
        <row r="135">
          <cell r="A135" t="str">
            <v/>
          </cell>
        </row>
        <row r="136">
          <cell r="A136" t="str">
            <v>DIR451.03</v>
          </cell>
          <cell r="B136" t="str">
            <v>Connect/Reconnect Revenue</v>
          </cell>
          <cell r="C136" t="str">
            <v>CUS</v>
          </cell>
          <cell r="E136">
            <v>0.97374060348969105</v>
          </cell>
          <cell r="F136">
            <v>2.5135104425604356E-2</v>
          </cell>
          <cell r="G136">
            <v>1.0505353344669281E-3</v>
          </cell>
          <cell r="H136">
            <v>0</v>
          </cell>
          <cell r="I136">
            <v>7.3756750237716017E-5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</row>
        <row r="137">
          <cell r="A137" t="str">
            <v/>
          </cell>
          <cell r="B137" t="str">
            <v>Historical Test Year Twelve Months ended September 2005</v>
          </cell>
          <cell r="D137">
            <v>1003298</v>
          </cell>
          <cell r="E137">
            <v>976952</v>
          </cell>
          <cell r="F137">
            <v>25218</v>
          </cell>
          <cell r="G137">
            <v>1054</v>
          </cell>
          <cell r="H137">
            <v>0</v>
          </cell>
          <cell r="I137">
            <v>74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</row>
        <row r="138">
          <cell r="A138" t="str">
            <v/>
          </cell>
        </row>
        <row r="139">
          <cell r="A139" t="str">
            <v>DEM_12NCP1</v>
          </cell>
          <cell r="B139" t="str">
            <v>12 NCP Distribution Demand (No HV, LFR, Trans)</v>
          </cell>
          <cell r="C139" t="str">
            <v>DEM</v>
          </cell>
          <cell r="E139">
            <v>0.5716406604117813</v>
          </cell>
          <cell r="F139">
            <v>0.12430613034877867</v>
          </cell>
          <cell r="G139">
            <v>0.14425826264255767</v>
          </cell>
          <cell r="H139">
            <v>8.0990231248058167E-2</v>
          </cell>
          <cell r="I139">
            <v>5.4799573690039613E-2</v>
          </cell>
          <cell r="J139">
            <v>4.5771245486446628E-4</v>
          </cell>
          <cell r="K139">
            <v>1.7697770756016164E-2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5.4352521205011869E-3</v>
          </cell>
          <cell r="Q139">
            <v>0</v>
          </cell>
          <cell r="R139">
            <v>4.1440632740276275E-4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</row>
        <row r="140">
          <cell r="A140" t="str">
            <v/>
          </cell>
          <cell r="B140" t="str">
            <v>Historical Test Year Twelve Months ended September 2005</v>
          </cell>
          <cell r="D140">
            <v>4502827</v>
          </cell>
          <cell r="E140">
            <v>2573999</v>
          </cell>
          <cell r="F140">
            <v>559729</v>
          </cell>
          <cell r="G140">
            <v>649570</v>
          </cell>
          <cell r="H140">
            <v>364685</v>
          </cell>
          <cell r="I140">
            <v>246753</v>
          </cell>
          <cell r="J140">
            <v>2061</v>
          </cell>
          <cell r="K140">
            <v>79690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24474</v>
          </cell>
          <cell r="Q140">
            <v>0</v>
          </cell>
          <cell r="R140">
            <v>1866</v>
          </cell>
        </row>
        <row r="141">
          <cell r="A141" t="str">
            <v/>
          </cell>
        </row>
        <row r="142">
          <cell r="A142" t="str">
            <v>OH_SVC</v>
          </cell>
          <cell r="B142" t="str">
            <v>Dist OH Services</v>
          </cell>
          <cell r="C142" t="str">
            <v>CUS</v>
          </cell>
          <cell r="E142">
            <v>0.86817585956139687</v>
          </cell>
          <cell r="F142">
            <v>0.12612575364387879</v>
          </cell>
          <cell r="G142">
            <v>5.6351524555596361E-3</v>
          </cell>
          <cell r="H142">
            <v>6.3234339164674384E-5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</row>
        <row r="143">
          <cell r="A143" t="str">
            <v/>
          </cell>
          <cell r="B143" t="str">
            <v>Historical Test Year Twelve Months ended September 2005</v>
          </cell>
          <cell r="D143">
            <v>411169</v>
          </cell>
          <cell r="E143">
            <v>356967</v>
          </cell>
          <cell r="F143">
            <v>51859</v>
          </cell>
          <cell r="G143">
            <v>2317</v>
          </cell>
          <cell r="H143">
            <v>26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</row>
        <row r="144">
          <cell r="A144" t="str">
            <v/>
          </cell>
        </row>
        <row r="145">
          <cell r="A145" t="str">
            <v>ENERGY_2</v>
          </cell>
          <cell r="B145" t="str">
            <v>Energy - NO RETAIL WHEELING</v>
          </cell>
          <cell r="C145" t="str">
            <v>NRG</v>
          </cell>
          <cell r="E145">
            <v>0.50898010759620138</v>
          </cell>
          <cell r="F145">
            <v>0.1233295607610793</v>
          </cell>
          <cell r="G145">
            <v>0.14667595726803034</v>
          </cell>
          <cell r="H145">
            <v>9.4776894694337671E-2</v>
          </cell>
          <cell r="I145">
            <v>6.6524014882480942E-2</v>
          </cell>
          <cell r="J145">
            <v>2.7153137999111706E-4</v>
          </cell>
          <cell r="K145">
            <v>8.2255229292589604E-3</v>
          </cell>
          <cell r="L145">
            <v>2.4333806121729022E-2</v>
          </cell>
          <cell r="M145">
            <v>2.2351074030810918E-2</v>
          </cell>
          <cell r="N145">
            <v>0</v>
          </cell>
          <cell r="O145">
            <v>0</v>
          </cell>
          <cell r="P145">
            <v>4.1762290459519116E-3</v>
          </cell>
          <cell r="Q145">
            <v>0</v>
          </cell>
          <cell r="R145">
            <v>3.5530129012848063E-4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</row>
        <row r="146">
          <cell r="A146" t="str">
            <v/>
          </cell>
          <cell r="B146" t="str">
            <v>Historical Test Year Twelve Months ended September 2005</v>
          </cell>
          <cell r="D146">
            <v>21759006271</v>
          </cell>
          <cell r="E146">
            <v>11074901353</v>
          </cell>
          <cell r="F146">
            <v>2683528686</v>
          </cell>
          <cell r="G146">
            <v>3191523074</v>
          </cell>
          <cell r="H146">
            <v>2062251046</v>
          </cell>
          <cell r="I146">
            <v>1447496457</v>
          </cell>
          <cell r="J146">
            <v>5908253</v>
          </cell>
          <cell r="K146">
            <v>178979205</v>
          </cell>
          <cell r="L146">
            <v>529479440</v>
          </cell>
          <cell r="M146">
            <v>486337160</v>
          </cell>
          <cell r="N146">
            <v>0</v>
          </cell>
          <cell r="O146">
            <v>0</v>
          </cell>
          <cell r="P146">
            <v>90870594</v>
          </cell>
          <cell r="Q146">
            <v>0</v>
          </cell>
          <cell r="R146">
            <v>7731003</v>
          </cell>
        </row>
        <row r="147">
          <cell r="A147" t="str">
            <v/>
          </cell>
        </row>
        <row r="148">
          <cell r="A148" t="str">
            <v>DEM_2A</v>
          </cell>
          <cell r="B148" t="str">
            <v>200 CP Demand - NO RETAIL WHEELING &amp; INTERRUPT</v>
          </cell>
          <cell r="C148" t="str">
            <v>DEM</v>
          </cell>
          <cell r="E148">
            <v>0.59457188124635074</v>
          </cell>
          <cell r="F148">
            <v>0.12028154127439407</v>
          </cell>
          <cell r="G148">
            <v>0.12818417385152384</v>
          </cell>
          <cell r="H148">
            <v>7.0732397277496722E-2</v>
          </cell>
          <cell r="I148">
            <v>5.0328006665615398E-2</v>
          </cell>
          <cell r="J148">
            <v>7.9910670525108997E-7</v>
          </cell>
          <cell r="K148">
            <v>0</v>
          </cell>
          <cell r="L148">
            <v>1.7051338876647757E-2</v>
          </cell>
          <cell r="M148">
            <v>1.4756837156970128E-2</v>
          </cell>
          <cell r="N148">
            <v>0</v>
          </cell>
          <cell r="O148">
            <v>0</v>
          </cell>
          <cell r="P148">
            <v>3.6884101825372809E-3</v>
          </cell>
          <cell r="Q148">
            <v>0</v>
          </cell>
          <cell r="R148">
            <v>4.0461436175880187E-4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</row>
        <row r="149">
          <cell r="A149" t="str">
            <v/>
          </cell>
          <cell r="B149" t="str">
            <v>Historical Test Year Twelve Months ended September 2005</v>
          </cell>
          <cell r="D149">
            <v>3754192</v>
          </cell>
          <cell r="E149">
            <v>2232137</v>
          </cell>
          <cell r="F149">
            <v>451560</v>
          </cell>
          <cell r="G149">
            <v>481228</v>
          </cell>
          <cell r="H149">
            <v>265543</v>
          </cell>
          <cell r="I149">
            <v>188941</v>
          </cell>
          <cell r="J149">
            <v>3</v>
          </cell>
          <cell r="K149">
            <v>0</v>
          </cell>
          <cell r="L149">
            <v>64014</v>
          </cell>
          <cell r="M149">
            <v>55400</v>
          </cell>
          <cell r="N149">
            <v>0</v>
          </cell>
          <cell r="O149">
            <v>0</v>
          </cell>
          <cell r="P149">
            <v>13847</v>
          </cell>
          <cell r="Q149">
            <v>0</v>
          </cell>
          <cell r="R149">
            <v>1519</v>
          </cell>
        </row>
        <row r="150">
          <cell r="A150" t="str">
            <v/>
          </cell>
        </row>
        <row r="151">
          <cell r="A151" t="str">
            <v>DIR_RESALE_SMALL</v>
          </cell>
          <cell r="B151" t="str">
            <v>Small Firm Resale Allocation Only</v>
          </cell>
          <cell r="C151" t="str">
            <v>CUS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1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</row>
        <row r="152">
          <cell r="A152" t="str">
            <v/>
          </cell>
          <cell r="B152" t="str">
            <v>Historical Test Year Twelve Months ended September 2005</v>
          </cell>
          <cell r="D152">
            <v>1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1</v>
          </cell>
        </row>
        <row r="153">
          <cell r="A153" t="str">
            <v/>
          </cell>
        </row>
        <row r="154">
          <cell r="A154" t="str">
            <v>DIR_RESALE_LARGE</v>
          </cell>
          <cell r="B154" t="str">
            <v>Large Firm Resale Allocation Only</v>
          </cell>
          <cell r="C154" t="str">
            <v>CUS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1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</row>
        <row r="155">
          <cell r="A155" t="str">
            <v/>
          </cell>
          <cell r="B155" t="str">
            <v>Historical Test Year Twelve Months ended September 2005</v>
          </cell>
          <cell r="D155">
            <v>1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1</v>
          </cell>
          <cell r="R155">
            <v>0</v>
          </cell>
        </row>
        <row r="156">
          <cell r="A156" t="str">
            <v/>
          </cell>
        </row>
        <row r="157">
          <cell r="A157" t="str">
            <v>DIR_449_HV</v>
          </cell>
          <cell r="B157" t="str">
            <v>Schedule 449 / 459 HV Allocation Only</v>
          </cell>
          <cell r="C157" t="str">
            <v>DEM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1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</row>
        <row r="158">
          <cell r="A158" t="str">
            <v/>
          </cell>
          <cell r="B158" t="str">
            <v>Historical Test Year Twelve Months ended September 2005</v>
          </cell>
          <cell r="D158">
            <v>1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1</v>
          </cell>
          <cell r="P158">
            <v>0</v>
          </cell>
          <cell r="Q158">
            <v>0</v>
          </cell>
          <cell r="R158">
            <v>0</v>
          </cell>
        </row>
        <row r="159">
          <cell r="A159" t="str">
            <v/>
          </cell>
        </row>
        <row r="160">
          <cell r="A160" t="str">
            <v>DIR_449_ENERGY</v>
          </cell>
          <cell r="B160" t="str">
            <v>Schedule 449 / 459 Energy Allocation</v>
          </cell>
          <cell r="C160" t="str">
            <v>NRG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5.7713334870122673E-2</v>
          </cell>
          <cell r="O160">
            <v>0.94228666512987735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</row>
        <row r="161">
          <cell r="A161" t="str">
            <v/>
          </cell>
          <cell r="B161" t="str">
            <v>Historical Test Year Twelve Months ended September 2005</v>
          </cell>
          <cell r="D161">
            <v>2086458169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120416459</v>
          </cell>
          <cell r="O161">
            <v>1966041710</v>
          </cell>
          <cell r="P161">
            <v>0</v>
          </cell>
          <cell r="Q161">
            <v>0</v>
          </cell>
          <cell r="R161">
            <v>0</v>
          </cell>
        </row>
        <row r="162">
          <cell r="A162" t="str">
            <v/>
          </cell>
        </row>
        <row r="163">
          <cell r="A163" t="str">
            <v>ANCIL</v>
          </cell>
          <cell r="B163" t="str">
            <v>Transportation Ancillary Exp</v>
          </cell>
          <cell r="C163" t="str">
            <v>DEM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4.3665730453056086E-2</v>
          </cell>
          <cell r="O163">
            <v>0.83479950857140728</v>
          </cell>
          <cell r="P163">
            <v>0</v>
          </cell>
          <cell r="Q163">
            <v>0.1215347609755366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</row>
        <row r="164">
          <cell r="A164" t="str">
            <v/>
          </cell>
          <cell r="B164" t="str">
            <v>Historical Test Year Twelve Months ended September 2005</v>
          </cell>
          <cell r="D164">
            <v>972438.33000000007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42462.23</v>
          </cell>
          <cell r="O164">
            <v>811791.04</v>
          </cell>
          <cell r="P164">
            <v>0</v>
          </cell>
          <cell r="Q164">
            <v>118185.06</v>
          </cell>
          <cell r="R164">
            <v>0</v>
          </cell>
        </row>
        <row r="165">
          <cell r="A165" t="str">
            <v/>
          </cell>
        </row>
        <row r="166">
          <cell r="A166" t="str">
            <v>DIR_449_OATT</v>
          </cell>
          <cell r="B166" t="str">
            <v>Transportation OATT Revenue</v>
          </cell>
          <cell r="C166" t="str">
            <v>CUS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5.221404014033313E-2</v>
          </cell>
          <cell r="O166">
            <v>0.94778595985966685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</row>
        <row r="167">
          <cell r="A167" t="str">
            <v/>
          </cell>
          <cell r="B167" t="str">
            <v>Historical Test Year Twelve Months ended September 2005</v>
          </cell>
          <cell r="D167">
            <v>1980000.01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103383.8</v>
          </cell>
          <cell r="O167">
            <v>1876616.21</v>
          </cell>
          <cell r="P167">
            <v>0</v>
          </cell>
          <cell r="Q167">
            <v>0</v>
          </cell>
          <cell r="R167">
            <v>0</v>
          </cell>
        </row>
        <row r="168">
          <cell r="A168" t="str">
            <v/>
          </cell>
        </row>
        <row r="169">
          <cell r="A169" t="str">
            <v>PROFORMA_RETAIL_TAX</v>
          </cell>
          <cell r="B169" t="str">
            <v>Proforma State Revenue</v>
          </cell>
          <cell r="C169" t="str">
            <v>CUS</v>
          </cell>
          <cell r="E169">
            <v>0.54092150046203558</v>
          </cell>
          <cell r="F169">
            <v>0.12249088134783567</v>
          </cell>
          <cell r="G169">
            <v>0.1416510447791175</v>
          </cell>
          <cell r="H169">
            <v>8.3147024764694571E-2</v>
          </cell>
          <cell r="I169">
            <v>5.4260636948874966E-2</v>
          </cell>
          <cell r="J169">
            <v>1.6324643714081197E-4</v>
          </cell>
          <cell r="K169">
            <v>7.5261119644420074E-3</v>
          </cell>
          <cell r="L169">
            <v>1.9853725460204634E-2</v>
          </cell>
          <cell r="M169">
            <v>1.7585965882574675E-2</v>
          </cell>
          <cell r="N169">
            <v>5.4983117187038639E-4</v>
          </cell>
          <cell r="O169">
            <v>3.3585747923400894E-3</v>
          </cell>
          <cell r="P169">
            <v>8.491455988869169E-3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</row>
        <row r="170">
          <cell r="A170" t="str">
            <v/>
          </cell>
          <cell r="B170" t="str">
            <v>Historical Test Year Twelve Months ended September 2005</v>
          </cell>
          <cell r="D170">
            <v>1614761122</v>
          </cell>
          <cell r="E170">
            <v>873459009</v>
          </cell>
          <cell r="F170">
            <v>197793513</v>
          </cell>
          <cell r="G170">
            <v>228732600</v>
          </cell>
          <cell r="H170">
            <v>134262583</v>
          </cell>
          <cell r="I170">
            <v>87617967</v>
          </cell>
          <cell r="J170">
            <v>263604</v>
          </cell>
          <cell r="K170">
            <v>12152873</v>
          </cell>
          <cell r="L170">
            <v>32059024</v>
          </cell>
          <cell r="M170">
            <v>28397134</v>
          </cell>
          <cell r="N170">
            <v>887846</v>
          </cell>
          <cell r="O170">
            <v>5423296</v>
          </cell>
          <cell r="P170">
            <v>13711673</v>
          </cell>
          <cell r="Q170">
            <v>0</v>
          </cell>
          <cell r="R170">
            <v>0</v>
          </cell>
        </row>
        <row r="171">
          <cell r="A171" t="str">
            <v/>
          </cell>
        </row>
        <row r="172">
          <cell r="A172" t="str">
            <v>DIR908.01</v>
          </cell>
          <cell r="B172" t="str">
            <v>Direct Assign A/C 908</v>
          </cell>
          <cell r="C172" t="str">
            <v>CUS</v>
          </cell>
          <cell r="E172">
            <v>0.88217227295718714</v>
          </cell>
          <cell r="F172">
            <v>0.10607200646231199</v>
          </cell>
          <cell r="G172">
            <v>7.9520661531376682E-3</v>
          </cell>
          <cell r="H172">
            <v>7.0587169492250512E-4</v>
          </cell>
          <cell r="I172">
            <v>4.8064703647129583E-4</v>
          </cell>
          <cell r="J172">
            <v>2.5164766307397686E-5</v>
          </cell>
          <cell r="K172">
            <v>1.9502693888233207E-4</v>
          </cell>
          <cell r="L172">
            <v>6.291191576849422E-5</v>
          </cell>
          <cell r="M172">
            <v>1.6357098099808495E-5</v>
          </cell>
          <cell r="N172">
            <v>1.2582383153698843E-6</v>
          </cell>
          <cell r="O172">
            <v>1.2582383153698843E-5</v>
          </cell>
          <cell r="P172">
            <v>2.2950266872346688E-3</v>
          </cell>
          <cell r="Q172">
            <v>1.2582383153698843E-6</v>
          </cell>
          <cell r="R172">
            <v>7.5494298922193058E-6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</row>
        <row r="173">
          <cell r="A173" t="str">
            <v/>
          </cell>
          <cell r="B173" t="str">
            <v>Historical Test Year Twelve Months ended September 2005</v>
          </cell>
          <cell r="D173">
            <v>794762</v>
          </cell>
          <cell r="E173">
            <v>701117</v>
          </cell>
          <cell r="F173">
            <v>84302</v>
          </cell>
          <cell r="G173">
            <v>6320</v>
          </cell>
          <cell r="H173">
            <v>561</v>
          </cell>
          <cell r="I173">
            <v>382</v>
          </cell>
          <cell r="J173">
            <v>20</v>
          </cell>
          <cell r="K173">
            <v>155</v>
          </cell>
          <cell r="L173">
            <v>50</v>
          </cell>
          <cell r="M173">
            <v>13</v>
          </cell>
          <cell r="N173">
            <v>1</v>
          </cell>
          <cell r="O173">
            <v>10</v>
          </cell>
          <cell r="P173">
            <v>1824</v>
          </cell>
          <cell r="Q173">
            <v>1</v>
          </cell>
          <cell r="R173">
            <v>6</v>
          </cell>
        </row>
        <row r="174">
          <cell r="A174" t="str">
            <v/>
          </cell>
        </row>
        <row r="175">
          <cell r="A175" t="str">
            <v>DIR556.01</v>
          </cell>
          <cell r="B175" t="str">
            <v>Direct Assign A/C 556</v>
          </cell>
          <cell r="C175" t="str">
            <v>DEM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0.11109005936592144</v>
          </cell>
          <cell r="O175">
            <v>0.83333333333333337</v>
          </cell>
          <cell r="P175">
            <v>0</v>
          </cell>
          <cell r="Q175">
            <v>5.5576607300745234E-2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</row>
        <row r="176">
          <cell r="A176" t="str">
            <v/>
          </cell>
          <cell r="B176" t="str">
            <v>Historical Test Year Twelve Months ended September 2005</v>
          </cell>
          <cell r="D176">
            <v>15834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1759</v>
          </cell>
          <cell r="O176">
            <v>13195</v>
          </cell>
          <cell r="P176">
            <v>0</v>
          </cell>
          <cell r="Q176">
            <v>880</v>
          </cell>
          <cell r="R176">
            <v>0</v>
          </cell>
        </row>
        <row r="177">
          <cell r="A177" t="str">
            <v/>
          </cell>
        </row>
        <row r="178">
          <cell r="A178" t="str">
            <v>DIR565.02</v>
          </cell>
          <cell r="B178" t="str">
            <v>Direct Assign A/C 565.02</v>
          </cell>
          <cell r="C178" t="str">
            <v>DEM</v>
          </cell>
          <cell r="E178">
            <v>1.5088871187966442E-7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0.11111444742818488</v>
          </cell>
          <cell r="O178">
            <v>0.83332817796901071</v>
          </cell>
          <cell r="P178">
            <v>0</v>
          </cell>
          <cell r="Q178">
            <v>5.5557223714092441E-2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</row>
        <row r="179">
          <cell r="A179" t="str">
            <v/>
          </cell>
          <cell r="B179" t="str">
            <v>Historical Test Year Twelve Months ended September 2005</v>
          </cell>
          <cell r="D179">
            <v>66274.010000000009</v>
          </cell>
          <cell r="E179">
            <v>0.01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7364</v>
          </cell>
          <cell r="O179">
            <v>55228</v>
          </cell>
          <cell r="P179">
            <v>0</v>
          </cell>
          <cell r="Q179">
            <v>3682</v>
          </cell>
          <cell r="R179">
            <v>0</v>
          </cell>
        </row>
        <row r="180">
          <cell r="A180" t="str">
            <v/>
          </cell>
        </row>
        <row r="181">
          <cell r="A181" t="str">
            <v>DIR920.01</v>
          </cell>
          <cell r="B181" t="str">
            <v>Direct Assign A/C 920.01</v>
          </cell>
          <cell r="C181" t="str">
            <v>CUS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0.10921295592292486</v>
          </cell>
          <cell r="M181">
            <v>0.45245801924706192</v>
          </cell>
          <cell r="N181">
            <v>4.8704190472052655E-2</v>
          </cell>
          <cell r="O181">
            <v>0.36527273912193425</v>
          </cell>
          <cell r="P181">
            <v>0</v>
          </cell>
          <cell r="Q181">
            <v>2.4352095236026328E-2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</row>
        <row r="182">
          <cell r="A182" t="str">
            <v/>
          </cell>
          <cell r="B182" t="str">
            <v>Historical Test Year Twelve Months ended September 2005</v>
          </cell>
          <cell r="D182">
            <v>230165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25137</v>
          </cell>
          <cell r="M182">
            <v>104140</v>
          </cell>
          <cell r="N182">
            <v>11210</v>
          </cell>
          <cell r="O182">
            <v>84073</v>
          </cell>
          <cell r="P182">
            <v>0</v>
          </cell>
          <cell r="Q182">
            <v>5605</v>
          </cell>
          <cell r="R182">
            <v>0</v>
          </cell>
        </row>
        <row r="183">
          <cell r="A183" t="str">
            <v/>
          </cell>
        </row>
        <row r="184">
          <cell r="A184" t="str">
            <v>DIR450.02</v>
          </cell>
          <cell r="B184" t="str">
            <v>Direct Assign  Disconnect Call - A/C 450.02</v>
          </cell>
          <cell r="C184" t="str">
            <v>CUS</v>
          </cell>
          <cell r="E184">
            <v>0.89279790505829737</v>
          </cell>
          <cell r="F184">
            <v>0.10206489531398476</v>
          </cell>
          <cell r="G184">
            <v>4.1527529087591331E-3</v>
          </cell>
          <cell r="H184">
            <v>3.175634577286396E-5</v>
          </cell>
          <cell r="I184">
            <v>2.222944204100477E-4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7.3039595277587101E-4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</row>
        <row r="185">
          <cell r="A185" t="str">
            <v/>
          </cell>
          <cell r="B185" t="str">
            <v>Historical Test Year Twelve Months ended September 2005</v>
          </cell>
          <cell r="D185">
            <v>409367</v>
          </cell>
          <cell r="E185">
            <v>365482</v>
          </cell>
          <cell r="F185">
            <v>41782</v>
          </cell>
          <cell r="G185">
            <v>1700</v>
          </cell>
          <cell r="H185">
            <v>13</v>
          </cell>
          <cell r="I185">
            <v>91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299</v>
          </cell>
          <cell r="Q185">
            <v>0</v>
          </cell>
          <cell r="R185">
            <v>0</v>
          </cell>
        </row>
        <row r="186">
          <cell r="A186" t="str">
            <v/>
          </cell>
        </row>
        <row r="187">
          <cell r="A187" t="str">
            <v>DEM_12NCP_P</v>
          </cell>
          <cell r="B187" t="str">
            <v>12 NCP Distribution Demand (No HV)</v>
          </cell>
          <cell r="C187" t="str">
            <v>DMP</v>
          </cell>
          <cell r="E187">
            <v>0.5716406604117813</v>
          </cell>
          <cell r="F187">
            <v>0.12430613034877867</v>
          </cell>
          <cell r="G187">
            <v>0.14425826264255767</v>
          </cell>
          <cell r="H187">
            <v>8.0990231248058167E-2</v>
          </cell>
          <cell r="I187">
            <v>5.4799573690039613E-2</v>
          </cell>
          <cell r="J187">
            <v>4.5771245486446628E-4</v>
          </cell>
          <cell r="K187">
            <v>1.7697770756016164E-2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5.4352521205011869E-3</v>
          </cell>
          <cell r="Q187">
            <v>0</v>
          </cell>
          <cell r="R187">
            <v>4.1440632740276275E-4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</row>
        <row r="188">
          <cell r="A188" t="str">
            <v/>
          </cell>
          <cell r="B188" t="str">
            <v>Historical Test Year Twelve Months ended September 2005</v>
          </cell>
          <cell r="D188">
            <v>4502827</v>
          </cell>
          <cell r="E188">
            <v>2573999</v>
          </cell>
          <cell r="F188">
            <v>559729</v>
          </cell>
          <cell r="G188">
            <v>649570</v>
          </cell>
          <cell r="H188">
            <v>364685</v>
          </cell>
          <cell r="I188">
            <v>246753</v>
          </cell>
          <cell r="J188">
            <v>2061</v>
          </cell>
          <cell r="K188">
            <v>79690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24474</v>
          </cell>
          <cell r="Q188">
            <v>0</v>
          </cell>
          <cell r="R188">
            <v>1866</v>
          </cell>
        </row>
        <row r="189">
          <cell r="A189" t="str">
            <v/>
          </cell>
        </row>
        <row r="190">
          <cell r="A190" t="str">
            <v>DEM_12NCP_S</v>
          </cell>
          <cell r="B190" t="str">
            <v>Dist 12 NCP Dem, Excl Dir Assn Transf (No HV, PRI &amp; FR)</v>
          </cell>
          <cell r="C190" t="str">
            <v>DMS</v>
          </cell>
          <cell r="E190">
            <v>0.61690246298523865</v>
          </cell>
          <cell r="F190">
            <v>0.13414853646184971</v>
          </cell>
          <cell r="G190">
            <v>0.15568045398670377</v>
          </cell>
          <cell r="H190">
            <v>8.7402937885279586E-2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5.8656086809282873E-3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</row>
        <row r="191">
          <cell r="A191" t="str">
            <v/>
          </cell>
          <cell r="B191" t="str">
            <v>Historical Test Year Twelve Months ended September 2005</v>
          </cell>
          <cell r="D191">
            <v>4172457</v>
          </cell>
          <cell r="E191">
            <v>2573999</v>
          </cell>
          <cell r="F191">
            <v>559729</v>
          </cell>
          <cell r="G191">
            <v>649570</v>
          </cell>
          <cell r="H191">
            <v>364685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24474</v>
          </cell>
          <cell r="Q191">
            <v>0</v>
          </cell>
          <cell r="R191">
            <v>0</v>
          </cell>
        </row>
        <row r="192">
          <cell r="A192" t="str">
            <v/>
          </cell>
        </row>
        <row r="193">
          <cell r="A193" t="str">
            <v>DIR_40</v>
          </cell>
          <cell r="B193" t="str">
            <v>Direct Assignment Schedule 40</v>
          </cell>
          <cell r="C193" t="str">
            <v>CUS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1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</row>
        <row r="194">
          <cell r="A194" t="str">
            <v/>
          </cell>
          <cell r="B194" t="str">
            <v>Historical Test Year Twelve Months ended September 2005</v>
          </cell>
          <cell r="D194">
            <v>1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1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</row>
        <row r="195">
          <cell r="A195" t="str">
            <v/>
          </cell>
        </row>
        <row r="196">
          <cell r="A196" t="str">
            <v>DEM_3B</v>
          </cell>
          <cell r="B196" t="str">
            <v>Top 75 CP - No Interruptibles</v>
          </cell>
          <cell r="C196" t="str">
            <v>DEM</v>
          </cell>
          <cell r="E196">
            <v>0.5550344459005877</v>
          </cell>
          <cell r="F196">
            <v>0.11431287341887425</v>
          </cell>
          <cell r="G196">
            <v>0.12019985625531962</v>
          </cell>
          <cell r="H196">
            <v>6.5487724457653038E-2</v>
          </cell>
          <cell r="I196">
            <v>4.7267476726340386E-2</v>
          </cell>
          <cell r="J196">
            <v>9.5606704611374291E-7</v>
          </cell>
          <cell r="K196">
            <v>0</v>
          </cell>
          <cell r="L196">
            <v>1.5715591087256175E-2</v>
          </cell>
          <cell r="M196">
            <v>1.3644510848612281E-2</v>
          </cell>
          <cell r="N196">
            <v>3.368224203458716E-3</v>
          </cell>
          <cell r="O196">
            <v>5.7168029022371253E-2</v>
          </cell>
          <cell r="P196">
            <v>3.386389477334877E-3</v>
          </cell>
          <cell r="Q196">
            <v>4.0362760519306934E-3</v>
          </cell>
          <cell r="R196">
            <v>3.7764648321492839E-4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</row>
        <row r="197">
          <cell r="A197" t="str">
            <v/>
          </cell>
          <cell r="B197" t="str">
            <v>Historical Test Year Twelve Months ended September 2005</v>
          </cell>
          <cell r="D197">
            <v>4183807</v>
          </cell>
          <cell r="E197">
            <v>2322157</v>
          </cell>
          <cell r="F197">
            <v>478263</v>
          </cell>
          <cell r="G197">
            <v>502893</v>
          </cell>
          <cell r="H197">
            <v>273988</v>
          </cell>
          <cell r="I197">
            <v>197758</v>
          </cell>
          <cell r="J197">
            <v>4</v>
          </cell>
          <cell r="K197">
            <v>0</v>
          </cell>
          <cell r="L197">
            <v>65751</v>
          </cell>
          <cell r="M197">
            <v>57086</v>
          </cell>
          <cell r="N197">
            <v>14092</v>
          </cell>
          <cell r="O197">
            <v>239180</v>
          </cell>
          <cell r="P197">
            <v>14168</v>
          </cell>
          <cell r="Q197">
            <v>16887</v>
          </cell>
          <cell r="R197">
            <v>1580</v>
          </cell>
        </row>
        <row r="198">
          <cell r="A198" t="str">
            <v/>
          </cell>
        </row>
        <row r="199">
          <cell r="A199" t="str">
            <v>DEM_3A</v>
          </cell>
          <cell r="B199" t="str">
            <v>Top 75 CP - No Interruptibles or Transportation</v>
          </cell>
          <cell r="C199" t="str">
            <v>DEM</v>
          </cell>
          <cell r="E199">
            <v>0.59334845647845691</v>
          </cell>
          <cell r="F199">
            <v>0.1222038875238652</v>
          </cell>
          <cell r="G199">
            <v>0.12849724860283807</v>
          </cell>
          <cell r="H199">
            <v>7.0008340044889067E-2</v>
          </cell>
          <cell r="I199">
            <v>5.0530349178055871E-2</v>
          </cell>
          <cell r="J199">
            <v>1.0220643246403356E-6</v>
          </cell>
          <cell r="K199">
            <v>0</v>
          </cell>
          <cell r="L199">
            <v>1.6800437852356676E-2</v>
          </cell>
          <cell r="M199">
            <v>1.4586391009104549E-2</v>
          </cell>
          <cell r="N199">
            <v>0</v>
          </cell>
          <cell r="O199">
            <v>0</v>
          </cell>
          <cell r="P199">
            <v>3.6201518378760687E-3</v>
          </cell>
          <cell r="Q199">
            <v>0</v>
          </cell>
          <cell r="R199">
            <v>4.0371540823293256E-4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</row>
        <row r="200">
          <cell r="A200" t="str">
            <v/>
          </cell>
          <cell r="B200" t="str">
            <v>Historical Test Year Twelve Months ended September 2005</v>
          </cell>
          <cell r="D200">
            <v>3913648</v>
          </cell>
          <cell r="E200">
            <v>2322157</v>
          </cell>
          <cell r="F200">
            <v>478263</v>
          </cell>
          <cell r="G200">
            <v>502893</v>
          </cell>
          <cell r="H200">
            <v>273988</v>
          </cell>
          <cell r="I200">
            <v>197758</v>
          </cell>
          <cell r="J200">
            <v>4</v>
          </cell>
          <cell r="K200">
            <v>0</v>
          </cell>
          <cell r="L200">
            <v>65751</v>
          </cell>
          <cell r="M200">
            <v>57086</v>
          </cell>
          <cell r="N200">
            <v>0</v>
          </cell>
          <cell r="O200">
            <v>0</v>
          </cell>
          <cell r="P200">
            <v>14168</v>
          </cell>
          <cell r="Q200">
            <v>0</v>
          </cell>
          <cell r="R200">
            <v>1580</v>
          </cell>
        </row>
        <row r="201">
          <cell r="A201" t="str">
            <v/>
          </cell>
        </row>
      </sheetData>
      <sheetData sheetId="4" refreshError="1">
        <row r="4">
          <cell r="A4" t="str">
            <v>D361.T</v>
          </cell>
          <cell r="B4" t="str">
            <v>Total Struct and Improvements</v>
          </cell>
          <cell r="C4">
            <v>5822059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273947.40000000002</v>
          </cell>
          <cell r="K4">
            <v>309229</v>
          </cell>
          <cell r="L4">
            <v>4143093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1095789.6000000001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0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0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0</v>
          </cell>
        </row>
        <row r="5">
          <cell r="A5" t="str">
            <v/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4.7053353461378532E-2</v>
          </cell>
          <cell r="K5">
            <v>5.3113340143066227E-2</v>
          </cell>
          <cell r="L5">
            <v>0.7116198925500411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0.18821341384551413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>
            <v>0</v>
          </cell>
          <cell r="BH5">
            <v>0</v>
          </cell>
          <cell r="BI5">
            <v>0</v>
          </cell>
          <cell r="BJ5">
            <v>0</v>
          </cell>
          <cell r="BK5">
            <v>0</v>
          </cell>
          <cell r="BL5">
            <v>0</v>
          </cell>
          <cell r="BM5">
            <v>0</v>
          </cell>
          <cell r="BN5">
            <v>0</v>
          </cell>
          <cell r="BO5">
            <v>0</v>
          </cell>
          <cell r="BP5">
            <v>0</v>
          </cell>
          <cell r="BQ5">
            <v>0</v>
          </cell>
          <cell r="BR5">
            <v>0</v>
          </cell>
          <cell r="BS5">
            <v>0</v>
          </cell>
          <cell r="BT5">
            <v>0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0</v>
          </cell>
        </row>
        <row r="6">
          <cell r="A6" t="str">
            <v/>
          </cell>
        </row>
        <row r="7">
          <cell r="A7" t="str">
            <v>D362.T</v>
          </cell>
          <cell r="B7" t="str">
            <v>Total Station Equip</v>
          </cell>
          <cell r="C7">
            <v>339335987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19069282.600000001</v>
          </cell>
          <cell r="K7">
            <v>0</v>
          </cell>
          <cell r="L7">
            <v>0</v>
          </cell>
          <cell r="M7">
            <v>22575914</v>
          </cell>
          <cell r="N7">
            <v>221413660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76277130.400000006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</row>
        <row r="8">
          <cell r="A8" t="str">
            <v/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5.6195874680394574E-2</v>
          </cell>
          <cell r="K8">
            <v>0</v>
          </cell>
          <cell r="L8">
            <v>0</v>
          </cell>
          <cell r="M8">
            <v>6.6529678150522839E-2</v>
          </cell>
          <cell r="N8">
            <v>0.65249094844750433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0.2247834987215783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</row>
        <row r="9">
          <cell r="A9" t="str">
            <v/>
          </cell>
        </row>
        <row r="10">
          <cell r="A10" t="str">
            <v>D364.T</v>
          </cell>
          <cell r="B10" t="str">
            <v>Total OVHD Lines</v>
          </cell>
          <cell r="C10">
            <v>451209396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450003391</v>
          </cell>
          <cell r="P10">
            <v>1206005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</row>
        <row r="11">
          <cell r="A11" t="str">
            <v/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0.99732717223823064</v>
          </cell>
          <cell r="P11">
            <v>2.6728277617693937E-3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</row>
        <row r="12">
          <cell r="A12" t="str">
            <v/>
          </cell>
        </row>
        <row r="13">
          <cell r="A13" t="str">
            <v>D366.T</v>
          </cell>
          <cell r="B13" t="str">
            <v>Total UNGD Lines</v>
          </cell>
          <cell r="C13">
            <v>940340482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927232068</v>
          </cell>
          <cell r="R13">
            <v>13108414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</row>
        <row r="14">
          <cell r="A14" t="str">
            <v/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0.98605992802509168</v>
          </cell>
          <cell r="R14">
            <v>1.394007197490834E-2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</row>
        <row r="15">
          <cell r="A15" t="str">
            <v/>
          </cell>
        </row>
        <row r="16">
          <cell r="A16" t="str">
            <v>D368.T</v>
          </cell>
          <cell r="B16" t="str">
            <v>Total Transformers</v>
          </cell>
          <cell r="C16">
            <v>326103464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115456007</v>
          </cell>
          <cell r="AJ16">
            <v>208973323</v>
          </cell>
          <cell r="AK16">
            <v>1674134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</row>
        <row r="17">
          <cell r="A17" t="str">
            <v/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0.35404716522729118</v>
          </cell>
          <cell r="AJ17">
            <v>0.64081908372491259</v>
          </cell>
          <cell r="AK17">
            <v>5.133751047796291E-3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</row>
        <row r="18">
          <cell r="A18" t="str">
            <v/>
          </cell>
        </row>
        <row r="19">
          <cell r="A19" t="str">
            <v>D370.T</v>
          </cell>
          <cell r="B19" t="str">
            <v>Total Meters</v>
          </cell>
          <cell r="C19">
            <v>121949908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121949908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</row>
        <row r="20">
          <cell r="A20" t="str">
            <v/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1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</row>
        <row r="21">
          <cell r="A21" t="str">
            <v/>
          </cell>
        </row>
        <row r="22">
          <cell r="A22" t="str">
            <v>D108.05.T</v>
          </cell>
          <cell r="B22" t="str">
            <v>Total Dist Acc Depr - Subs &amp; Lines</v>
          </cell>
          <cell r="C22">
            <v>1720363718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12652224</v>
          </cell>
          <cell r="J22">
            <v>20983856.400000002</v>
          </cell>
          <cell r="K22">
            <v>0</v>
          </cell>
          <cell r="L22">
            <v>4143093</v>
          </cell>
          <cell r="M22">
            <v>0</v>
          </cell>
          <cell r="N22">
            <v>221413660</v>
          </cell>
          <cell r="O22">
            <v>450003391</v>
          </cell>
          <cell r="P22">
            <v>0</v>
          </cell>
          <cell r="Q22">
            <v>927232068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83935425.600000009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7.3543889978735302E-3</v>
          </cell>
          <cell r="J23">
            <v>1.2197337214478503E-2</v>
          </cell>
          <cell r="K23">
            <v>0</v>
          </cell>
          <cell r="L23">
            <v>2.4082657386058637E-3</v>
          </cell>
          <cell r="M23">
            <v>0</v>
          </cell>
          <cell r="N23">
            <v>0.12870165633195479</v>
          </cell>
          <cell r="O23">
            <v>0.26157456489674702</v>
          </cell>
          <cell r="P23">
            <v>0</v>
          </cell>
          <cell r="Q23">
            <v>0.53897443796242628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4.8789348857914014E-2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</row>
        <row r="25">
          <cell r="A25" t="str">
            <v>D108.10.T</v>
          </cell>
          <cell r="B25" t="str">
            <v>Total Dist Acc Depr - Other</v>
          </cell>
          <cell r="C25">
            <v>705188683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1922251.4758986074</v>
          </cell>
          <cell r="P25">
            <v>5151.6164934657127</v>
          </cell>
          <cell r="Q25">
            <v>3960799.5114274989</v>
          </cell>
          <cell r="R25">
            <v>55994.396180427822</v>
          </cell>
          <cell r="S25">
            <v>0</v>
          </cell>
          <cell r="T25">
            <v>0</v>
          </cell>
          <cell r="U25">
            <v>0</v>
          </cell>
          <cell r="V25">
            <v>1255565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115456007</v>
          </cell>
          <cell r="AJ25">
            <v>208973323</v>
          </cell>
          <cell r="AK25">
            <v>1674134</v>
          </cell>
          <cell r="AL25">
            <v>43231546</v>
          </cell>
          <cell r="AM25">
            <v>125725426</v>
          </cell>
          <cell r="AN25">
            <v>121949908</v>
          </cell>
          <cell r="AO25">
            <v>2152931</v>
          </cell>
          <cell r="AP25">
            <v>29334640</v>
          </cell>
          <cell r="AQ25">
            <v>0</v>
          </cell>
          <cell r="AR25">
            <v>0</v>
          </cell>
          <cell r="AS25">
            <v>14843197.701933347</v>
          </cell>
          <cell r="AT25">
            <v>26084483.951444812</v>
          </cell>
          <cell r="AU25">
            <v>7814967.0161784003</v>
          </cell>
          <cell r="AV25">
            <v>371888.33044344105</v>
          </cell>
          <cell r="AW25">
            <v>376469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</row>
        <row r="26">
          <cell r="A26" t="str">
            <v/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2.7258682991352081E-3</v>
          </cell>
          <cell r="P26">
            <v>7.3053022795967259E-6</v>
          </cell>
          <cell r="Q26">
            <v>5.6166521200787601E-3</v>
          </cell>
          <cell r="R26">
            <v>7.9403424261174395E-5</v>
          </cell>
          <cell r="S26">
            <v>0</v>
          </cell>
          <cell r="T26">
            <v>0</v>
          </cell>
          <cell r="U26">
            <v>0</v>
          </cell>
          <cell r="V26">
            <v>1.7804667463728995E-3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0.16372356758311732</v>
          </cell>
          <cell r="AJ26">
            <v>0.29633675077000632</v>
          </cell>
          <cell r="AK26">
            <v>2.3740227833463404E-3</v>
          </cell>
          <cell r="AL26">
            <v>6.1304934469573726E-2</v>
          </cell>
          <cell r="AM26">
            <v>0.17828622187347268</v>
          </cell>
          <cell r="AN26">
            <v>0.1729323100892701</v>
          </cell>
          <cell r="AO26">
            <v>3.0529857496309253E-3</v>
          </cell>
          <cell r="AP26">
            <v>4.1598285263463312E-2</v>
          </cell>
          <cell r="AQ26">
            <v>0</v>
          </cell>
          <cell r="AR26">
            <v>0</v>
          </cell>
          <cell r="AS26">
            <v>2.1048547799700505E-2</v>
          </cell>
          <cell r="AT26">
            <v>3.6989368349583697E-2</v>
          </cell>
          <cell r="AU26">
            <v>1.1082093636177086E-2</v>
          </cell>
          <cell r="AV26">
            <v>5.2736003768716333E-4</v>
          </cell>
          <cell r="AW26">
            <v>5.3385570284314953E-4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</row>
        <row r="27">
          <cell r="A27" t="str">
            <v/>
          </cell>
        </row>
        <row r="28">
          <cell r="A28" t="str">
            <v>D372.T</v>
          </cell>
          <cell r="B28" t="str">
            <v>Leased Property Assignment Factor</v>
          </cell>
          <cell r="C28">
            <v>2152931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2152931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</row>
        <row r="29">
          <cell r="A29" t="str">
            <v/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1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</row>
        <row r="30">
          <cell r="A30" t="str">
            <v/>
          </cell>
        </row>
        <row r="31">
          <cell r="A31" t="str">
            <v>ADJPTDCE.T</v>
          </cell>
          <cell r="B31" t="str">
            <v>Adj Total Prod Trans Dist &amp; Cust Exp</v>
          </cell>
          <cell r="C31">
            <v>186758210</v>
          </cell>
          <cell r="D31">
            <v>0</v>
          </cell>
          <cell r="E31">
            <v>14590907.200000001</v>
          </cell>
          <cell r="F31">
            <v>278602.99666853523</v>
          </cell>
          <cell r="G31">
            <v>535312.60333146469</v>
          </cell>
          <cell r="H31">
            <v>0</v>
          </cell>
          <cell r="I31">
            <v>0</v>
          </cell>
          <cell r="J31">
            <v>276225.11296018958</v>
          </cell>
          <cell r="K31">
            <v>43.517236190581819</v>
          </cell>
          <cell r="L31">
            <v>583.04996181000536</v>
          </cell>
          <cell r="M31">
            <v>326974.23265779892</v>
          </cell>
          <cell r="N31">
            <v>3206805.3403487797</v>
          </cell>
          <cell r="O31">
            <v>28192488.090587143</v>
          </cell>
          <cell r="P31">
            <v>75555.611979129608</v>
          </cell>
          <cell r="Q31">
            <v>13426019.134766128</v>
          </cell>
          <cell r="R31">
            <v>189805.57647240069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31669</v>
          </cell>
          <cell r="AA31">
            <v>82108</v>
          </cell>
          <cell r="AB31">
            <v>5707562.4261067724</v>
          </cell>
          <cell r="AC31">
            <v>58363628.800000004</v>
          </cell>
          <cell r="AD31">
            <v>1114411.9866741409</v>
          </cell>
          <cell r="AE31">
            <v>2141250.4133258588</v>
          </cell>
          <cell r="AF31">
            <v>1104900.4518407583</v>
          </cell>
          <cell r="AG31">
            <v>7939405</v>
          </cell>
          <cell r="AH31">
            <v>0</v>
          </cell>
          <cell r="AI31">
            <v>134565.9152092454</v>
          </cell>
          <cell r="AJ31">
            <v>243561.91760392554</v>
          </cell>
          <cell r="AK31">
            <v>1951.2312936035873</v>
          </cell>
          <cell r="AL31">
            <v>0</v>
          </cell>
          <cell r="AM31">
            <v>2222</v>
          </cell>
          <cell r="AN31">
            <v>5670551.7877452234</v>
          </cell>
          <cell r="AO31">
            <v>31261.988619043648</v>
          </cell>
          <cell r="AP31">
            <v>2973381.6146118571</v>
          </cell>
          <cell r="AQ31">
            <v>0</v>
          </cell>
          <cell r="AR31">
            <v>0</v>
          </cell>
          <cell r="AS31">
            <v>14843197.701933347</v>
          </cell>
          <cell r="AT31">
            <v>13183812.951444812</v>
          </cell>
          <cell r="AU31">
            <v>7814967.0161784003</v>
          </cell>
          <cell r="AV31">
            <v>3898008.3304434409</v>
          </cell>
          <cell r="AW31">
            <v>376469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</row>
        <row r="32">
          <cell r="A32" t="str">
            <v/>
          </cell>
          <cell r="D32">
            <v>0</v>
          </cell>
          <cell r="E32">
            <v>7.8127259840410773E-2</v>
          </cell>
          <cell r="F32">
            <v>1.4917844664956643E-3</v>
          </cell>
          <cell r="G32">
            <v>2.8663404052301886E-3</v>
          </cell>
          <cell r="H32">
            <v>0</v>
          </cell>
          <cell r="I32">
            <v>0</v>
          </cell>
          <cell r="J32">
            <v>1.4790520478868885E-3</v>
          </cell>
          <cell r="K32">
            <v>2.3301377856738839E-7</v>
          </cell>
          <cell r="L32">
            <v>3.1219509000970044E-6</v>
          </cell>
          <cell r="M32">
            <v>1.7507890692344873E-3</v>
          </cell>
          <cell r="N32">
            <v>1.7170893533134526E-2</v>
          </cell>
          <cell r="O32">
            <v>0.1509571551932691</v>
          </cell>
          <cell r="P32">
            <v>4.045638046066602E-4</v>
          </cell>
          <cell r="Q32">
            <v>7.1889846956479861E-2</v>
          </cell>
          <cell r="R32">
            <v>1.0163171754130685E-3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1.6957219712054425E-4</v>
          </cell>
          <cell r="AA32">
            <v>4.3964867729241996E-4</v>
          </cell>
          <cell r="AB32">
            <v>3.0561239723312685E-2</v>
          </cell>
          <cell r="AC32">
            <v>0.31250903936164309</v>
          </cell>
          <cell r="AD32">
            <v>5.9671378659826571E-3</v>
          </cell>
          <cell r="AE32">
            <v>1.1465361620920754E-2</v>
          </cell>
          <cell r="AF32">
            <v>5.9162081915475539E-3</v>
          </cell>
          <cell r="AG32">
            <v>4.2511678603045083E-2</v>
          </cell>
          <cell r="AH32">
            <v>0</v>
          </cell>
          <cell r="AI32">
            <v>7.2053547316203875E-4</v>
          </cell>
          <cell r="AJ32">
            <v>1.3041564148849227E-3</v>
          </cell>
          <cell r="AK32">
            <v>1.0447901024557835E-5</v>
          </cell>
          <cell r="AL32">
            <v>0</v>
          </cell>
          <cell r="AM32">
            <v>1.1897736651042008E-5</v>
          </cell>
          <cell r="AN32">
            <v>3.0363065633072964E-2</v>
          </cell>
          <cell r="AO32">
            <v>1.6739284778454264E-4</v>
          </cell>
          <cell r="AP32">
            <v>1.5921022238389718E-2</v>
          </cell>
          <cell r="AQ32">
            <v>0</v>
          </cell>
          <cell r="AR32">
            <v>0</v>
          </cell>
          <cell r="AS32">
            <v>7.9478153607990501E-2</v>
          </cell>
          <cell r="AT32">
            <v>7.0592949843783642E-2</v>
          </cell>
          <cell r="AU32">
            <v>4.184537331011258E-2</v>
          </cell>
          <cell r="AV32">
            <v>2.0871951655798377E-2</v>
          </cell>
          <cell r="AW32">
            <v>2.0158096396404742E-3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</row>
        <row r="33">
          <cell r="A33" t="str">
            <v/>
          </cell>
        </row>
        <row r="34">
          <cell r="A34" t="str">
            <v>CAE.T</v>
          </cell>
          <cell r="B34" t="str">
            <v>Cust Accts Exp - Total</v>
          </cell>
          <cell r="C34">
            <v>35587389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14843197.701933347</v>
          </cell>
          <cell r="AT34">
            <v>13183812.951444812</v>
          </cell>
          <cell r="AU34">
            <v>7814967.0161784003</v>
          </cell>
          <cell r="AV34">
            <v>-254588.66955655898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</row>
        <row r="35">
          <cell r="A35" t="str">
            <v/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0.41709150682376128</v>
          </cell>
          <cell r="AT35">
            <v>0.37046305789516654</v>
          </cell>
          <cell r="AU35">
            <v>0.2195993366127085</v>
          </cell>
          <cell r="AV35">
            <v>-7.153901331636299E-3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</row>
        <row r="36">
          <cell r="A36" t="str">
            <v/>
          </cell>
        </row>
        <row r="37">
          <cell r="A37" t="str">
            <v>CAES1.T</v>
          </cell>
          <cell r="B37" t="str">
            <v>Cust Accts Exp - Subtotal ID902.00 to ID905.00</v>
          </cell>
          <cell r="C37">
            <v>34823097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14524418</v>
          </cell>
          <cell r="AT37">
            <v>12900671</v>
          </cell>
          <cell r="AU37">
            <v>7647129</v>
          </cell>
          <cell r="AV37">
            <v>-249121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</row>
        <row r="38">
          <cell r="A38" t="str">
            <v/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0.41709150682376123</v>
          </cell>
          <cell r="AT38">
            <v>0.37046305789516654</v>
          </cell>
          <cell r="AU38">
            <v>0.2195993366127085</v>
          </cell>
          <cell r="AV38">
            <v>-7.153901331636299E-3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</row>
        <row r="39">
          <cell r="A39" t="str">
            <v/>
          </cell>
        </row>
        <row r="40">
          <cell r="A40" t="str">
            <v>DES1.T</v>
          </cell>
          <cell r="B40" t="str">
            <v>Dist O&amp;M - ID581.00 to ID587.01 Subtotal</v>
          </cell>
          <cell r="C40">
            <v>17586747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78382.343179462434</v>
          </cell>
          <cell r="K40">
            <v>0</v>
          </cell>
          <cell r="L40">
            <v>0</v>
          </cell>
          <cell r="M40">
            <v>92795.994262418157</v>
          </cell>
          <cell r="N40">
            <v>910098.28984026972</v>
          </cell>
          <cell r="O40">
            <v>3606667.1647617975</v>
          </cell>
          <cell r="P40">
            <v>9665.835238202797</v>
          </cell>
          <cell r="Q40">
            <v>2606314.1593588013</v>
          </cell>
          <cell r="R40">
            <v>36845.840641198731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4469064</v>
          </cell>
          <cell r="AC40">
            <v>0</v>
          </cell>
          <cell r="AD40">
            <v>0</v>
          </cell>
          <cell r="AE40">
            <v>0</v>
          </cell>
          <cell r="AF40">
            <v>313529.37271784974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4217179</v>
          </cell>
          <cell r="AO40">
            <v>5017</v>
          </cell>
          <cell r="AP40">
            <v>1241188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</row>
        <row r="41">
          <cell r="A41" t="str">
            <v/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4.4568983211882469E-3</v>
          </cell>
          <cell r="K41">
            <v>0</v>
          </cell>
          <cell r="L41">
            <v>0</v>
          </cell>
          <cell r="M41">
            <v>5.2764729180682568E-3</v>
          </cell>
          <cell r="N41">
            <v>5.1749097763234421E-2</v>
          </cell>
          <cell r="O41">
            <v>0.20507869731461978</v>
          </cell>
          <cell r="P41">
            <v>5.4960904584587457E-4</v>
          </cell>
          <cell r="Q41">
            <v>0.14819762627840163</v>
          </cell>
          <cell r="R41">
            <v>2.0950913003524034E-3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0.25411544272513842</v>
          </cell>
          <cell r="AC41">
            <v>0</v>
          </cell>
          <cell r="AD41">
            <v>0</v>
          </cell>
          <cell r="AE41">
            <v>0</v>
          </cell>
          <cell r="AF41">
            <v>1.7827593284752988E-2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0.23979301004330136</v>
          </cell>
          <cell r="AO41">
            <v>2.852716309616554E-4</v>
          </cell>
          <cell r="AP41">
            <v>7.057518937413497E-2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</row>
        <row r="42">
          <cell r="A42" t="str">
            <v/>
          </cell>
        </row>
        <row r="43">
          <cell r="A43" t="str">
            <v>DES2.T</v>
          </cell>
          <cell r="B43" t="str">
            <v>Dist O&amp;M - ID591.00 to ID597.00 Subtotal</v>
          </cell>
          <cell r="C43">
            <v>39493252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178632.84775025709</v>
          </cell>
          <cell r="K43">
            <v>43.499825577171244</v>
          </cell>
          <cell r="L43">
            <v>582.81669199848363</v>
          </cell>
          <cell r="M43">
            <v>211435.84118047581</v>
          </cell>
          <cell r="N43">
            <v>2073660.6035506632</v>
          </cell>
          <cell r="O43">
            <v>23695705.723914292</v>
          </cell>
          <cell r="P43">
            <v>63504.276085708996</v>
          </cell>
          <cell r="Q43">
            <v>10179253.420531576</v>
          </cell>
          <cell r="R43">
            <v>143905.5794684228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714531.39100102836</v>
          </cell>
          <cell r="AG43">
            <v>0</v>
          </cell>
          <cell r="AH43">
            <v>0</v>
          </cell>
          <cell r="AI43">
            <v>134512.07734330907</v>
          </cell>
          <cell r="AJ43">
            <v>243464.47202235486</v>
          </cell>
          <cell r="AK43">
            <v>1950.4506343361015</v>
          </cell>
          <cell r="AL43">
            <v>0</v>
          </cell>
          <cell r="AM43">
            <v>0</v>
          </cell>
          <cell r="AN43">
            <v>423505</v>
          </cell>
          <cell r="AO43">
            <v>0</v>
          </cell>
          <cell r="AP43">
            <v>1428564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</row>
        <row r="44">
          <cell r="A44" t="str">
            <v/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4.5231232857263085E-3</v>
          </cell>
          <cell r="K44">
            <v>1.1014495736428907E-6</v>
          </cell>
          <cell r="L44">
            <v>1.47573740445199E-5</v>
          </cell>
          <cell r="M44">
            <v>5.3537207110844103E-3</v>
          </cell>
          <cell r="N44">
            <v>5.250670680527051E-2</v>
          </cell>
          <cell r="O44">
            <v>0.59999378435369899</v>
          </cell>
          <cell r="P44">
            <v>1.6079778916587824E-3</v>
          </cell>
          <cell r="Q44">
            <v>0.25774665050453621</v>
          </cell>
          <cell r="R44">
            <v>3.6438017175294351E-3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1.8092493142905234E-2</v>
          </cell>
          <cell r="AG44">
            <v>0</v>
          </cell>
          <cell r="AH44">
            <v>0</v>
          </cell>
          <cell r="AI44">
            <v>3.4059509037976683E-3</v>
          </cell>
          <cell r="AJ44">
            <v>6.1647106706319062E-3</v>
          </cell>
          <cell r="AK44">
            <v>4.9386934110569105E-5</v>
          </cell>
          <cell r="AL44">
            <v>0</v>
          </cell>
          <cell r="AM44">
            <v>0</v>
          </cell>
          <cell r="AN44">
            <v>1.0723477519653231E-2</v>
          </cell>
          <cell r="AO44">
            <v>0</v>
          </cell>
          <cell r="AP44">
            <v>3.6172356735778559E-2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</row>
        <row r="45">
          <cell r="A45" t="str">
            <v/>
          </cell>
        </row>
        <row r="46">
          <cell r="A46" t="str">
            <v>DP.T</v>
          </cell>
          <cell r="B46" t="str">
            <v>Total Distribution Plant</v>
          </cell>
          <cell r="C46">
            <v>2413916693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655736</v>
          </cell>
          <cell r="I46">
            <v>12652224</v>
          </cell>
          <cell r="J46">
            <v>20983856.400000002</v>
          </cell>
          <cell r="K46">
            <v>309229</v>
          </cell>
          <cell r="L46">
            <v>4143093</v>
          </cell>
          <cell r="M46">
            <v>22575914</v>
          </cell>
          <cell r="N46">
            <v>221413660</v>
          </cell>
          <cell r="O46">
            <v>451925642.47589862</v>
          </cell>
          <cell r="P46">
            <v>1211156.6164934656</v>
          </cell>
          <cell r="Q46">
            <v>931192867.51142752</v>
          </cell>
          <cell r="R46">
            <v>13164408.396180429</v>
          </cell>
          <cell r="S46">
            <v>0</v>
          </cell>
          <cell r="T46">
            <v>0</v>
          </cell>
          <cell r="U46">
            <v>0</v>
          </cell>
          <cell r="V46">
            <v>1255565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83935425.600000009</v>
          </cell>
          <cell r="AG46">
            <v>0</v>
          </cell>
          <cell r="AH46">
            <v>0</v>
          </cell>
          <cell r="AI46">
            <v>115456007</v>
          </cell>
          <cell r="AJ46">
            <v>208973323</v>
          </cell>
          <cell r="AK46">
            <v>1674134</v>
          </cell>
          <cell r="AL46">
            <v>43231546</v>
          </cell>
          <cell r="AM46">
            <v>125725426</v>
          </cell>
          <cell r="AN46">
            <v>121949908</v>
          </cell>
          <cell r="AO46">
            <v>2152931</v>
          </cell>
          <cell r="AP46">
            <v>29334640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</row>
        <row r="47">
          <cell r="A47" t="str">
            <v/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2.7164814838123328E-4</v>
          </cell>
          <cell r="I47">
            <v>5.2413672918744754E-3</v>
          </cell>
          <cell r="J47">
            <v>8.6928668503142917E-3</v>
          </cell>
          <cell r="K47">
            <v>1.281025981123202E-4</v>
          </cell>
          <cell r="L47">
            <v>1.7163363640569514E-3</v>
          </cell>
          <cell r="M47">
            <v>9.3523998013132752E-3</v>
          </cell>
          <cell r="N47">
            <v>9.1723819899032444E-2</v>
          </cell>
          <cell r="O47">
            <v>0.18721675184003486</v>
          </cell>
          <cell r="P47">
            <v>5.0173919423385238E-4</v>
          </cell>
          <cell r="Q47">
            <v>0.38576015080045994</v>
          </cell>
          <cell r="R47">
            <v>5.4535471063915575E-3</v>
          </cell>
          <cell r="S47">
            <v>0</v>
          </cell>
          <cell r="T47">
            <v>0</v>
          </cell>
          <cell r="U47">
            <v>0</v>
          </cell>
          <cell r="V47">
            <v>5.2013601117261094E-4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3.4771467401257167E-2</v>
          </cell>
          <cell r="AG47">
            <v>0</v>
          </cell>
          <cell r="AH47">
            <v>0</v>
          </cell>
          <cell r="AI47">
            <v>4.782932540083313E-2</v>
          </cell>
          <cell r="AJ47">
            <v>8.6570229869983334E-2</v>
          </cell>
          <cell r="AK47">
            <v>6.9353429008330741E-4</v>
          </cell>
          <cell r="AL47">
            <v>1.7909294933567951E-2</v>
          </cell>
          <cell r="AM47">
            <v>5.2083581162757221E-2</v>
          </cell>
          <cell r="AN47">
            <v>5.0519518073526164E-2</v>
          </cell>
          <cell r="AO47">
            <v>8.9188289150291737E-4</v>
          </cell>
          <cell r="AP47">
            <v>1.215230007111103E-2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</row>
        <row r="48">
          <cell r="A48" t="str">
            <v/>
          </cell>
        </row>
        <row r="49">
          <cell r="A49" t="str">
            <v>EPIS.T</v>
          </cell>
          <cell r="B49" t="str">
            <v>Total Elec Plant In Service</v>
          </cell>
          <cell r="C49">
            <v>5051680542</v>
          </cell>
          <cell r="D49">
            <v>0</v>
          </cell>
          <cell r="E49">
            <v>365118611.05329591</v>
          </cell>
          <cell r="F49">
            <v>36376444.498803161</v>
          </cell>
          <cell r="G49">
            <v>69894327.905468881</v>
          </cell>
          <cell r="H49">
            <v>712182.87643389963</v>
          </cell>
          <cell r="I49">
            <v>13741349.081956793</v>
          </cell>
          <cell r="J49">
            <v>22790182.649157427</v>
          </cell>
          <cell r="K49">
            <v>335847.96121728612</v>
          </cell>
          <cell r="L49">
            <v>4499737.5316791432</v>
          </cell>
          <cell r="M49">
            <v>24519287.29037958</v>
          </cell>
          <cell r="N49">
            <v>240473326.55299917</v>
          </cell>
          <cell r="O49">
            <v>490828174.74215776</v>
          </cell>
          <cell r="P49">
            <v>1315415.0495721842</v>
          </cell>
          <cell r="Q49">
            <v>1011351542.2350147</v>
          </cell>
          <cell r="R49">
            <v>14297623.18698738</v>
          </cell>
          <cell r="S49">
            <v>0</v>
          </cell>
          <cell r="T49">
            <v>0</v>
          </cell>
          <cell r="U49">
            <v>0</v>
          </cell>
          <cell r="V49">
            <v>1363646.1826859119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1460474444.2131836</v>
          </cell>
          <cell r="AD49">
            <v>145505777.99521264</v>
          </cell>
          <cell r="AE49">
            <v>279577311.62187552</v>
          </cell>
          <cell r="AF49">
            <v>91160730.596629709</v>
          </cell>
          <cell r="AG49">
            <v>0</v>
          </cell>
          <cell r="AH49">
            <v>0</v>
          </cell>
          <cell r="AI49">
            <v>125394657.55552912</v>
          </cell>
          <cell r="AJ49">
            <v>226962104.06640843</v>
          </cell>
          <cell r="AK49">
            <v>1818246.318115507</v>
          </cell>
          <cell r="AL49">
            <v>46952991.421798475</v>
          </cell>
          <cell r="AM49">
            <v>136548085.70759785</v>
          </cell>
          <cell r="AN49">
            <v>132447564.66060948</v>
          </cell>
          <cell r="AO49">
            <v>2338258.9827975156</v>
          </cell>
          <cell r="AP49">
            <v>34683691.763724253</v>
          </cell>
          <cell r="AQ49">
            <v>0</v>
          </cell>
          <cell r="AR49">
            <v>0</v>
          </cell>
          <cell r="AS49">
            <v>25986855.673212785</v>
          </cell>
          <cell r="AT49">
            <v>23081673.590267211</v>
          </cell>
          <cell r="AU49">
            <v>13682120.525410384</v>
          </cell>
          <cell r="AV49">
            <v>7448328.5098183705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</row>
        <row r="50">
          <cell r="D50">
            <v>0</v>
          </cell>
          <cell r="E50">
            <v>7.2276662789278953E-2</v>
          </cell>
          <cell r="F50">
            <v>7.2008600299181711E-3</v>
          </cell>
          <cell r="G50">
            <v>1.3835856666779086E-2</v>
          </cell>
          <cell r="H50">
            <v>1.4097939695765894E-4</v>
          </cell>
          <cell r="I50">
            <v>2.7201540096825848E-3</v>
          </cell>
          <cell r="J50">
            <v>4.5114061468611031E-3</v>
          </cell>
          <cell r="K50">
            <v>6.6482422715574422E-5</v>
          </cell>
          <cell r="L50">
            <v>8.9074071376209034E-4</v>
          </cell>
          <cell r="M50">
            <v>4.8536892003610745E-3</v>
          </cell>
          <cell r="N50">
            <v>4.7602639270968999E-2</v>
          </cell>
          <cell r="O50">
            <v>9.7161364552128829E-2</v>
          </cell>
          <cell r="P50">
            <v>2.6039157437524762E-4</v>
          </cell>
          <cell r="Q50">
            <v>0.20020100911500091</v>
          </cell>
          <cell r="R50">
            <v>2.8302706531254328E-3</v>
          </cell>
          <cell r="S50">
            <v>0</v>
          </cell>
          <cell r="T50">
            <v>0</v>
          </cell>
          <cell r="U50">
            <v>0</v>
          </cell>
          <cell r="V50">
            <v>2.6993911656694616E-4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0.28910665115711581</v>
          </cell>
          <cell r="AD50">
            <v>2.8803440119672685E-2</v>
          </cell>
          <cell r="AE50">
            <v>5.5343426667116342E-2</v>
          </cell>
          <cell r="AF50">
            <v>1.8045624587444412E-2</v>
          </cell>
          <cell r="AG50">
            <v>0</v>
          </cell>
          <cell r="AH50">
            <v>0</v>
          </cell>
          <cell r="AI50">
            <v>2.4822364857197479E-2</v>
          </cell>
          <cell r="AJ50">
            <v>4.4928039724489853E-2</v>
          </cell>
          <cell r="AK50">
            <v>3.5992899847852396E-4</v>
          </cell>
          <cell r="AL50">
            <v>9.2945290248320836E-3</v>
          </cell>
          <cell r="AM50">
            <v>2.7030229756677644E-2</v>
          </cell>
          <cell r="AN50">
            <v>2.6218515513685363E-2</v>
          </cell>
          <cell r="AO50">
            <v>4.6286754741458382E-4</v>
          </cell>
          <cell r="AP50">
            <v>6.8657729789842782E-3</v>
          </cell>
          <cell r="AQ50">
            <v>0</v>
          </cell>
          <cell r="AR50">
            <v>0</v>
          </cell>
          <cell r="AS50">
            <v>5.1442001245241816E-3</v>
          </cell>
          <cell r="AT50">
            <v>4.5691079232672528E-3</v>
          </cell>
          <cell r="AU50">
            <v>2.7084294843382011E-3</v>
          </cell>
          <cell r="AV50">
            <v>1.4744258762786925E-3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</row>
        <row r="52">
          <cell r="A52" t="str">
            <v>GP.T</v>
          </cell>
          <cell r="B52" t="str">
            <v>Total General Plant</v>
          </cell>
          <cell r="C52">
            <v>228124597</v>
          </cell>
          <cell r="D52">
            <v>0</v>
          </cell>
          <cell r="E52">
            <v>12473829.62728172</v>
          </cell>
          <cell r="F52">
            <v>804955.83202498453</v>
          </cell>
          <cell r="G52">
            <v>1546656.020074334</v>
          </cell>
          <cell r="H52">
            <v>30275.404930507848</v>
          </cell>
          <cell r="I52">
            <v>584154.60623099783</v>
          </cell>
          <cell r="J52">
            <v>968827.01195851481</v>
          </cell>
          <cell r="K52">
            <v>14277.137737223531</v>
          </cell>
          <cell r="L52">
            <v>191287.07016200505</v>
          </cell>
          <cell r="M52">
            <v>1042332.4905546152</v>
          </cell>
          <cell r="N52">
            <v>10222693.604813198</v>
          </cell>
          <cell r="O52">
            <v>20865457.782457795</v>
          </cell>
          <cell r="P52">
            <v>55919.237312887293</v>
          </cell>
          <cell r="Q52">
            <v>42993279.509298265</v>
          </cell>
          <cell r="R52">
            <v>607802.21745479864</v>
          </cell>
          <cell r="S52">
            <v>0</v>
          </cell>
          <cell r="T52">
            <v>0</v>
          </cell>
          <cell r="U52">
            <v>0</v>
          </cell>
          <cell r="V52">
            <v>57969.577378050133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49895318.509126879</v>
          </cell>
          <cell r="AD52">
            <v>3219823.3280999381</v>
          </cell>
          <cell r="AE52">
            <v>6186624.080297336</v>
          </cell>
          <cell r="AF52">
            <v>3875308.0478340592</v>
          </cell>
          <cell r="AG52">
            <v>0</v>
          </cell>
          <cell r="AH52">
            <v>0</v>
          </cell>
          <cell r="AI52">
            <v>5330616.8390702168</v>
          </cell>
          <cell r="AJ52">
            <v>9648321.8452224806</v>
          </cell>
          <cell r="AK52">
            <v>77294.95522272808</v>
          </cell>
          <cell r="AL52">
            <v>1996005.3450197591</v>
          </cell>
          <cell r="AM52">
            <v>5804757.0702395476</v>
          </cell>
          <cell r="AN52">
            <v>5630440.9792022686</v>
          </cell>
          <cell r="AO52">
            <v>99401.066606749038</v>
          </cell>
          <cell r="AP52">
            <v>2999707.824896493</v>
          </cell>
          <cell r="AQ52">
            <v>0</v>
          </cell>
          <cell r="AR52">
            <v>0</v>
          </cell>
          <cell r="AS52">
            <v>15141176.77634568</v>
          </cell>
          <cell r="AT52">
            <v>13448479.666756785</v>
          </cell>
          <cell r="AU52">
            <v>7971853.4691386316</v>
          </cell>
          <cell r="AV52">
            <v>4339750.0672505433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</row>
        <row r="53">
          <cell r="A53" t="str">
            <v/>
          </cell>
          <cell r="D53">
            <v>0</v>
          </cell>
          <cell r="E53">
            <v>5.4679897702051478E-2</v>
          </cell>
          <cell r="F53">
            <v>3.5285797437484769E-3</v>
          </cell>
          <cell r="G53">
            <v>6.7798739829635028E-3</v>
          </cell>
          <cell r="H53">
            <v>1.3271433825484346E-4</v>
          </cell>
          <cell r="I53">
            <v>2.560682249582222E-3</v>
          </cell>
          <cell r="J53">
            <v>4.2469204316381319E-3</v>
          </cell>
          <cell r="K53">
            <v>6.2584823929457859E-5</v>
          </cell>
          <cell r="L53">
            <v>8.385201450328702E-4</v>
          </cell>
          <cell r="M53">
            <v>4.5691367974432639E-3</v>
          </cell>
          <cell r="N53">
            <v>4.4811886746316962E-2</v>
          </cell>
          <cell r="O53">
            <v>9.1465181996388562E-2</v>
          </cell>
          <cell r="P53">
            <v>2.4512585687060871E-4</v>
          </cell>
          <cell r="Q53">
            <v>0.18846402393556125</v>
          </cell>
          <cell r="R53">
            <v>2.6643431942360808E-3</v>
          </cell>
          <cell r="S53">
            <v>0</v>
          </cell>
          <cell r="T53">
            <v>0</v>
          </cell>
          <cell r="U53">
            <v>0</v>
          </cell>
          <cell r="V53">
            <v>2.5411366481471585E-4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0.21871959080820591</v>
          </cell>
          <cell r="AD53">
            <v>1.4114318974993907E-2</v>
          </cell>
          <cell r="AE53">
            <v>2.7119495931854011E-2</v>
          </cell>
          <cell r="AF53">
            <v>1.6987681726552527E-2</v>
          </cell>
          <cell r="AG53">
            <v>0</v>
          </cell>
          <cell r="AH53">
            <v>0</v>
          </cell>
          <cell r="AI53">
            <v>2.3367128793526006E-2</v>
          </cell>
          <cell r="AJ53">
            <v>4.2294088283792039E-2</v>
          </cell>
          <cell r="AK53">
            <v>3.3882779954117826E-4</v>
          </cell>
          <cell r="AL53">
            <v>8.7496279281964462E-3</v>
          </cell>
          <cell r="AM53">
            <v>2.5445555396376426E-2</v>
          </cell>
          <cell r="AN53">
            <v>2.4681428715914701E-2</v>
          </cell>
          <cell r="AO53">
            <v>4.3573147268617001E-4</v>
          </cell>
          <cell r="AP53">
            <v>1.3149427393384034E-2</v>
          </cell>
          <cell r="AQ53">
            <v>0</v>
          </cell>
          <cell r="AR53">
            <v>0</v>
          </cell>
          <cell r="AS53">
            <v>6.6372399011167038E-2</v>
          </cell>
          <cell r="AT53">
            <v>5.895234377885513E-2</v>
          </cell>
          <cell r="AU53">
            <v>3.4945172830874664E-2</v>
          </cell>
          <cell r="AV53">
            <v>1.9023595545247334E-2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</row>
        <row r="54">
          <cell r="A54" t="str">
            <v/>
          </cell>
        </row>
        <row r="55">
          <cell r="A55" t="str">
            <v>LINE.T</v>
          </cell>
          <cell r="B55" t="str">
            <v>Total Distribution OH &amp; UG Lines</v>
          </cell>
          <cell r="C55">
            <v>1391549878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450003391</v>
          </cell>
          <cell r="P55">
            <v>1206005</v>
          </cell>
          <cell r="Q55">
            <v>927232068</v>
          </cell>
          <cell r="R55">
            <v>13108414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</row>
        <row r="56">
          <cell r="A56" t="str">
            <v/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0.3233828683501922</v>
          </cell>
          <cell r="P56">
            <v>8.6666314953318547E-4</v>
          </cell>
          <cell r="Q56">
            <v>0.66633045833230276</v>
          </cell>
          <cell r="R56">
            <v>9.4200101679718599E-3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</row>
        <row r="57">
          <cell r="A57" t="str">
            <v/>
          </cell>
        </row>
        <row r="58">
          <cell r="A58" t="str">
            <v>POWER.T</v>
          </cell>
          <cell r="B58" t="str">
            <v>Sales of Electricity - Non Firm</v>
          </cell>
          <cell r="C58">
            <v>968420020.98000026</v>
          </cell>
          <cell r="D58">
            <v>0</v>
          </cell>
          <cell r="E58">
            <v>190797182.13400003</v>
          </cell>
          <cell r="F58">
            <v>278602.99666853523</v>
          </cell>
          <cell r="G58">
            <v>535312.60333146469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2342772.31</v>
          </cell>
          <cell r="Z58">
            <v>31669</v>
          </cell>
          <cell r="AA58">
            <v>82108</v>
          </cell>
          <cell r="AB58">
            <v>0</v>
          </cell>
          <cell r="AC58">
            <v>763188728.53600013</v>
          </cell>
          <cell r="AD58">
            <v>1114411.9866741409</v>
          </cell>
          <cell r="AE58">
            <v>2141250.4133258588</v>
          </cell>
          <cell r="AF58">
            <v>0</v>
          </cell>
          <cell r="AG58">
            <v>7939405</v>
          </cell>
          <cell r="AH58">
            <v>-31422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</row>
        <row r="59">
          <cell r="D59">
            <v>0</v>
          </cell>
          <cell r="E59">
            <v>0.19701903926038344</v>
          </cell>
          <cell r="F59">
            <v>2.8768818346671597E-4</v>
          </cell>
          <cell r="G59">
            <v>5.527690379529234E-4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2.4191696363621367E-3</v>
          </cell>
          <cell r="Z59">
            <v>3.2701719619501782E-5</v>
          </cell>
          <cell r="AA59">
            <v>8.4785525103983457E-5</v>
          </cell>
          <cell r="AB59">
            <v>0</v>
          </cell>
          <cell r="AC59">
            <v>0.78807615704153378</v>
          </cell>
          <cell r="AD59">
            <v>1.1507527338668639E-3</v>
          </cell>
          <cell r="AE59">
            <v>2.2110761518116936E-3</v>
          </cell>
          <cell r="AF59">
            <v>0</v>
          </cell>
          <cell r="AG59">
            <v>8.1983073748988135E-3</v>
          </cell>
          <cell r="AH59">
            <v>-3.2446664999967948E-5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</row>
        <row r="61">
          <cell r="A61" t="str">
            <v>PP.T</v>
          </cell>
          <cell r="B61" t="str">
            <v>Total Production Plant</v>
          </cell>
          <cell r="C61">
            <v>1718411998</v>
          </cell>
          <cell r="D61">
            <v>0</v>
          </cell>
          <cell r="E61">
            <v>343682399.60000002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1374729598.4000001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</row>
        <row r="62">
          <cell r="D62">
            <v>0</v>
          </cell>
          <cell r="E62">
            <v>0.2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0.8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</row>
        <row r="64">
          <cell r="A64" t="str">
            <v>PTDGP.T</v>
          </cell>
          <cell r="B64" t="str">
            <v>Total Prod, Trans, Dist &amp; Gen Plant</v>
          </cell>
          <cell r="C64">
            <v>4870994604</v>
          </cell>
          <cell r="D64">
            <v>0</v>
          </cell>
          <cell r="E64">
            <v>356156229.22728175</v>
          </cell>
          <cell r="F64">
            <v>35756575.032024987</v>
          </cell>
          <cell r="G64">
            <v>68703300.020074338</v>
          </cell>
          <cell r="H64">
            <v>686011.40493050788</v>
          </cell>
          <cell r="I64">
            <v>13236378.606230998</v>
          </cell>
          <cell r="J64">
            <v>21952683.411958516</v>
          </cell>
          <cell r="K64">
            <v>323506.13773722353</v>
          </cell>
          <cell r="L64">
            <v>4334380.0701620048</v>
          </cell>
          <cell r="M64">
            <v>23618246.490554616</v>
          </cell>
          <cell r="N64">
            <v>231636353.60481319</v>
          </cell>
          <cell r="O64">
            <v>472791100.25835639</v>
          </cell>
          <cell r="P64">
            <v>1267075.8538063529</v>
          </cell>
          <cell r="Q64">
            <v>974186147.02072573</v>
          </cell>
          <cell r="R64">
            <v>13772210.613635227</v>
          </cell>
          <cell r="S64">
            <v>0</v>
          </cell>
          <cell r="T64">
            <v>0</v>
          </cell>
          <cell r="U64">
            <v>0</v>
          </cell>
          <cell r="V64">
            <v>1313534.5773780502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1424624916.909127</v>
          </cell>
          <cell r="AD64">
            <v>143026300.12809995</v>
          </cell>
          <cell r="AE64">
            <v>274813200.08029735</v>
          </cell>
          <cell r="AF64">
            <v>87810733.647834063</v>
          </cell>
          <cell r="AG64">
            <v>0</v>
          </cell>
          <cell r="AH64">
            <v>0</v>
          </cell>
          <cell r="AI64">
            <v>120786623.83907022</v>
          </cell>
          <cell r="AJ64">
            <v>218621644.84522247</v>
          </cell>
          <cell r="AK64">
            <v>1751428.9552227282</v>
          </cell>
          <cell r="AL64">
            <v>45227551.345019758</v>
          </cell>
          <cell r="AM64">
            <v>131530183.07023954</v>
          </cell>
          <cell r="AN64">
            <v>127580348.97920227</v>
          </cell>
          <cell r="AO64">
            <v>2252332.0666067488</v>
          </cell>
          <cell r="AP64">
            <v>32334347.824896492</v>
          </cell>
          <cell r="AQ64">
            <v>0</v>
          </cell>
          <cell r="AR64">
            <v>0</v>
          </cell>
          <cell r="AS64">
            <v>15141176.77634568</v>
          </cell>
          <cell r="AT64">
            <v>13448479.666756785</v>
          </cell>
          <cell r="AU64">
            <v>7971853.4691386316</v>
          </cell>
          <cell r="AV64">
            <v>4339750.0672505433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</row>
        <row r="65">
          <cell r="D65">
            <v>0</v>
          </cell>
          <cell r="E65">
            <v>7.3117763040593531E-2</v>
          </cell>
          <cell r="F65">
            <v>7.3407133324808315E-3</v>
          </cell>
          <cell r="G65">
            <v>1.4104573214607145E-2</v>
          </cell>
          <cell r="H65">
            <v>1.4083600182335736E-4</v>
          </cell>
          <cell r="I65">
            <v>2.717387244765463E-3</v>
          </cell>
          <cell r="J65">
            <v>4.5068174359978235E-3</v>
          </cell>
          <cell r="K65">
            <v>6.6414801090431164E-5</v>
          </cell>
          <cell r="L65">
            <v>8.8983470985631267E-4</v>
          </cell>
          <cell r="M65">
            <v>4.8487523412897252E-3</v>
          </cell>
          <cell r="N65">
            <v>4.7554220941775693E-2</v>
          </cell>
          <cell r="O65">
            <v>9.7062538289429887E-2</v>
          </cell>
          <cell r="P65">
            <v>2.6012672088896301E-4</v>
          </cell>
          <cell r="Q65">
            <v>0.19999737758295527</v>
          </cell>
          <cell r="R65">
            <v>2.8273918846729289E-3</v>
          </cell>
          <cell r="S65">
            <v>0</v>
          </cell>
          <cell r="T65">
            <v>0</v>
          </cell>
          <cell r="U65">
            <v>0</v>
          </cell>
          <cell r="V65">
            <v>2.6966455193758415E-4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0.29247105216237412</v>
          </cell>
          <cell r="AD65">
            <v>2.9362853329923326E-2</v>
          </cell>
          <cell r="AE65">
            <v>5.641829285842858E-2</v>
          </cell>
          <cell r="AF65">
            <v>1.8027269743991294E-2</v>
          </cell>
          <cell r="AG65">
            <v>0</v>
          </cell>
          <cell r="AH65">
            <v>0</v>
          </cell>
          <cell r="AI65">
            <v>2.4797117151368172E-2</v>
          </cell>
          <cell r="AJ65">
            <v>4.4882341825156838E-2</v>
          </cell>
          <cell r="AK65">
            <v>3.5956290195527556E-4</v>
          </cell>
          <cell r="AL65">
            <v>9.2850752304014985E-3</v>
          </cell>
          <cell r="AM65">
            <v>2.7002736353316549E-2</v>
          </cell>
          <cell r="AN65">
            <v>2.6191847733609656E-2</v>
          </cell>
          <cell r="AO65">
            <v>4.6239674844992889E-4</v>
          </cell>
          <cell r="AP65">
            <v>6.638140760481223E-3</v>
          </cell>
          <cell r="AQ65">
            <v>0</v>
          </cell>
          <cell r="AR65">
            <v>0</v>
          </cell>
          <cell r="AS65">
            <v>3.1084363681930451E-3</v>
          </cell>
          <cell r="AT65">
            <v>2.7609309309669654E-3</v>
          </cell>
          <cell r="AU65">
            <v>1.6365966537085148E-3</v>
          </cell>
          <cell r="AV65">
            <v>8.9093715351004383E-4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</row>
        <row r="67">
          <cell r="A67" t="str">
            <v>PTDP.T</v>
          </cell>
          <cell r="B67" t="str">
            <v>Prod Trans Dist Allocation Factor</v>
          </cell>
          <cell r="C67">
            <v>4642870007</v>
          </cell>
          <cell r="D67">
            <v>0</v>
          </cell>
          <cell r="E67">
            <v>343682399.60000002</v>
          </cell>
          <cell r="F67">
            <v>34951619.200000003</v>
          </cell>
          <cell r="G67">
            <v>67156644</v>
          </cell>
          <cell r="H67">
            <v>655736</v>
          </cell>
          <cell r="I67">
            <v>12652224</v>
          </cell>
          <cell r="J67">
            <v>20983856.400000002</v>
          </cell>
          <cell r="K67">
            <v>309229</v>
          </cell>
          <cell r="L67">
            <v>4143093</v>
          </cell>
          <cell r="M67">
            <v>22575914</v>
          </cell>
          <cell r="N67">
            <v>221413660</v>
          </cell>
          <cell r="O67">
            <v>451925642.47589862</v>
          </cell>
          <cell r="P67">
            <v>1211156.6164934656</v>
          </cell>
          <cell r="Q67">
            <v>931192867.51142752</v>
          </cell>
          <cell r="R67">
            <v>13164408.396180429</v>
          </cell>
          <cell r="S67">
            <v>0</v>
          </cell>
          <cell r="T67">
            <v>0</v>
          </cell>
          <cell r="U67">
            <v>0</v>
          </cell>
          <cell r="V67">
            <v>1255565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1374729598.4000001</v>
          </cell>
          <cell r="AD67">
            <v>139806476.80000001</v>
          </cell>
          <cell r="AE67">
            <v>268626576</v>
          </cell>
          <cell r="AF67">
            <v>83935425.600000009</v>
          </cell>
          <cell r="AG67">
            <v>0</v>
          </cell>
          <cell r="AH67">
            <v>0</v>
          </cell>
          <cell r="AI67">
            <v>115456007</v>
          </cell>
          <cell r="AJ67">
            <v>208973323</v>
          </cell>
          <cell r="AK67">
            <v>1674134</v>
          </cell>
          <cell r="AL67">
            <v>43231546</v>
          </cell>
          <cell r="AM67">
            <v>125725426</v>
          </cell>
          <cell r="AN67">
            <v>121949908</v>
          </cell>
          <cell r="AO67">
            <v>2152931</v>
          </cell>
          <cell r="AP67">
            <v>29334640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</row>
        <row r="68">
          <cell r="D68">
            <v>0</v>
          </cell>
          <cell r="E68">
            <v>7.4023696352005147E-2</v>
          </cell>
          <cell r="F68">
            <v>7.5280202002864305E-3</v>
          </cell>
          <cell r="G68">
            <v>1.446446786120411E-2</v>
          </cell>
          <cell r="H68">
            <v>1.4123505482844763E-4</v>
          </cell>
          <cell r="I68">
            <v>2.725086849497055E-3</v>
          </cell>
          <cell r="J68">
            <v>4.5195873174055899E-3</v>
          </cell>
          <cell r="K68">
            <v>6.6602984691317889E-5</v>
          </cell>
          <cell r="L68">
            <v>8.9235601982254678E-4</v>
          </cell>
          <cell r="M68">
            <v>4.8624910811550966E-3</v>
          </cell>
          <cell r="N68">
            <v>4.7688963866353622E-2</v>
          </cell>
          <cell r="O68">
            <v>9.733756099019264E-2</v>
          </cell>
          <cell r="P68">
            <v>2.6086377922867086E-4</v>
          </cell>
          <cell r="Q68">
            <v>0.2005640619072856</v>
          </cell>
          <cell r="R68">
            <v>2.8354031830166698E-3</v>
          </cell>
          <cell r="S68">
            <v>0</v>
          </cell>
          <cell r="T68">
            <v>0</v>
          </cell>
          <cell r="U68">
            <v>0</v>
          </cell>
          <cell r="V68">
            <v>2.7042863532836362E-4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0.29609478540802059</v>
          </cell>
          <cell r="AD68">
            <v>3.0112080801145722E-2</v>
          </cell>
          <cell r="AE68">
            <v>5.7857871444816439E-2</v>
          </cell>
          <cell r="AF68">
            <v>1.807834926962236E-2</v>
          </cell>
          <cell r="AG68">
            <v>0</v>
          </cell>
          <cell r="AH68">
            <v>0</v>
          </cell>
          <cell r="AI68">
            <v>2.4867378760535692E-2</v>
          </cell>
          <cell r="AJ68">
            <v>4.5009514090408174E-2</v>
          </cell>
          <cell r="AK68">
            <v>3.605817086146991E-4</v>
          </cell>
          <cell r="AL68">
            <v>9.3113841082822293E-3</v>
          </cell>
          <cell r="AM68">
            <v>2.7079247493564385E-2</v>
          </cell>
          <cell r="AN68">
            <v>2.6266061254383081E-2</v>
          </cell>
          <cell r="AO68">
            <v>4.6370693057398797E-4</v>
          </cell>
          <cell r="AP68">
            <v>6.3182126477313626E-3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</row>
        <row r="70">
          <cell r="A70" t="str">
            <v>RB.T</v>
          </cell>
          <cell r="B70" t="str">
            <v>Total Ratebase</v>
          </cell>
          <cell r="C70">
            <v>2973018832</v>
          </cell>
          <cell r="D70">
            <v>0</v>
          </cell>
          <cell r="E70">
            <v>251959233.5977357</v>
          </cell>
          <cell r="F70">
            <v>20196163.925389327</v>
          </cell>
          <cell r="G70">
            <v>36970828.203112632</v>
          </cell>
          <cell r="H70">
            <v>644804.85132929159</v>
          </cell>
          <cell r="I70">
            <v>7705208.9858028647</v>
          </cell>
          <cell r="J70">
            <v>12779176.126669664</v>
          </cell>
          <cell r="K70">
            <v>304074.13863461127</v>
          </cell>
          <cell r="L70">
            <v>2523145.1334261033</v>
          </cell>
          <cell r="M70">
            <v>22199572.496237621</v>
          </cell>
          <cell r="N70">
            <v>134840998.9114562</v>
          </cell>
          <cell r="O70">
            <v>275198976.94900107</v>
          </cell>
          <cell r="P70">
            <v>1188974.1199953721</v>
          </cell>
          <cell r="Q70">
            <v>567047541.44376349</v>
          </cell>
          <cell r="R70">
            <v>12923300.483982256</v>
          </cell>
          <cell r="S70">
            <v>0</v>
          </cell>
          <cell r="T70">
            <v>0</v>
          </cell>
          <cell r="U70">
            <v>0</v>
          </cell>
          <cell r="V70">
            <v>749027.01174798422</v>
          </cell>
          <cell r="W70">
            <v>-15399122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1007836934.3909428</v>
          </cell>
          <cell r="AD70">
            <v>80784655.701557308</v>
          </cell>
          <cell r="AE70">
            <v>147883312.81245053</v>
          </cell>
          <cell r="AF70">
            <v>51116704.506678656</v>
          </cell>
          <cell r="AG70">
            <v>0</v>
          </cell>
          <cell r="AH70">
            <v>0</v>
          </cell>
          <cell r="AI70">
            <v>68877093.508949637</v>
          </cell>
          <cell r="AJ70">
            <v>124666316.48838276</v>
          </cell>
          <cell r="AK70">
            <v>998730.91977372731</v>
          </cell>
          <cell r="AL70">
            <v>25790457.454313807</v>
          </cell>
          <cell r="AM70">
            <v>75003476.632051945</v>
          </cell>
          <cell r="AN70">
            <v>72751132.097646549</v>
          </cell>
          <cell r="AO70">
            <v>1284364.7867132318</v>
          </cell>
          <cell r="AP70">
            <v>18970403.101879254</v>
          </cell>
          <cell r="AQ70">
            <v>-10291319</v>
          </cell>
          <cell r="AR70">
            <v>-41895870</v>
          </cell>
          <cell r="AS70">
            <v>7790270.2810167633</v>
          </cell>
          <cell r="AT70">
            <v>1929844.1233757623</v>
          </cell>
          <cell r="AU70">
            <v>4101589.5978621263</v>
          </cell>
          <cell r="AV70">
            <v>3734434.9708235646</v>
          </cell>
          <cell r="AW70">
            <v>-145604.75270267981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</row>
        <row r="71">
          <cell r="D71">
            <v>0</v>
          </cell>
          <cell r="E71">
            <v>8.4748616754720812E-2</v>
          </cell>
          <cell r="F71">
            <v>6.7931503520961643E-3</v>
          </cell>
          <cell r="G71">
            <v>1.243545039310825E-2</v>
          </cell>
          <cell r="H71">
            <v>2.1688555901124934E-4</v>
          </cell>
          <cell r="I71">
            <v>2.5917121354456542E-3</v>
          </cell>
          <cell r="J71">
            <v>4.2983838477985339E-3</v>
          </cell>
          <cell r="K71">
            <v>1.0227790532697549E-4</v>
          </cell>
          <cell r="L71">
            <v>8.4868118098288027E-4</v>
          </cell>
          <cell r="M71">
            <v>7.4670137495575816E-3</v>
          </cell>
          <cell r="N71">
            <v>4.5354909111270707E-2</v>
          </cell>
          <cell r="O71">
            <v>9.2565500758658187E-2</v>
          </cell>
          <cell r="P71">
            <v>3.9992148963130823E-4</v>
          </cell>
          <cell r="Q71">
            <v>0.19073123094289349</v>
          </cell>
          <cell r="R71">
            <v>4.3468612929331947E-3</v>
          </cell>
          <cell r="S71">
            <v>0</v>
          </cell>
          <cell r="T71">
            <v>0</v>
          </cell>
          <cell r="U71">
            <v>0</v>
          </cell>
          <cell r="V71">
            <v>2.5194156312965602E-4</v>
          </cell>
          <cell r="W71">
            <v>-5.1796247754141373E-3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0.33899446701888325</v>
          </cell>
          <cell r="AD71">
            <v>2.7172601408384657E-2</v>
          </cell>
          <cell r="AE71">
            <v>4.9741801572432999E-2</v>
          </cell>
          <cell r="AF71">
            <v>1.7193535391194135E-2</v>
          </cell>
          <cell r="AG71">
            <v>0</v>
          </cell>
          <cell r="AH71">
            <v>0</v>
          </cell>
          <cell r="AI71">
            <v>2.316739227064191E-2</v>
          </cell>
          <cell r="AJ71">
            <v>4.1932568723258852E-2</v>
          </cell>
          <cell r="AK71">
            <v>3.3593158207540316E-4</v>
          </cell>
          <cell r="AL71">
            <v>8.6748382407534665E-3</v>
          </cell>
          <cell r="AM71">
            <v>2.5228052989356896E-2</v>
          </cell>
          <cell r="AN71">
            <v>2.4470457877559301E-2</v>
          </cell>
          <cell r="AO71">
            <v>4.3200694623559376E-4</v>
          </cell>
          <cell r="AP71">
            <v>6.3808553439661676E-3</v>
          </cell>
          <cell r="AQ71">
            <v>-3.4615720859988148E-3</v>
          </cell>
          <cell r="AR71">
            <v>-1.4092029807902676E-2</v>
          </cell>
          <cell r="AS71">
            <v>2.6203232206827689E-3</v>
          </cell>
          <cell r="AT71">
            <v>6.4911937408668326E-4</v>
          </cell>
          <cell r="AU71">
            <v>1.3796043111852466E-3</v>
          </cell>
          <cell r="AV71">
            <v>1.2561087506840134E-3</v>
          </cell>
          <cell r="AW71">
            <v>-4.8975388630393916E-5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</row>
        <row r="73">
          <cell r="A73" t="str">
            <v>REVFAC1.T</v>
          </cell>
          <cell r="B73" t="str">
            <v>REVFAC1 = (OME.T+DAE.T+RRB.T)</v>
          </cell>
          <cell r="C73">
            <v>1592039735.6632004</v>
          </cell>
          <cell r="D73">
            <v>0</v>
          </cell>
          <cell r="E73">
            <v>234242090.75526002</v>
          </cell>
          <cell r="F73">
            <v>2821553.4865771062</v>
          </cell>
          <cell r="G73">
            <v>5260567.1551483767</v>
          </cell>
          <cell r="H73">
            <v>84552.045161032322</v>
          </cell>
          <cell r="I73">
            <v>1216217.5559488628</v>
          </cell>
          <cell r="J73">
            <v>2351056.5207784288</v>
          </cell>
          <cell r="K73">
            <v>39925.279570566876</v>
          </cell>
          <cell r="L73">
            <v>398967.07619737729</v>
          </cell>
          <cell r="M73">
            <v>3306287.892228052</v>
          </cell>
          <cell r="N73">
            <v>25160691.552714482</v>
          </cell>
          <cell r="O73">
            <v>77523739.233483508</v>
          </cell>
          <cell r="P73">
            <v>247338.48219280259</v>
          </cell>
          <cell r="Q73">
            <v>105739816.2267805</v>
          </cell>
          <cell r="R73">
            <v>1925017.2540084319</v>
          </cell>
          <cell r="S73">
            <v>0</v>
          </cell>
          <cell r="T73">
            <v>0</v>
          </cell>
          <cell r="U73">
            <v>0</v>
          </cell>
          <cell r="V73">
            <v>119324.75617583763</v>
          </cell>
          <cell r="W73">
            <v>-1349956.6272855455</v>
          </cell>
          <cell r="X73">
            <v>5160</v>
          </cell>
          <cell r="Y73">
            <v>2343138.3835877138</v>
          </cell>
          <cell r="Z73">
            <v>38291.600816686652</v>
          </cell>
          <cell r="AA73">
            <v>99278.371904907239</v>
          </cell>
          <cell r="AB73">
            <v>6900232.348460651</v>
          </cell>
          <cell r="AC73">
            <v>936968363.02104008</v>
          </cell>
          <cell r="AD73">
            <v>11286213.946308425</v>
          </cell>
          <cell r="AE73">
            <v>21042268.620593507</v>
          </cell>
          <cell r="AF73">
            <v>9404226.0831137151</v>
          </cell>
          <cell r="AG73">
            <v>9620328.2434559371</v>
          </cell>
          <cell r="AH73">
            <v>-31426.909894241126</v>
          </cell>
          <cell r="AI73">
            <v>11135243.304518219</v>
          </cell>
          <cell r="AJ73">
            <v>20154592.699179981</v>
          </cell>
          <cell r="AK73">
            <v>161463.13993317215</v>
          </cell>
          <cell r="AL73">
            <v>4108583.5345478002</v>
          </cell>
          <cell r="AM73">
            <v>11951216.103431126</v>
          </cell>
          <cell r="AN73">
            <v>18445204.862559341</v>
          </cell>
          <cell r="AO73">
            <v>242402.05148214812</v>
          </cell>
          <cell r="AP73">
            <v>6928934.9687620653</v>
          </cell>
          <cell r="AQ73">
            <v>-902183.53277282009</v>
          </cell>
          <cell r="AR73">
            <v>-3672781.3028816623</v>
          </cell>
          <cell r="AS73">
            <v>22469506.787084579</v>
          </cell>
          <cell r="AT73">
            <v>19520140.492228191</v>
          </cell>
          <cell r="AU73">
            <v>11830230.785647405</v>
          </cell>
          <cell r="AV73">
            <v>6141029.6575404666</v>
          </cell>
          <cell r="AW73">
            <v>442372.757612827</v>
          </cell>
          <cell r="AX73">
            <v>230164</v>
          </cell>
          <cell r="AY73">
            <v>6090353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</row>
        <row r="74">
          <cell r="D74">
            <v>0</v>
          </cell>
          <cell r="E74">
            <v>0.14713331929349185</v>
          </cell>
          <cell r="F74">
            <v>1.7722883564848485E-3</v>
          </cell>
          <cell r="G74">
            <v>3.3042938799244027E-3</v>
          </cell>
          <cell r="H74">
            <v>5.3109255546194166E-5</v>
          </cell>
          <cell r="I74">
            <v>7.6393668367970714E-4</v>
          </cell>
          <cell r="J74">
            <v>1.4767574377149842E-3</v>
          </cell>
          <cell r="K74">
            <v>2.5078067259379736E-5</v>
          </cell>
          <cell r="L74">
            <v>2.5060120502028708E-4</v>
          </cell>
          <cell r="M74">
            <v>2.0767621675289046E-3</v>
          </cell>
          <cell r="N74">
            <v>1.5804060030092919E-2</v>
          </cell>
          <cell r="O74">
            <v>4.8694600704290353E-2</v>
          </cell>
          <cell r="P74">
            <v>1.5535949050277199E-4</v>
          </cell>
          <cell r="Q74">
            <v>6.6417824793005037E-2</v>
          </cell>
          <cell r="R74">
            <v>1.2091515122934556E-3</v>
          </cell>
          <cell r="S74">
            <v>0</v>
          </cell>
          <cell r="T74">
            <v>0</v>
          </cell>
          <cell r="U74">
            <v>0</v>
          </cell>
          <cell r="V74">
            <v>7.4950865548673119E-5</v>
          </cell>
          <cell r="W74">
            <v>-8.479415413103306E-4</v>
          </cell>
          <cell r="X74">
            <v>3.2411251330046009E-6</v>
          </cell>
          <cell r="Y74">
            <v>1.471783857587968E-3</v>
          </cell>
          <cell r="Z74">
            <v>2.4051912749988879E-5</v>
          </cell>
          <cell r="AA74">
            <v>6.2359229911777662E-5</v>
          </cell>
          <cell r="AB74">
            <v>4.3342086217378253E-3</v>
          </cell>
          <cell r="AC74">
            <v>0.58853327717396742</v>
          </cell>
          <cell r="AD74">
            <v>7.0891534259393939E-3</v>
          </cell>
          <cell r="AE74">
            <v>1.3217175519697611E-2</v>
          </cell>
          <cell r="AF74">
            <v>5.907029750859937E-3</v>
          </cell>
          <cell r="AG74">
            <v>6.0427689258951631E-3</v>
          </cell>
          <cell r="AH74">
            <v>-1.9740028587382923E-5</v>
          </cell>
          <cell r="AI74">
            <v>6.9943249876734895E-3</v>
          </cell>
          <cell r="AJ74">
            <v>1.2659604058678929E-2</v>
          </cell>
          <cell r="AK74">
            <v>1.0141903893241145E-4</v>
          </cell>
          <cell r="AL74">
            <v>2.5807041385410372E-3</v>
          </cell>
          <cell r="AM74">
            <v>7.5068579230232434E-3</v>
          </cell>
          <cell r="AN74">
            <v>1.1585894779740263E-2</v>
          </cell>
          <cell r="AO74">
            <v>1.5225879483540027E-4</v>
          </cell>
          <cell r="AP74">
            <v>4.3522374558544923E-3</v>
          </cell>
          <cell r="AQ74">
            <v>-5.666840547776874E-4</v>
          </cell>
          <cell r="AR74">
            <v>-2.3069658505424687E-3</v>
          </cell>
          <cell r="AS74">
            <v>1.4113659529813428E-2</v>
          </cell>
          <cell r="AT74">
            <v>1.2261088749833641E-2</v>
          </cell>
          <cell r="AU74">
            <v>7.4308640171718158E-3</v>
          </cell>
          <cell r="AV74">
            <v>3.8573344119343109E-3</v>
          </cell>
          <cell r="AW74">
            <v>2.7786539977819495E-4</v>
          </cell>
          <cell r="AX74">
            <v>1.4457176843272692E-4</v>
          </cell>
          <cell r="AY74">
            <v>3.8255031351104593E-3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</row>
        <row r="76">
          <cell r="A76" t="str">
            <v>SW.T</v>
          </cell>
          <cell r="B76" t="str">
            <v>Salary &amp; Wages - Total</v>
          </cell>
          <cell r="C76">
            <v>57795545</v>
          </cell>
          <cell r="D76">
            <v>0</v>
          </cell>
          <cell r="E76">
            <v>3102669.6763198031</v>
          </cell>
          <cell r="F76">
            <v>207396.12854266498</v>
          </cell>
          <cell r="G76">
            <v>398494.49869029212</v>
          </cell>
          <cell r="H76">
            <v>7430.296585170363</v>
          </cell>
          <cell r="I76">
            <v>143365.28234230011</v>
          </cell>
          <cell r="J76">
            <v>237772.93995239743</v>
          </cell>
          <cell r="K76">
            <v>3503.945463930067</v>
          </cell>
          <cell r="L76">
            <v>46946.346959665534</v>
          </cell>
          <cell r="M76">
            <v>255812.91358305753</v>
          </cell>
          <cell r="N76">
            <v>2508889.4948699959</v>
          </cell>
          <cell r="O76">
            <v>5120874.1902832724</v>
          </cell>
          <cell r="P76">
            <v>13723.89631137819</v>
          </cell>
          <cell r="Q76">
            <v>10551562.189059559</v>
          </cell>
          <cell r="R76">
            <v>149168.96243599177</v>
          </cell>
          <cell r="S76">
            <v>0</v>
          </cell>
          <cell r="T76">
            <v>0</v>
          </cell>
          <cell r="U76">
            <v>0</v>
          </cell>
          <cell r="V76">
            <v>14227.097996692919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12410678.705279212</v>
          </cell>
          <cell r="AD76">
            <v>829584.51417065994</v>
          </cell>
          <cell r="AE76">
            <v>1593977.9947611685</v>
          </cell>
          <cell r="AF76">
            <v>951091.75980958971</v>
          </cell>
          <cell r="AG76">
            <v>0</v>
          </cell>
          <cell r="AH76">
            <v>0</v>
          </cell>
          <cell r="AI76">
            <v>1308258.7726608049</v>
          </cell>
          <cell r="AJ76">
            <v>2367925.1532302685</v>
          </cell>
          <cell r="AK76">
            <v>18970.000340560229</v>
          </cell>
          <cell r="AL76">
            <v>489866.66679187282</v>
          </cell>
          <cell r="AM76">
            <v>1424623.9393244984</v>
          </cell>
          <cell r="AN76">
            <v>1381842.6698766577</v>
          </cell>
          <cell r="AO76">
            <v>24395.360110482598</v>
          </cell>
          <cell r="AP76">
            <v>792587.60424805409</v>
          </cell>
          <cell r="AQ76">
            <v>0</v>
          </cell>
          <cell r="AR76">
            <v>0</v>
          </cell>
          <cell r="AS76">
            <v>4234921.0966917733</v>
          </cell>
          <cell r="AT76">
            <v>3761481.098890142</v>
          </cell>
          <cell r="AU76">
            <v>2229692.6411249982</v>
          </cell>
          <cell r="AV76">
            <v>1213809.1632930867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</row>
        <row r="77">
          <cell r="A77" t="str">
            <v/>
          </cell>
          <cell r="D77">
            <v>0</v>
          </cell>
          <cell r="E77">
            <v>5.3683543884218123E-2</v>
          </cell>
          <cell r="F77">
            <v>3.5884448973128461E-3</v>
          </cell>
          <cell r="G77">
            <v>6.8948999216166592E-3</v>
          </cell>
          <cell r="H77">
            <v>1.2856175307578402E-4</v>
          </cell>
          <cell r="I77">
            <v>2.4805593985193861E-3</v>
          </cell>
          <cell r="J77">
            <v>4.1140357782316513E-3</v>
          </cell>
          <cell r="K77">
            <v>6.0626566700427638E-5</v>
          </cell>
          <cell r="L77">
            <v>8.1228314327108663E-4</v>
          </cell>
          <cell r="M77">
            <v>4.4261701067626847E-3</v>
          </cell>
          <cell r="N77">
            <v>4.3409738499221626E-2</v>
          </cell>
          <cell r="O77">
            <v>8.8603268474815353E-2</v>
          </cell>
          <cell r="P77">
            <v>2.3745595463072784E-4</v>
          </cell>
          <cell r="Q77">
            <v>0.18256705061020809</v>
          </cell>
          <cell r="R77">
            <v>2.5809768285080066E-3</v>
          </cell>
          <cell r="S77">
            <v>0</v>
          </cell>
          <cell r="T77">
            <v>0</v>
          </cell>
          <cell r="U77">
            <v>0</v>
          </cell>
          <cell r="V77">
            <v>2.4616253721100682E-4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0.21473417553687249</v>
          </cell>
          <cell r="AD77">
            <v>1.4353779589251384E-2</v>
          </cell>
          <cell r="AE77">
            <v>2.7579599686466637E-2</v>
          </cell>
          <cell r="AF77">
            <v>1.6456143112926605E-2</v>
          </cell>
          <cell r="AG77">
            <v>0</v>
          </cell>
          <cell r="AH77">
            <v>0</v>
          </cell>
          <cell r="AI77">
            <v>2.2635979514697972E-2</v>
          </cell>
          <cell r="AJ77">
            <v>4.0970721069076663E-2</v>
          </cell>
          <cell r="AK77">
            <v>3.2822599632134674E-4</v>
          </cell>
          <cell r="AL77">
            <v>8.4758551336763556E-3</v>
          </cell>
          <cell r="AM77">
            <v>2.4649372876828109E-2</v>
          </cell>
          <cell r="AN77">
            <v>2.3909155452667807E-2</v>
          </cell>
          <cell r="AO77">
            <v>4.2209758746080859E-4</v>
          </cell>
          <cell r="AP77">
            <v>1.3713645303423543E-2</v>
          </cell>
          <cell r="AQ77">
            <v>0</v>
          </cell>
          <cell r="AR77">
            <v>0</v>
          </cell>
          <cell r="AS77">
            <v>7.3274178774363541E-2</v>
          </cell>
          <cell r="AT77">
            <v>6.5082543972725615E-2</v>
          </cell>
          <cell r="AU77">
            <v>3.8578970768854214E-2</v>
          </cell>
          <cell r="AV77">
            <v>2.1001777270083476E-2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</row>
        <row r="78">
          <cell r="A78" t="str">
            <v/>
          </cell>
        </row>
        <row r="79">
          <cell r="A79" t="str">
            <v>SWPTD.T</v>
          </cell>
          <cell r="B79" t="str">
            <v>Salary &amp; Wages - PTD Subtotal</v>
          </cell>
          <cell r="C79">
            <v>28577582.000000007</v>
          </cell>
          <cell r="D79">
            <v>0</v>
          </cell>
          <cell r="E79">
            <v>1820737</v>
          </cell>
          <cell r="F79">
            <v>77026.8608847508</v>
          </cell>
          <cell r="G79">
            <v>148000.73911524919</v>
          </cell>
          <cell r="H79">
            <v>4984.40640744349</v>
          </cell>
          <cell r="I79">
            <v>96172.585269087402</v>
          </cell>
          <cell r="J79">
            <v>159503.31885550602</v>
          </cell>
          <cell r="K79">
            <v>2350.5237000368184</v>
          </cell>
          <cell r="L79">
            <v>31492.642307017264</v>
          </cell>
          <cell r="M79">
            <v>171604.93002594518</v>
          </cell>
          <cell r="N79">
            <v>1683018.2658867505</v>
          </cell>
          <cell r="O79">
            <v>3435195.0602756063</v>
          </cell>
          <cell r="P79">
            <v>9206.2915558511468</v>
          </cell>
          <cell r="Q79">
            <v>7078220.0388412969</v>
          </cell>
          <cell r="R79">
            <v>100065.82155032604</v>
          </cell>
          <cell r="S79">
            <v>0</v>
          </cell>
          <cell r="T79">
            <v>0</v>
          </cell>
          <cell r="U79">
            <v>0</v>
          </cell>
          <cell r="V79">
            <v>9543.8503162275447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7282948</v>
          </cell>
          <cell r="AD79">
            <v>308107.4435390032</v>
          </cell>
          <cell r="AE79">
            <v>592002.95646099676</v>
          </cell>
          <cell r="AF79">
            <v>638013.27542202407</v>
          </cell>
          <cell r="AG79">
            <v>0</v>
          </cell>
          <cell r="AH79">
            <v>0</v>
          </cell>
          <cell r="AI79">
            <v>877608.76491246547</v>
          </cell>
          <cell r="AJ79">
            <v>1588456.2844589255</v>
          </cell>
          <cell r="AK79">
            <v>12725.493546974698</v>
          </cell>
          <cell r="AL79">
            <v>328613.33659595932</v>
          </cell>
          <cell r="AM79">
            <v>955669.07861237205</v>
          </cell>
          <cell r="AN79">
            <v>926970.46192727587</v>
          </cell>
          <cell r="AO79">
            <v>16364.944232410178</v>
          </cell>
          <cell r="AP79">
            <v>222979.62530049914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</row>
        <row r="80">
          <cell r="A80" t="str">
            <v/>
          </cell>
          <cell r="D80">
            <v>0</v>
          </cell>
          <cell r="E80">
            <v>6.3712073330766741E-2</v>
          </cell>
          <cell r="F80">
            <v>2.6953596313624706E-3</v>
          </cell>
          <cell r="G80">
            <v>5.1789104870821178E-3</v>
          </cell>
          <cell r="H80">
            <v>1.744166601444268E-4</v>
          </cell>
          <cell r="I80">
            <v>3.3653156963765296E-3</v>
          </cell>
          <cell r="J80">
            <v>5.5814140907899761E-3</v>
          </cell>
          <cell r="K80">
            <v>8.2250615186295955E-5</v>
          </cell>
          <cell r="L80">
            <v>1.1020051418981934E-3</v>
          </cell>
          <cell r="M80">
            <v>6.0048792800575339E-3</v>
          </cell>
          <cell r="N80">
            <v>5.8892955530203711E-2</v>
          </cell>
          <cell r="O80">
            <v>0.1202059383567023</v>
          </cell>
          <cell r="P80">
            <v>3.2215082283207672E-4</v>
          </cell>
          <cell r="Q80">
            <v>0.24768435757935348</v>
          </cell>
          <cell r="R80">
            <v>3.5015496255185628E-3</v>
          </cell>
          <cell r="S80">
            <v>0</v>
          </cell>
          <cell r="T80">
            <v>0</v>
          </cell>
          <cell r="U80">
            <v>0</v>
          </cell>
          <cell r="V80">
            <v>3.3396283549208403E-4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0.25484829332306697</v>
          </cell>
          <cell r="AD80">
            <v>1.0781438525449882E-2</v>
          </cell>
          <cell r="AE80">
            <v>2.0715641948328471E-2</v>
          </cell>
          <cell r="AF80">
            <v>2.2325656363159904E-2</v>
          </cell>
          <cell r="AG80">
            <v>0</v>
          </cell>
          <cell r="AH80">
            <v>0</v>
          </cell>
          <cell r="AI80">
            <v>3.070969282539248E-2</v>
          </cell>
          <cell r="AJ80">
            <v>5.5583998830234307E-2</v>
          </cell>
          <cell r="AK80">
            <v>4.4529637066476426E-4</v>
          </cell>
          <cell r="AL80">
            <v>1.1498990243329867E-2</v>
          </cell>
          <cell r="AM80">
            <v>3.3441215516847152E-2</v>
          </cell>
          <cell r="AN80">
            <v>3.2436980215025737E-2</v>
          </cell>
          <cell r="AO80">
            <v>5.7264971656489948E-4</v>
          </cell>
          <cell r="AP80">
            <v>7.8026064381688798E-3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</row>
        <row r="81">
          <cell r="A81" t="str">
            <v/>
          </cell>
        </row>
        <row r="82">
          <cell r="A82" t="str">
            <v>TDP.T</v>
          </cell>
          <cell r="B82" t="str">
            <v>Total Transmission &amp; Distribution Plant</v>
          </cell>
          <cell r="C82">
            <v>2924458009</v>
          </cell>
          <cell r="D82">
            <v>0</v>
          </cell>
          <cell r="E82">
            <v>0</v>
          </cell>
          <cell r="F82">
            <v>34951619.200000003</v>
          </cell>
          <cell r="G82">
            <v>67156644</v>
          </cell>
          <cell r="H82">
            <v>655736</v>
          </cell>
          <cell r="I82">
            <v>12652224</v>
          </cell>
          <cell r="J82">
            <v>20983856.400000002</v>
          </cell>
          <cell r="K82">
            <v>309229</v>
          </cell>
          <cell r="L82">
            <v>4143093</v>
          </cell>
          <cell r="M82">
            <v>22575914</v>
          </cell>
          <cell r="N82">
            <v>221413660</v>
          </cell>
          <cell r="O82">
            <v>451925642.47589862</v>
          </cell>
          <cell r="P82">
            <v>1211156.6164934656</v>
          </cell>
          <cell r="Q82">
            <v>931192867.51142752</v>
          </cell>
          <cell r="R82">
            <v>13164408.396180429</v>
          </cell>
          <cell r="S82">
            <v>0</v>
          </cell>
          <cell r="T82">
            <v>0</v>
          </cell>
          <cell r="U82">
            <v>0</v>
          </cell>
          <cell r="V82">
            <v>1255565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139806476.80000001</v>
          </cell>
          <cell r="AE82">
            <v>268626576</v>
          </cell>
          <cell r="AF82">
            <v>83935425.600000009</v>
          </cell>
          <cell r="AG82">
            <v>0</v>
          </cell>
          <cell r="AH82">
            <v>0</v>
          </cell>
          <cell r="AI82">
            <v>115456007</v>
          </cell>
          <cell r="AJ82">
            <v>208973323</v>
          </cell>
          <cell r="AK82">
            <v>1674134</v>
          </cell>
          <cell r="AL82">
            <v>43231546</v>
          </cell>
          <cell r="AM82">
            <v>125725426</v>
          </cell>
          <cell r="AN82">
            <v>121949908</v>
          </cell>
          <cell r="AO82">
            <v>2152931</v>
          </cell>
          <cell r="AP82">
            <v>29334640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</row>
        <row r="83">
          <cell r="D83">
            <v>0</v>
          </cell>
          <cell r="E83">
            <v>0</v>
          </cell>
          <cell r="F83">
            <v>1.1951486084750279E-2</v>
          </cell>
          <cell r="G83">
            <v>2.2963791510538321E-2</v>
          </cell>
          <cell r="H83">
            <v>2.2422479583634875E-4</v>
          </cell>
          <cell r="I83">
            <v>4.3263483220011591E-3</v>
          </cell>
          <cell r="J83">
            <v>7.1752975544262642E-3</v>
          </cell>
          <cell r="K83">
            <v>1.0573890924347342E-4</v>
          </cell>
          <cell r="L83">
            <v>1.4167045610672675E-3</v>
          </cell>
          <cell r="M83">
            <v>7.7196916250884011E-3</v>
          </cell>
          <cell r="N83">
            <v>7.5711006729657582E-2</v>
          </cell>
          <cell r="O83">
            <v>0.1545331275351195</v>
          </cell>
          <cell r="P83">
            <v>4.141473779982955E-4</v>
          </cell>
          <cell r="Q83">
            <v>0.3184155370484677</v>
          </cell>
          <cell r="R83">
            <v>4.5014865508983372E-3</v>
          </cell>
          <cell r="S83">
            <v>0</v>
          </cell>
          <cell r="T83">
            <v>0</v>
          </cell>
          <cell r="U83">
            <v>0</v>
          </cell>
          <cell r="V83">
            <v>4.293325450856217E-4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4.7805944339001115E-2</v>
          </cell>
          <cell r="AE83">
            <v>9.1855166042153283E-2</v>
          </cell>
          <cell r="AF83">
            <v>2.8701190217705057E-2</v>
          </cell>
          <cell r="AG83">
            <v>0</v>
          </cell>
          <cell r="AH83">
            <v>0</v>
          </cell>
          <cell r="AI83">
            <v>3.9479454533005741E-2</v>
          </cell>
          <cell r="AJ83">
            <v>7.1457111832991277E-2</v>
          </cell>
          <cell r="AK83">
            <v>5.7245957878275695E-4</v>
          </cell>
          <cell r="AL83">
            <v>1.4782754912860846E-2</v>
          </cell>
          <cell r="AM83">
            <v>4.2991017690485155E-2</v>
          </cell>
          <cell r="AN83">
            <v>4.1700003085939331E-2</v>
          </cell>
          <cell r="AO83">
            <v>7.3618119780635228E-4</v>
          </cell>
          <cell r="AP83">
            <v>1.0030795419090594E-2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</row>
        <row r="85">
          <cell r="A85" t="str">
            <v>IBFIT.T</v>
          </cell>
          <cell r="B85" t="str">
            <v>Total Income Before FIT</v>
          </cell>
          <cell r="C85">
            <v>11</v>
          </cell>
          <cell r="D85">
            <v>9.9999999999999998E-17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1</v>
          </cell>
          <cell r="AR85">
            <v>1</v>
          </cell>
          <cell r="AS85">
            <v>1</v>
          </cell>
          <cell r="AT85">
            <v>1</v>
          </cell>
          <cell r="AU85">
            <v>1</v>
          </cell>
          <cell r="AV85">
            <v>1</v>
          </cell>
          <cell r="AW85">
            <v>1</v>
          </cell>
          <cell r="AX85">
            <v>1</v>
          </cell>
          <cell r="AY85">
            <v>1</v>
          </cell>
          <cell r="AZ85">
            <v>1</v>
          </cell>
          <cell r="BA85">
            <v>1</v>
          </cell>
          <cell r="BB85">
            <v>1</v>
          </cell>
          <cell r="BC85">
            <v>1</v>
          </cell>
          <cell r="BD85">
            <v>1</v>
          </cell>
          <cell r="BE85">
            <v>1</v>
          </cell>
          <cell r="BF85">
            <v>1</v>
          </cell>
          <cell r="BG85">
            <v>1</v>
          </cell>
          <cell r="BH85">
            <v>1</v>
          </cell>
          <cell r="BI85">
            <v>1</v>
          </cell>
          <cell r="BJ85">
            <v>1</v>
          </cell>
          <cell r="BK85">
            <v>1</v>
          </cell>
          <cell r="BL85">
            <v>1</v>
          </cell>
          <cell r="BM85">
            <v>1</v>
          </cell>
          <cell r="BN85">
            <v>1</v>
          </cell>
          <cell r="BO85">
            <v>1</v>
          </cell>
          <cell r="BP85">
            <v>1</v>
          </cell>
          <cell r="BQ85">
            <v>1</v>
          </cell>
          <cell r="BR85">
            <v>1</v>
          </cell>
          <cell r="BS85">
            <v>1</v>
          </cell>
          <cell r="BT85">
            <v>1</v>
          </cell>
          <cell r="BU85">
            <v>1</v>
          </cell>
          <cell r="BV85">
            <v>1</v>
          </cell>
          <cell r="BW85">
            <v>1</v>
          </cell>
          <cell r="BX85">
            <v>1</v>
          </cell>
          <cell r="BY85">
            <v>1</v>
          </cell>
        </row>
        <row r="86">
          <cell r="A86" t="str">
            <v/>
          </cell>
          <cell r="D86">
            <v>9.0909090909090904E-18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9.0909090909090912E-2</v>
          </cell>
          <cell r="AR86">
            <v>9.0909090909090912E-2</v>
          </cell>
          <cell r="AS86">
            <v>9.0909090909090912E-2</v>
          </cell>
          <cell r="AT86">
            <v>9.0909090909090912E-2</v>
          </cell>
          <cell r="AU86">
            <v>9.0909090909090912E-2</v>
          </cell>
          <cell r="AV86">
            <v>9.0909090909090912E-2</v>
          </cell>
          <cell r="AW86">
            <v>9.0909090909090912E-2</v>
          </cell>
          <cell r="AX86">
            <v>9.0909090909090912E-2</v>
          </cell>
          <cell r="AY86">
            <v>9.0909090909090912E-2</v>
          </cell>
          <cell r="AZ86">
            <v>9.0909090909090912E-2</v>
          </cell>
          <cell r="BA86">
            <v>9.0909090909090912E-2</v>
          </cell>
          <cell r="BB86">
            <v>9.0909090909090912E-2</v>
          </cell>
          <cell r="BC86">
            <v>9.0909090909090912E-2</v>
          </cell>
          <cell r="BD86">
            <v>9.0909090909090912E-2</v>
          </cell>
          <cell r="BE86">
            <v>9.0909090909090912E-2</v>
          </cell>
          <cell r="BF86">
            <v>9.0909090909090912E-2</v>
          </cell>
          <cell r="BG86">
            <v>9.0909090909090912E-2</v>
          </cell>
          <cell r="BH86">
            <v>9.0909090909090912E-2</v>
          </cell>
          <cell r="BI86">
            <v>9.0909090909090912E-2</v>
          </cell>
          <cell r="BJ86">
            <v>9.0909090909090912E-2</v>
          </cell>
          <cell r="BK86">
            <v>9.0909090909090912E-2</v>
          </cell>
          <cell r="BL86">
            <v>9.0909090909090912E-2</v>
          </cell>
          <cell r="BM86">
            <v>9.0909090909090912E-2</v>
          </cell>
          <cell r="BN86">
            <v>9.0909090909090912E-2</v>
          </cell>
          <cell r="BO86">
            <v>9.0909090909090912E-2</v>
          </cell>
          <cell r="BP86">
            <v>9.0909090909090912E-2</v>
          </cell>
          <cell r="BQ86">
            <v>9.0909090909090912E-2</v>
          </cell>
          <cell r="BR86">
            <v>9.0909090909090912E-2</v>
          </cell>
          <cell r="BS86">
            <v>9.0909090909090912E-2</v>
          </cell>
          <cell r="BT86">
            <v>9.0909090909090912E-2</v>
          </cell>
          <cell r="BU86">
            <v>9.0909090909090912E-2</v>
          </cell>
          <cell r="BV86">
            <v>9.0909090909090912E-2</v>
          </cell>
          <cell r="BW86">
            <v>9.0909090909090912E-2</v>
          </cell>
          <cell r="BX86">
            <v>9.0909090909090912E-2</v>
          </cell>
          <cell r="BY86">
            <v>9.0909090909090912E-2</v>
          </cell>
        </row>
        <row r="87">
          <cell r="A87" t="str">
            <v/>
          </cell>
        </row>
        <row r="88">
          <cell r="A88" t="str">
            <v>EBFIT.T</v>
          </cell>
          <cell r="B88" t="str">
            <v>Total Expenses Before FIT</v>
          </cell>
          <cell r="C88">
            <v>1440764037.9799998</v>
          </cell>
          <cell r="D88">
            <v>0</v>
          </cell>
          <cell r="E88">
            <v>215376495.03318271</v>
          </cell>
          <cell r="F88">
            <v>1353598.5359734497</v>
          </cell>
          <cell r="G88">
            <v>2600597.5602930393</v>
          </cell>
          <cell r="H88">
            <v>34075.517751004729</v>
          </cell>
          <cell r="I88">
            <v>656882.76386775542</v>
          </cell>
          <cell r="J88">
            <v>1423625.3200400972</v>
          </cell>
          <cell r="K88">
            <v>16121.824916692543</v>
          </cell>
          <cell r="L88">
            <v>215807.98342274057</v>
          </cell>
          <cell r="M88">
            <v>1568738.3866049557</v>
          </cell>
          <cell r="N88">
            <v>15375036.044922194</v>
          </cell>
          <cell r="O88">
            <v>57570579.838935532</v>
          </cell>
          <cell r="P88">
            <v>154345.23633954048</v>
          </cell>
          <cell r="Q88">
            <v>64588835.304331452</v>
          </cell>
          <cell r="R88">
            <v>913716.9763252961</v>
          </cell>
          <cell r="S88">
            <v>0</v>
          </cell>
          <cell r="T88">
            <v>0</v>
          </cell>
          <cell r="U88">
            <v>0</v>
          </cell>
          <cell r="V88">
            <v>65184.922368263957</v>
          </cell>
          <cell r="W88">
            <v>-1930.8572091346769</v>
          </cell>
          <cell r="X88">
            <v>5163.5827494453988</v>
          </cell>
          <cell r="Y88">
            <v>2344765.2978792433</v>
          </cell>
          <cell r="Z88">
            <v>38318.187873196228</v>
          </cell>
          <cell r="AA88">
            <v>99347.303984729413</v>
          </cell>
          <cell r="AB88">
            <v>6905023.3956737462</v>
          </cell>
          <cell r="AC88">
            <v>861505980.13273084</v>
          </cell>
          <cell r="AD88">
            <v>5414394.1438937988</v>
          </cell>
          <cell r="AE88">
            <v>10402390.241172157</v>
          </cell>
          <cell r="AF88">
            <v>7399012.2801603889</v>
          </cell>
          <cell r="AG88">
            <v>9627007.938354928</v>
          </cell>
          <cell r="AH88">
            <v>-31448.730581061704</v>
          </cell>
          <cell r="AI88">
            <v>6156905.1016732007</v>
          </cell>
          <cell r="AJ88">
            <v>11143888.93158501</v>
          </cell>
          <cell r="AK88">
            <v>89276.29175227377</v>
          </cell>
          <cell r="AL88">
            <v>2244443.7124880296</v>
          </cell>
          <cell r="AM88">
            <v>6529950.5161018856</v>
          </cell>
          <cell r="AN88">
            <v>13191497.3380227</v>
          </cell>
          <cell r="AO88">
            <v>149594.12991362545</v>
          </cell>
          <cell r="AP88">
            <v>5579029.5414827019</v>
          </cell>
          <cell r="AQ88">
            <v>-1290.4026270234547</v>
          </cell>
          <cell r="AR88">
            <v>-5253.2178537496638</v>
          </cell>
          <cell r="AS88">
            <v>22179338.608226512</v>
          </cell>
          <cell r="AT88">
            <v>19699189.569579199</v>
          </cell>
          <cell r="AU88">
            <v>11677456.781523954</v>
          </cell>
          <cell r="AV88">
            <v>5926114.4922700524</v>
          </cell>
          <cell r="AW88">
            <v>455434.88719609275</v>
          </cell>
          <cell r="AX88">
            <v>230323.81006654084</v>
          </cell>
          <cell r="AY88">
            <v>69857948.712642074</v>
          </cell>
          <cell r="AZ88">
            <v>38525.01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0</v>
          </cell>
        </row>
        <row r="89">
          <cell r="A89" t="str">
            <v/>
          </cell>
          <cell r="D89">
            <v>0</v>
          </cell>
          <cell r="E89">
            <v>0.14948769496991879</v>
          </cell>
          <cell r="F89">
            <v>9.3950050132514471E-4</v>
          </cell>
          <cell r="G89">
            <v>1.8050128207941431E-3</v>
          </cell>
          <cell r="H89">
            <v>2.3651005197755882E-5</v>
          </cell>
          <cell r="I89">
            <v>4.5592667956144119E-4</v>
          </cell>
          <cell r="J89">
            <v>9.8810442411935017E-4</v>
          </cell>
          <cell r="K89">
            <v>1.1189774655463979E-5</v>
          </cell>
          <cell r="L89">
            <v>1.4978718078312859E-4</v>
          </cell>
          <cell r="M89">
            <v>1.0888239470526904E-3</v>
          </cell>
          <cell r="N89">
            <v>1.067144628795602E-2</v>
          </cell>
          <cell r="O89">
            <v>3.9958368144482177E-2</v>
          </cell>
          <cell r="P89">
            <v>1.0712735206518463E-4</v>
          </cell>
          <cell r="Q89">
            <v>4.4829572089325045E-2</v>
          </cell>
          <cell r="R89">
            <v>6.3418918867961084E-4</v>
          </cell>
          <cell r="S89">
            <v>0</v>
          </cell>
          <cell r="T89">
            <v>0</v>
          </cell>
          <cell r="U89">
            <v>0</v>
          </cell>
          <cell r="V89">
            <v>4.5243301921704984E-5</v>
          </cell>
          <cell r="W89">
            <v>-1.3401619961599017E-6</v>
          </cell>
          <cell r="X89">
            <v>3.5839197907000216E-6</v>
          </cell>
          <cell r="Y89">
            <v>1.6274457413350517E-3</v>
          </cell>
          <cell r="Z89">
            <v>2.659574146986597E-5</v>
          </cell>
          <cell r="AA89">
            <v>6.8954597259394195E-5</v>
          </cell>
          <cell r="AB89">
            <v>4.7926122624179484E-3</v>
          </cell>
          <cell r="AC89">
            <v>0.59795077987967515</v>
          </cell>
          <cell r="AD89">
            <v>3.7580020053005789E-3</v>
          </cell>
          <cell r="AE89">
            <v>7.2200512831765724E-3</v>
          </cell>
          <cell r="AF89">
            <v>5.1354781804063181E-3</v>
          </cell>
          <cell r="AG89">
            <v>6.6818768962697882E-3</v>
          </cell>
          <cell r="AH89">
            <v>-2.1827814792735868E-5</v>
          </cell>
          <cell r="AI89">
            <v>4.2733611746066285E-3</v>
          </cell>
          <cell r="AJ89">
            <v>7.7347078618155421E-3</v>
          </cell>
          <cell r="AK89">
            <v>6.1964547558698204E-5</v>
          </cell>
          <cell r="AL89">
            <v>1.5578149185586393E-3</v>
          </cell>
          <cell r="AM89">
            <v>4.5322831108812918E-3</v>
          </cell>
          <cell r="AN89">
            <v>9.1559040830291871E-3</v>
          </cell>
          <cell r="AO89">
            <v>1.03829722265529E-4</v>
          </cell>
          <cell r="AP89">
            <v>3.8722715131790015E-3</v>
          </cell>
          <cell r="AQ89">
            <v>-8.956377262390885E-7</v>
          </cell>
          <cell r="AR89">
            <v>-3.646133381504201E-6</v>
          </cell>
          <cell r="AS89">
            <v>1.5394150619779974E-2</v>
          </cell>
          <cell r="AT89">
            <v>1.3672738248796196E-2</v>
          </cell>
          <cell r="AU89">
            <v>8.1050445969599195E-3</v>
          </cell>
          <cell r="AV89">
            <v>4.1131749100141802E-3</v>
          </cell>
          <cell r="AW89">
            <v>3.161065068188598E-4</v>
          </cell>
          <cell r="AX89">
            <v>1.5986227029199219E-4</v>
          </cell>
          <cell r="AY89">
            <v>4.848673819662052E-2</v>
          </cell>
          <cell r="AZ89">
            <v>2.6739291781611496E-5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0</v>
          </cell>
        </row>
        <row r="90">
          <cell r="A90" t="str">
            <v/>
          </cell>
        </row>
        <row r="91">
          <cell r="A91" t="str">
            <v>TP.T</v>
          </cell>
          <cell r="B91" t="str">
            <v>Total Transmission Plant</v>
          </cell>
          <cell r="C91">
            <v>510541316</v>
          </cell>
          <cell r="D91">
            <v>0</v>
          </cell>
          <cell r="E91">
            <v>0</v>
          </cell>
          <cell r="F91">
            <v>34951619.200000003</v>
          </cell>
          <cell r="G91">
            <v>67156644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139806476.80000001</v>
          </cell>
          <cell r="AE91">
            <v>268626576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</row>
        <row r="92">
          <cell r="D92">
            <v>0</v>
          </cell>
          <cell r="E92">
            <v>0</v>
          </cell>
          <cell r="F92">
            <v>6.8459923035886092E-2</v>
          </cell>
          <cell r="G92">
            <v>0.13154007696411391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0.27383969214354437</v>
          </cell>
          <cell r="AE92">
            <v>0.52616030785645562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 Tracking"/>
      <sheetName val="Printing Summary"/>
      <sheetName val="Print Sheet"/>
      <sheetName val="Assumptions"/>
      <sheetName val="TA Summer Toll"/>
      <sheetName val="TA Winter PPA"/>
      <sheetName val="To PWX Toll"/>
      <sheetName val="From PWX Toll"/>
      <sheetName val="PWX PPA"/>
      <sheetName val="Acquisition Inputs"/>
      <sheetName val="Dispatch Cases"/>
      <sheetName val="Capital Additions"/>
      <sheetName val="Gas Consumption"/>
      <sheetName val="Capacity MWh"/>
      <sheetName val="Emissions"/>
      <sheetName val="Consol"/>
      <sheetName val="CCGT"/>
      <sheetName val="Acquisition 1"/>
      <sheetName val="Acquisition 2"/>
      <sheetName val="SCGT"/>
      <sheetName val="Wind"/>
      <sheetName val="Coal"/>
      <sheetName val="Duct Fired"/>
      <sheetName val="Geo"/>
      <sheetName val="Joint Ownership MW"/>
      <sheetName val="Contracted MW"/>
      <sheetName val="TA PWX Rollup"/>
      <sheetName val="End Effects"/>
      <sheetName val="Equity Equalization - PPA"/>
      <sheetName val="Debt Amortization"/>
      <sheetName val="&lt;Dispatch Model&gt;"/>
      <sheetName val="CB Assumptions"/>
      <sheetName val="CB Corellation Matrix"/>
      <sheetName val="Dispatch"/>
      <sheetName val="Load Shape"/>
      <sheetName val="Price Data"/>
      <sheetName val="Thermal Plants"/>
      <sheetName val="Consolidated Hydro"/>
      <sheetName val="Must Run Plants"/>
      <sheetName val="&lt;Data Sheets&gt;"/>
      <sheetName val="WACC"/>
      <sheetName val="Heat Rate"/>
      <sheetName val="Results Summary"/>
    </sheetNames>
    <sheetDataSet>
      <sheetData sheetId="0" refreshError="1"/>
      <sheetData sheetId="1" refreshError="1"/>
      <sheetData sheetId="2" refreshError="1"/>
      <sheetData sheetId="3" refreshError="1">
        <row r="1">
          <cell r="A1" t="str">
            <v>PSE Portfolio and Acquisition Model</v>
          </cell>
        </row>
        <row r="9">
          <cell r="C9">
            <v>37986</v>
          </cell>
        </row>
        <row r="11">
          <cell r="C11">
            <v>45291</v>
          </cell>
        </row>
        <row r="21">
          <cell r="C21">
            <v>2.5000000000000001E-2</v>
          </cell>
        </row>
        <row r="22">
          <cell r="H22">
            <v>1.6E-2</v>
          </cell>
        </row>
        <row r="23">
          <cell r="H23">
            <v>6900</v>
          </cell>
          <cell r="L23">
            <v>9100</v>
          </cell>
        </row>
        <row r="25">
          <cell r="C25">
            <v>30</v>
          </cell>
        </row>
        <row r="33">
          <cell r="C33">
            <v>0.35</v>
          </cell>
        </row>
        <row r="56">
          <cell r="I56">
            <v>7.2400000000000006E-2</v>
          </cell>
        </row>
        <row r="58">
          <cell r="I58">
            <v>0.57569999999999999</v>
          </cell>
        </row>
        <row r="61">
          <cell r="I61">
            <v>7.2982982000000002E-2</v>
          </cell>
        </row>
        <row r="62">
          <cell r="I62">
            <v>8.7571220000000005E-2</v>
          </cell>
        </row>
        <row r="65">
          <cell r="I65">
            <v>0.65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8">
          <cell r="C8" t="str">
            <v>Fred CC</v>
          </cell>
        </row>
        <row r="70">
          <cell r="C70" t="str">
            <v>Fred DF</v>
          </cell>
        </row>
      </sheetData>
      <sheetData sheetId="10" refreshError="1">
        <row r="11">
          <cell r="C11" t="str">
            <v>B2 10% Wind with Frederickson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 Me"/>
      <sheetName val="FCR Rates"/>
      <sheetName val="Lvl FCR"/>
      <sheetName val="LvlFCR Land"/>
      <sheetName val="Backup"/>
      <sheetName val="A&amp;G and O&amp;M"/>
      <sheetName val="Tariff"/>
    </sheetNames>
    <sheetDataSet>
      <sheetData sheetId="0"/>
      <sheetData sheetId="1"/>
      <sheetData sheetId="2" refreshError="1">
        <row r="10">
          <cell r="G10">
            <v>35</v>
          </cell>
        </row>
      </sheetData>
      <sheetData sheetId="3"/>
      <sheetData sheetId="4"/>
      <sheetData sheetId="5"/>
      <sheetData sheetId="6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Account Summary"/>
      <sheetName val="BC detail"/>
      <sheetName val="Salary &amp; Wage Summary"/>
      <sheetName val="ErrorCheck"/>
      <sheetName val="Class Summary"/>
      <sheetName val="Energy Summary"/>
      <sheetName val="Demand Summary"/>
      <sheetName val="Customer Summary"/>
      <sheetName val="Revenue Summary"/>
      <sheetName val="Expense Summary"/>
      <sheetName val="Ratebase Summary"/>
      <sheetName val="Basic Charge"/>
      <sheetName val="Sch 40 Feeder "/>
      <sheetName val="Sch 40 Substation O&amp;M"/>
      <sheetName val="Sch 40 Substation A&amp;G"/>
    </sheetNames>
    <sheetDataSet>
      <sheetData sheetId="0"/>
      <sheetData sheetId="1">
        <row r="11">
          <cell r="C11">
            <v>2</v>
          </cell>
        </row>
        <row r="30">
          <cell r="F30">
            <v>3.1E-2</v>
          </cell>
        </row>
        <row r="34">
          <cell r="F34">
            <v>0</v>
          </cell>
        </row>
        <row r="35">
          <cell r="F35">
            <v>0</v>
          </cell>
        </row>
        <row r="36">
          <cell r="F36">
            <v>0</v>
          </cell>
        </row>
        <row r="39">
          <cell r="F39">
            <v>0</v>
          </cell>
        </row>
        <row r="44">
          <cell r="F44">
            <v>0.620749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Global Inputs"/>
      <sheetName val="Classifiers"/>
      <sheetName val="Internal Allocators"/>
      <sheetName val="External Allocators"/>
      <sheetName val="Account Inputs"/>
      <sheetName val="Cust Counts 1 &amp; 4"/>
      <sheetName val="Cust 5 (CA Exp)"/>
      <sheetName val="Cust 6 (Meter Reading)"/>
      <sheetName val="Meter Costs"/>
      <sheetName val="Electric One Time Payments"/>
      <sheetName val="Transformer Plant"/>
      <sheetName val="Elec Water Heaters"/>
      <sheetName val="Proforma Revenue by Sch"/>
      <sheetName val="Transf &amp; Equipment Lease"/>
      <sheetName val="Elec Wat Heater Rev"/>
      <sheetName val="Customer Deposits"/>
      <sheetName val="OH &amp; UG Line Transformers"/>
      <sheetName val="Allocate 920"/>
      <sheetName val="Summary Firm Resale"/>
      <sheetName val="OH Service Lines"/>
      <sheetName val="OATT Revenue"/>
      <sheetName val="Customer Assistance Exp"/>
      <sheetName val="CP Demand"/>
      <sheetName val="Sub NCP"/>
      <sheetName val="Dist Plant"/>
      <sheetName val="OH &amp; UG Line Alloc"/>
      <sheetName val="Dist Acc Dep"/>
      <sheetName val="Monthly CP System"/>
      <sheetName val="Monthly CP Off System"/>
      <sheetName val="Top X NCPs w losses"/>
      <sheetName val="Annual kWh Alloc TYE 9-2006 "/>
      <sheetName val="BPA kWh"/>
      <sheetName val="COS Revenue Input"/>
      <sheetName val="COS Expense Input"/>
      <sheetName val="COS Ratebase Inpu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***t"/>
      <sheetName val="****"/>
      <sheetName val="Summary"/>
      <sheetName val="data"/>
      <sheetName val="JE"/>
      <sheetName val="Therms Upload"/>
      <sheetName val="Unbilled-R&amp;C"/>
      <sheetName val="Current Billings"/>
      <sheetName val="Sendout-R&amp;C"/>
      <sheetName val="Sendout"/>
      <sheetName val="Transp Unbilled"/>
      <sheetName val="Transp Data"/>
      <sheetName val="Revenue Data"/>
      <sheetName val="Customer Charges"/>
      <sheetName val="Net of cust chrg"/>
      <sheetName val="Read Schedules"/>
      <sheetName val="Degree Days"/>
      <sheetName val="dd296398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>
        <row r="7">
          <cell r="A7" t="str">
            <v xml:space="preserve"> </v>
          </cell>
        </row>
        <row r="8">
          <cell r="A8" t="str">
            <v>CL/RT</v>
          </cell>
          <cell r="B8" t="str">
            <v>ID #</v>
          </cell>
          <cell r="C8" t="str">
            <v>NAME</v>
          </cell>
        </row>
        <row r="9">
          <cell r="A9">
            <v>66057</v>
          </cell>
          <cell r="B9">
            <v>27</v>
          </cell>
          <cell r="C9" t="str">
            <v>ASHGROVE CEM</v>
          </cell>
          <cell r="H9">
            <v>2655.5</v>
          </cell>
          <cell r="I9">
            <v>89995.9</v>
          </cell>
        </row>
        <row r="10">
          <cell r="A10">
            <v>66057</v>
          </cell>
          <cell r="B10">
            <v>30</v>
          </cell>
          <cell r="C10" t="str">
            <v>CSR ASSOCIATED</v>
          </cell>
          <cell r="H10">
            <v>0</v>
          </cell>
          <cell r="I10">
            <v>103544.7</v>
          </cell>
        </row>
        <row r="11">
          <cell r="A11">
            <v>66057</v>
          </cell>
          <cell r="B11">
            <v>33</v>
          </cell>
          <cell r="C11" t="str">
            <v>M A SEGALE TUKWILA</v>
          </cell>
          <cell r="H11">
            <v>0</v>
          </cell>
          <cell r="I11">
            <v>38698.300000000003</v>
          </cell>
        </row>
        <row r="12">
          <cell r="A12">
            <v>66057</v>
          </cell>
          <cell r="B12">
            <v>40</v>
          </cell>
          <cell r="C12" t="str">
            <v>ATLAS FOUNDRY</v>
          </cell>
          <cell r="H12">
            <v>0</v>
          </cell>
          <cell r="I12">
            <v>109022.1</v>
          </cell>
        </row>
        <row r="13">
          <cell r="A13">
            <v>26057</v>
          </cell>
          <cell r="B13">
            <v>54</v>
          </cell>
          <cell r="C13" t="str">
            <v>SWEDISH HOSP-SEA</v>
          </cell>
          <cell r="H13">
            <v>4774</v>
          </cell>
          <cell r="I13">
            <v>22343.5</v>
          </cell>
        </row>
        <row r="14">
          <cell r="A14">
            <v>66057</v>
          </cell>
          <cell r="B14">
            <v>90</v>
          </cell>
          <cell r="C14" t="str">
            <v>BIRMINGHAM STEEL</v>
          </cell>
          <cell r="H14">
            <v>464264.6</v>
          </cell>
          <cell r="I14">
            <v>625956.1</v>
          </cell>
        </row>
        <row r="15">
          <cell r="A15">
            <v>66099</v>
          </cell>
          <cell r="B15">
            <v>92</v>
          </cell>
          <cell r="C15" t="str">
            <v>FREDRICKSON</v>
          </cell>
          <cell r="H15">
            <v>0</v>
          </cell>
          <cell r="I15">
            <v>289977.40000000002</v>
          </cell>
        </row>
        <row r="16">
          <cell r="A16">
            <v>66099</v>
          </cell>
          <cell r="B16">
            <v>99</v>
          </cell>
          <cell r="C16" t="str">
            <v>BOEING - RENTON</v>
          </cell>
          <cell r="H16">
            <v>68200</v>
          </cell>
          <cell r="I16">
            <v>1424337.3</v>
          </cell>
        </row>
        <row r="17">
          <cell r="A17">
            <v>66099</v>
          </cell>
          <cell r="B17">
            <v>103</v>
          </cell>
          <cell r="C17" t="str">
            <v>BOEING - EVERETT</v>
          </cell>
          <cell r="H17">
            <v>620000</v>
          </cell>
          <cell r="I17">
            <v>607192.4</v>
          </cell>
        </row>
        <row r="18">
          <cell r="A18">
            <v>66099</v>
          </cell>
          <cell r="B18">
            <v>109</v>
          </cell>
          <cell r="C18" t="str">
            <v>BOEING - AUBURN</v>
          </cell>
          <cell r="H18">
            <v>217000</v>
          </cell>
          <cell r="I18">
            <v>508703.5</v>
          </cell>
        </row>
        <row r="19">
          <cell r="A19">
            <v>66057</v>
          </cell>
          <cell r="B19">
            <v>116</v>
          </cell>
          <cell r="C19" t="str">
            <v>MUTUAL MATERIALS</v>
          </cell>
          <cell r="H19">
            <v>3720</v>
          </cell>
          <cell r="I19">
            <v>163476.6</v>
          </cell>
        </row>
        <row r="20">
          <cell r="A20">
            <v>66057</v>
          </cell>
          <cell r="B20">
            <v>121</v>
          </cell>
          <cell r="C20" t="str">
            <v>BUSE LUMBER</v>
          </cell>
          <cell r="H20">
            <v>74</v>
          </cell>
          <cell r="I20">
            <v>27319.8</v>
          </cell>
        </row>
        <row r="21">
          <cell r="A21">
            <v>66057</v>
          </cell>
          <cell r="B21">
            <v>130</v>
          </cell>
          <cell r="C21" t="str">
            <v>PABCO ROOFING</v>
          </cell>
          <cell r="H21">
            <v>62</v>
          </cell>
          <cell r="I21">
            <v>62806</v>
          </cell>
        </row>
        <row r="22">
          <cell r="A22">
            <v>66057</v>
          </cell>
          <cell r="B22">
            <v>132</v>
          </cell>
          <cell r="C22" t="str">
            <v>INTERSTATE BRANDS</v>
          </cell>
          <cell r="H22">
            <v>25990</v>
          </cell>
          <cell r="I22">
            <v>31</v>
          </cell>
        </row>
        <row r="23">
          <cell r="A23">
            <v>26057</v>
          </cell>
          <cell r="B23">
            <v>137</v>
          </cell>
          <cell r="C23" t="str">
            <v>CINTAS CORP</v>
          </cell>
          <cell r="H23">
            <v>13355.4</v>
          </cell>
          <cell r="I23">
            <v>12799.1</v>
          </cell>
        </row>
        <row r="24">
          <cell r="A24">
            <v>66057</v>
          </cell>
          <cell r="B24">
            <v>141</v>
          </cell>
          <cell r="C24" t="str">
            <v>LOUISIANA PACIFIC</v>
          </cell>
          <cell r="H24">
            <v>58</v>
          </cell>
          <cell r="I24">
            <v>126384.4</v>
          </cell>
        </row>
        <row r="25">
          <cell r="A25">
            <v>26057</v>
          </cell>
          <cell r="B25">
            <v>142</v>
          </cell>
          <cell r="C25" t="str">
            <v>CHILDREN'S HOSPITAL</v>
          </cell>
          <cell r="H25">
            <v>3565</v>
          </cell>
          <cell r="I25">
            <v>90409.9</v>
          </cell>
        </row>
        <row r="26">
          <cell r="A26">
            <v>66057</v>
          </cell>
          <cell r="B26">
            <v>145</v>
          </cell>
          <cell r="C26" t="str">
            <v>CROWN PACIFIC</v>
          </cell>
          <cell r="H26">
            <v>0</v>
          </cell>
          <cell r="I26">
            <v>23322.6</v>
          </cell>
        </row>
        <row r="27">
          <cell r="A27">
            <v>66057</v>
          </cell>
          <cell r="B27">
            <v>147</v>
          </cell>
          <cell r="C27" t="str">
            <v>CHEVRON</v>
          </cell>
          <cell r="H27">
            <v>62</v>
          </cell>
          <cell r="I27">
            <v>199891.4</v>
          </cell>
        </row>
        <row r="28">
          <cell r="A28">
            <v>66057</v>
          </cell>
          <cell r="B28">
            <v>155</v>
          </cell>
          <cell r="C28" t="str">
            <v>WESTFARM FOODS - ISSAQUAH</v>
          </cell>
          <cell r="H28">
            <v>0</v>
          </cell>
          <cell r="I28">
            <v>62427</v>
          </cell>
        </row>
        <row r="29">
          <cell r="A29">
            <v>66057</v>
          </cell>
          <cell r="B29">
            <v>156</v>
          </cell>
          <cell r="C29" t="str">
            <v>WESTFARM FOODS - RAINIER</v>
          </cell>
          <cell r="H29">
            <v>1860</v>
          </cell>
          <cell r="I29">
            <v>21805.3</v>
          </cell>
        </row>
        <row r="30">
          <cell r="A30">
            <v>66057</v>
          </cell>
          <cell r="B30">
            <v>161</v>
          </cell>
          <cell r="C30" t="str">
            <v>JEFFERSON SMURFIT</v>
          </cell>
          <cell r="H30">
            <v>0</v>
          </cell>
          <cell r="I30">
            <v>298779.2</v>
          </cell>
        </row>
        <row r="31">
          <cell r="A31">
            <v>66057</v>
          </cell>
          <cell r="B31">
            <v>166</v>
          </cell>
          <cell r="C31" t="str">
            <v>COLUMBIA  BEVERAG</v>
          </cell>
          <cell r="H31">
            <v>3441</v>
          </cell>
          <cell r="I31">
            <v>31771.8</v>
          </cell>
        </row>
        <row r="32">
          <cell r="A32">
            <v>66057</v>
          </cell>
          <cell r="B32">
            <v>178</v>
          </cell>
          <cell r="C32" t="str">
            <v>COM BAY CORRAGATED</v>
          </cell>
          <cell r="H32">
            <v>62</v>
          </cell>
          <cell r="I32">
            <v>49457</v>
          </cell>
        </row>
        <row r="33">
          <cell r="A33">
            <v>66057</v>
          </cell>
          <cell r="B33">
            <v>186</v>
          </cell>
          <cell r="C33" t="str">
            <v>DAVIS WIRE</v>
          </cell>
          <cell r="H33">
            <v>92036.5</v>
          </cell>
          <cell r="I33">
            <v>0</v>
          </cell>
        </row>
        <row r="34">
          <cell r="A34">
            <v>66057</v>
          </cell>
          <cell r="B34">
            <v>190</v>
          </cell>
          <cell r="C34" t="str">
            <v>DYNO OVERLAYS</v>
          </cell>
          <cell r="H34">
            <v>88357.6</v>
          </cell>
          <cell r="I34">
            <v>41877.199999999997</v>
          </cell>
        </row>
        <row r="35">
          <cell r="A35">
            <v>66057</v>
          </cell>
          <cell r="B35">
            <v>193</v>
          </cell>
          <cell r="C35" t="str">
            <v>GP GYPSUM CORP</v>
          </cell>
          <cell r="H35">
            <v>2400</v>
          </cell>
          <cell r="I35">
            <v>598500.30000000005</v>
          </cell>
        </row>
        <row r="36">
          <cell r="A36">
            <v>26057</v>
          </cell>
          <cell r="B36">
            <v>245</v>
          </cell>
          <cell r="C36" t="str">
            <v>EVERGREEN HOSP</v>
          </cell>
          <cell r="H36">
            <v>2108</v>
          </cell>
          <cell r="I36">
            <v>53473.9</v>
          </cell>
        </row>
        <row r="37">
          <cell r="A37">
            <v>26057</v>
          </cell>
          <cell r="B37">
            <v>263</v>
          </cell>
          <cell r="C37" t="str">
            <v>FIRCREST SCHOOL</v>
          </cell>
          <cell r="H37">
            <v>16414</v>
          </cell>
          <cell r="I37">
            <v>83258</v>
          </cell>
        </row>
        <row r="38">
          <cell r="A38">
            <v>66057</v>
          </cell>
          <cell r="B38">
            <v>280</v>
          </cell>
          <cell r="C38" t="str">
            <v>GENIE INDUSTRIES</v>
          </cell>
          <cell r="H38">
            <v>43196.1</v>
          </cell>
          <cell r="I38">
            <v>0</v>
          </cell>
        </row>
        <row r="39">
          <cell r="A39">
            <v>66057</v>
          </cell>
          <cell r="B39">
            <v>290</v>
          </cell>
          <cell r="C39" t="str">
            <v>GAIS BAKERY</v>
          </cell>
          <cell r="H39">
            <v>58214.1</v>
          </cell>
          <cell r="I39">
            <v>8971.7000000000007</v>
          </cell>
        </row>
        <row r="40">
          <cell r="A40">
            <v>66057</v>
          </cell>
          <cell r="B40">
            <v>296</v>
          </cell>
          <cell r="C40" t="str">
            <v>GEORGIA PACIFIC</v>
          </cell>
          <cell r="H40">
            <v>8432</v>
          </cell>
          <cell r="I40">
            <v>47048.1</v>
          </cell>
        </row>
        <row r="41">
          <cell r="A41">
            <v>66057</v>
          </cell>
          <cell r="B41">
            <v>307</v>
          </cell>
          <cell r="C41" t="str">
            <v>FIELDS CORP</v>
          </cell>
          <cell r="H41">
            <v>62</v>
          </cell>
          <cell r="I41">
            <v>70764.899999999994</v>
          </cell>
        </row>
        <row r="42">
          <cell r="A42">
            <v>26057</v>
          </cell>
          <cell r="B42">
            <v>309</v>
          </cell>
          <cell r="C42" t="str">
            <v>GROUP HEALTH EAST</v>
          </cell>
          <cell r="H42">
            <v>2046</v>
          </cell>
          <cell r="I42">
            <v>31951.200000000001</v>
          </cell>
        </row>
        <row r="43">
          <cell r="A43">
            <v>26057</v>
          </cell>
          <cell r="B43">
            <v>318</v>
          </cell>
          <cell r="C43" t="str">
            <v>GOOD SAMARITAN</v>
          </cell>
          <cell r="H43">
            <v>837</v>
          </cell>
          <cell r="I43">
            <v>33811.199999999997</v>
          </cell>
        </row>
        <row r="44">
          <cell r="A44">
            <v>66057</v>
          </cell>
          <cell r="B44">
            <v>325</v>
          </cell>
          <cell r="C44" t="str">
            <v>HEXCEL STRUCTURES</v>
          </cell>
          <cell r="H44">
            <v>0</v>
          </cell>
          <cell r="I44">
            <v>30412.3</v>
          </cell>
        </row>
        <row r="45">
          <cell r="A45">
            <v>26057</v>
          </cell>
          <cell r="B45">
            <v>328</v>
          </cell>
          <cell r="C45" t="str">
            <v>GROUP HEALTH SEA</v>
          </cell>
          <cell r="H45">
            <v>1891</v>
          </cell>
          <cell r="I45">
            <v>63177.9</v>
          </cell>
        </row>
        <row r="46">
          <cell r="A46">
            <v>66057</v>
          </cell>
          <cell r="B46">
            <v>333</v>
          </cell>
          <cell r="C46" t="str">
            <v>M A SEGALE SEATTLE</v>
          </cell>
          <cell r="H46">
            <v>0</v>
          </cell>
          <cell r="I46">
            <v>28928.1</v>
          </cell>
        </row>
        <row r="47">
          <cell r="A47">
            <v>66057</v>
          </cell>
          <cell r="B47">
            <v>355</v>
          </cell>
          <cell r="C47" t="str">
            <v>PIONEER CHLOR ALKALI</v>
          </cell>
          <cell r="H47">
            <v>0</v>
          </cell>
          <cell r="I47">
            <v>345051.4</v>
          </cell>
        </row>
        <row r="48">
          <cell r="A48">
            <v>26057</v>
          </cell>
          <cell r="B48">
            <v>359</v>
          </cell>
          <cell r="C48" t="str">
            <v>HOSPITAL CENTRAL SVCS</v>
          </cell>
          <cell r="H48">
            <v>23250</v>
          </cell>
          <cell r="I48">
            <v>29496</v>
          </cell>
        </row>
        <row r="49">
          <cell r="A49">
            <v>66057</v>
          </cell>
          <cell r="B49">
            <v>361</v>
          </cell>
          <cell r="C49" t="str">
            <v>HYTEK INC</v>
          </cell>
          <cell r="H49">
            <v>41429.1</v>
          </cell>
          <cell r="I49">
            <v>0</v>
          </cell>
        </row>
        <row r="50">
          <cell r="A50">
            <v>66057</v>
          </cell>
          <cell r="B50">
            <v>375</v>
          </cell>
          <cell r="C50" t="str">
            <v>LAFARGE  CORP.</v>
          </cell>
          <cell r="H50">
            <v>5830.7</v>
          </cell>
          <cell r="I50">
            <v>25917.5</v>
          </cell>
        </row>
        <row r="51">
          <cell r="A51">
            <v>66057</v>
          </cell>
          <cell r="B51">
            <v>395</v>
          </cell>
          <cell r="C51" t="str">
            <v>JORGENSON STEEL</v>
          </cell>
          <cell r="H51">
            <v>27900</v>
          </cell>
          <cell r="I51">
            <v>401608.2</v>
          </cell>
        </row>
        <row r="52">
          <cell r="A52">
            <v>66057</v>
          </cell>
          <cell r="B52">
            <v>400</v>
          </cell>
          <cell r="C52" t="str">
            <v>J A JACK &amp; SONS</v>
          </cell>
          <cell r="H52">
            <v>18417.5</v>
          </cell>
          <cell r="I52">
            <v>84.6</v>
          </cell>
        </row>
        <row r="53">
          <cell r="A53">
            <v>66057</v>
          </cell>
          <cell r="B53">
            <v>425</v>
          </cell>
          <cell r="C53" t="str">
            <v>DARLING INTER.</v>
          </cell>
          <cell r="H53">
            <v>52</v>
          </cell>
          <cell r="I53">
            <v>83756.800000000003</v>
          </cell>
        </row>
        <row r="54">
          <cell r="A54">
            <v>66057</v>
          </cell>
          <cell r="B54">
            <v>438</v>
          </cell>
          <cell r="C54" t="str">
            <v>JAMES HARDIE (SUMNER)</v>
          </cell>
          <cell r="H54">
            <v>0</v>
          </cell>
          <cell r="I54">
            <v>127975.6</v>
          </cell>
        </row>
        <row r="55">
          <cell r="A55">
            <v>66057</v>
          </cell>
          <cell r="B55">
            <v>439</v>
          </cell>
          <cell r="C55" t="str">
            <v>KAISER ALUMINUM</v>
          </cell>
          <cell r="H55">
            <v>108500</v>
          </cell>
          <cell r="I55">
            <v>30740.3</v>
          </cell>
        </row>
        <row r="56">
          <cell r="A56">
            <v>66057</v>
          </cell>
          <cell r="B56">
            <v>440</v>
          </cell>
          <cell r="C56" t="str">
            <v>JAMES HARDIE</v>
          </cell>
          <cell r="H56">
            <v>1860</v>
          </cell>
          <cell r="I56">
            <v>1184284.8999999999</v>
          </cell>
        </row>
        <row r="57">
          <cell r="A57">
            <v>66057</v>
          </cell>
          <cell r="B57">
            <v>445</v>
          </cell>
          <cell r="C57" t="str">
            <v>KENWORTH SEATTLE</v>
          </cell>
          <cell r="H57">
            <v>24534.7</v>
          </cell>
          <cell r="I57">
            <v>0</v>
          </cell>
        </row>
        <row r="58">
          <cell r="A58">
            <v>66099</v>
          </cell>
          <cell r="B58">
            <v>455</v>
          </cell>
          <cell r="C58" t="str">
            <v>LAKESIDE IND. (COV)</v>
          </cell>
          <cell r="H58">
            <v>0</v>
          </cell>
          <cell r="I58">
            <v>91955.199999999997</v>
          </cell>
        </row>
        <row r="59">
          <cell r="A59">
            <v>66057</v>
          </cell>
          <cell r="B59">
            <v>456</v>
          </cell>
          <cell r="C59" t="str">
            <v>CSR ASSOCIATED(NE)</v>
          </cell>
          <cell r="H59">
            <v>0</v>
          </cell>
          <cell r="I59">
            <v>57190.7</v>
          </cell>
        </row>
        <row r="60">
          <cell r="A60">
            <v>66057</v>
          </cell>
          <cell r="B60">
            <v>475</v>
          </cell>
          <cell r="C60" t="str">
            <v>GAI'S BAKERY</v>
          </cell>
          <cell r="H60">
            <v>32478</v>
          </cell>
          <cell r="I60">
            <v>0</v>
          </cell>
        </row>
        <row r="61">
          <cell r="A61">
            <v>66057</v>
          </cell>
          <cell r="B61">
            <v>485</v>
          </cell>
          <cell r="C61" t="str">
            <v>DARIGOLD CHEHALIS</v>
          </cell>
          <cell r="H61">
            <v>93000</v>
          </cell>
          <cell r="I61">
            <v>133417</v>
          </cell>
        </row>
        <row r="62">
          <cell r="A62">
            <v>66057</v>
          </cell>
          <cell r="B62">
            <v>500</v>
          </cell>
          <cell r="C62" t="str">
            <v>LONGVIEW  FIBRE</v>
          </cell>
          <cell r="H62">
            <v>1537</v>
          </cell>
          <cell r="I62">
            <v>28624.5</v>
          </cell>
        </row>
        <row r="63">
          <cell r="A63">
            <v>26057</v>
          </cell>
          <cell r="B63">
            <v>575</v>
          </cell>
          <cell r="C63" t="str">
            <v>MCCORD AIR BASE</v>
          </cell>
          <cell r="H63">
            <v>0</v>
          </cell>
          <cell r="I63">
            <v>193358.9</v>
          </cell>
        </row>
        <row r="64">
          <cell r="A64">
            <v>66057</v>
          </cell>
          <cell r="B64">
            <v>579</v>
          </cell>
          <cell r="C64" t="str">
            <v>MANKE LUMBER-SUM</v>
          </cell>
          <cell r="H64">
            <v>6200</v>
          </cell>
          <cell r="I64">
            <v>42266.8</v>
          </cell>
        </row>
        <row r="65">
          <cell r="A65">
            <v>66057</v>
          </cell>
          <cell r="B65">
            <v>601</v>
          </cell>
          <cell r="C65" t="str">
            <v>NORTHWEST  COOP</v>
          </cell>
          <cell r="H65">
            <v>11132.1</v>
          </cell>
          <cell r="I65">
            <v>29698.6</v>
          </cell>
        </row>
        <row r="66">
          <cell r="A66">
            <v>66057</v>
          </cell>
          <cell r="B66">
            <v>602</v>
          </cell>
          <cell r="C66" t="str">
            <v>BALL FOSTER  GLASS</v>
          </cell>
          <cell r="H66">
            <v>196850</v>
          </cell>
          <cell r="I66">
            <v>538767.1</v>
          </cell>
        </row>
        <row r="67">
          <cell r="A67">
            <v>66057</v>
          </cell>
          <cell r="B67">
            <v>606</v>
          </cell>
          <cell r="C67" t="str">
            <v>JELD-WEN OF EVERETT</v>
          </cell>
          <cell r="H67">
            <v>0</v>
          </cell>
          <cell r="I67">
            <v>48451.4</v>
          </cell>
        </row>
        <row r="68">
          <cell r="A68">
            <v>26057</v>
          </cell>
          <cell r="B68">
            <v>624</v>
          </cell>
          <cell r="C68" t="str">
            <v>OVERLAKE HOSPITAL</v>
          </cell>
          <cell r="H68">
            <v>1085</v>
          </cell>
          <cell r="I68">
            <v>47911.5</v>
          </cell>
        </row>
        <row r="69">
          <cell r="A69">
            <v>66057</v>
          </cell>
          <cell r="B69">
            <v>625</v>
          </cell>
          <cell r="C69" t="str">
            <v>PABST BREWING</v>
          </cell>
          <cell r="H69">
            <v>465</v>
          </cell>
          <cell r="I69">
            <v>294159.59999999998</v>
          </cell>
        </row>
        <row r="70">
          <cell r="A70">
            <v>26057</v>
          </cell>
          <cell r="B70">
            <v>626</v>
          </cell>
          <cell r="C70" t="str">
            <v>OSTROMS FARM</v>
          </cell>
          <cell r="H70">
            <v>0</v>
          </cell>
          <cell r="I70">
            <v>43597.9</v>
          </cell>
        </row>
        <row r="71">
          <cell r="A71">
            <v>66057</v>
          </cell>
          <cell r="B71">
            <v>645</v>
          </cell>
          <cell r="C71" t="str">
            <v>KENWORTH RENTON</v>
          </cell>
          <cell r="H71">
            <v>39104.9</v>
          </cell>
          <cell r="I71">
            <v>0</v>
          </cell>
        </row>
        <row r="72">
          <cell r="A72">
            <v>26057</v>
          </cell>
          <cell r="B72">
            <v>656</v>
          </cell>
          <cell r="C72" t="str">
            <v>ST JOSEPHS HOSP.</v>
          </cell>
          <cell r="H72">
            <v>62</v>
          </cell>
          <cell r="I72">
            <v>72983.5</v>
          </cell>
        </row>
        <row r="73">
          <cell r="A73">
            <v>66057</v>
          </cell>
          <cell r="B73">
            <v>662</v>
          </cell>
          <cell r="C73" t="str">
            <v>PQ CORP</v>
          </cell>
          <cell r="H73">
            <v>0</v>
          </cell>
          <cell r="I73">
            <v>132022.6</v>
          </cell>
        </row>
        <row r="74">
          <cell r="A74">
            <v>66057</v>
          </cell>
          <cell r="B74">
            <v>664</v>
          </cell>
          <cell r="C74" t="str">
            <v>PORTAC INC</v>
          </cell>
          <cell r="H74">
            <v>0</v>
          </cell>
          <cell r="I74">
            <v>43395.6</v>
          </cell>
        </row>
        <row r="75">
          <cell r="A75">
            <v>66057</v>
          </cell>
          <cell r="B75">
            <v>675</v>
          </cell>
          <cell r="C75" t="str">
            <v>NATIONAL FROZEN FD</v>
          </cell>
          <cell r="H75">
            <v>323</v>
          </cell>
          <cell r="I75">
            <v>74142.5</v>
          </cell>
        </row>
        <row r="76">
          <cell r="A76">
            <v>26057</v>
          </cell>
          <cell r="B76">
            <v>677</v>
          </cell>
          <cell r="C76" t="str">
            <v>PIERCE TRANSIT</v>
          </cell>
          <cell r="H76">
            <v>88858.2</v>
          </cell>
          <cell r="I76">
            <v>75414</v>
          </cell>
        </row>
        <row r="77">
          <cell r="A77">
            <v>66057</v>
          </cell>
          <cell r="B77">
            <v>699</v>
          </cell>
          <cell r="C77" t="str">
            <v>CENTRAL  PRE-MIX</v>
          </cell>
          <cell r="H77">
            <v>0</v>
          </cell>
          <cell r="I77">
            <v>25292.799999999999</v>
          </cell>
        </row>
        <row r="78">
          <cell r="A78">
            <v>66057</v>
          </cell>
          <cell r="B78">
            <v>701</v>
          </cell>
          <cell r="C78" t="str">
            <v>QUALI-CAST FDRY</v>
          </cell>
          <cell r="H78">
            <v>0</v>
          </cell>
          <cell r="I78">
            <v>24726.3</v>
          </cell>
        </row>
        <row r="79">
          <cell r="A79">
            <v>26057</v>
          </cell>
          <cell r="B79">
            <v>706</v>
          </cell>
          <cell r="C79" t="str">
            <v>OVERALL LAUNDRY</v>
          </cell>
          <cell r="H79">
            <v>65644.2</v>
          </cell>
          <cell r="I79">
            <v>0</v>
          </cell>
        </row>
        <row r="80">
          <cell r="A80">
            <v>66057</v>
          </cell>
          <cell r="B80">
            <v>729</v>
          </cell>
          <cell r="C80" t="str">
            <v>REDHOOK  ALE</v>
          </cell>
          <cell r="H80">
            <v>19498.099999999999</v>
          </cell>
          <cell r="I80">
            <v>0</v>
          </cell>
        </row>
        <row r="81">
          <cell r="A81">
            <v>66057</v>
          </cell>
          <cell r="B81">
            <v>732</v>
          </cell>
          <cell r="C81" t="str">
            <v>RAMCO CON. TOOL</v>
          </cell>
          <cell r="H81">
            <v>8566.2999999999993</v>
          </cell>
          <cell r="I81">
            <v>14577.6</v>
          </cell>
        </row>
        <row r="82">
          <cell r="A82">
            <v>66057</v>
          </cell>
          <cell r="B82">
            <v>736</v>
          </cell>
          <cell r="C82" t="str">
            <v>BALL CORP - KENT</v>
          </cell>
          <cell r="H82">
            <v>46500</v>
          </cell>
          <cell r="I82">
            <v>8522</v>
          </cell>
        </row>
        <row r="83">
          <cell r="A83">
            <v>66057</v>
          </cell>
          <cell r="B83">
            <v>738</v>
          </cell>
          <cell r="C83" t="str">
            <v>LAKESIDE ISSAQUAH</v>
          </cell>
          <cell r="H83">
            <v>0</v>
          </cell>
          <cell r="I83">
            <v>141680.4</v>
          </cell>
        </row>
        <row r="84">
          <cell r="A84">
            <v>26057</v>
          </cell>
          <cell r="B84">
            <v>757</v>
          </cell>
          <cell r="C84" t="str">
            <v>SAFEWAY</v>
          </cell>
          <cell r="H84">
            <v>13795</v>
          </cell>
          <cell r="I84">
            <v>75728.3</v>
          </cell>
        </row>
        <row r="85">
          <cell r="A85">
            <v>66057</v>
          </cell>
          <cell r="B85">
            <v>767</v>
          </cell>
          <cell r="C85" t="str">
            <v>SIMPSON</v>
          </cell>
          <cell r="H85">
            <v>66390.7</v>
          </cell>
          <cell r="I85">
            <v>578204.6</v>
          </cell>
        </row>
        <row r="86">
          <cell r="A86">
            <v>66057</v>
          </cell>
          <cell r="B86">
            <v>770</v>
          </cell>
          <cell r="C86" t="str">
            <v>KIMBERLY CLARK</v>
          </cell>
          <cell r="H86">
            <v>420351.5</v>
          </cell>
          <cell r="I86">
            <v>1452398.2</v>
          </cell>
        </row>
        <row r="87">
          <cell r="A87">
            <v>66057</v>
          </cell>
          <cell r="B87">
            <v>781</v>
          </cell>
          <cell r="C87" t="str">
            <v>BAKER COMMODITIES</v>
          </cell>
          <cell r="H87">
            <v>50790.8</v>
          </cell>
          <cell r="I87">
            <v>95343</v>
          </cell>
        </row>
        <row r="88">
          <cell r="A88">
            <v>66057</v>
          </cell>
          <cell r="B88">
            <v>785</v>
          </cell>
          <cell r="C88" t="str">
            <v>SEATTLE SNOHO MILL</v>
          </cell>
          <cell r="H88">
            <v>0</v>
          </cell>
          <cell r="I88">
            <v>103843.9</v>
          </cell>
        </row>
        <row r="89">
          <cell r="A89">
            <v>66057</v>
          </cell>
          <cell r="B89">
            <v>788</v>
          </cell>
          <cell r="C89" t="str">
            <v>SPECTRUM GLASS</v>
          </cell>
          <cell r="H89">
            <v>108500</v>
          </cell>
          <cell r="I89">
            <v>91090.2</v>
          </cell>
        </row>
        <row r="90">
          <cell r="A90">
            <v>66057</v>
          </cell>
          <cell r="B90">
            <v>792</v>
          </cell>
          <cell r="C90" t="str">
            <v>M A SEGALE - AUBURN</v>
          </cell>
          <cell r="H90">
            <v>0</v>
          </cell>
          <cell r="I90">
            <v>132514.5</v>
          </cell>
        </row>
        <row r="91">
          <cell r="A91">
            <v>66057</v>
          </cell>
          <cell r="B91">
            <v>812</v>
          </cell>
          <cell r="C91" t="str">
            <v>SOUND REFINERY</v>
          </cell>
          <cell r="H91">
            <v>61938</v>
          </cell>
          <cell r="I91">
            <v>54902.3</v>
          </cell>
        </row>
        <row r="92">
          <cell r="A92">
            <v>26057</v>
          </cell>
          <cell r="B92">
            <v>813</v>
          </cell>
          <cell r="C92" t="str">
            <v>SMITH GARDENS</v>
          </cell>
          <cell r="H92">
            <v>43973.4</v>
          </cell>
          <cell r="I92">
            <v>0</v>
          </cell>
        </row>
        <row r="93">
          <cell r="A93">
            <v>66057</v>
          </cell>
          <cell r="B93">
            <v>823</v>
          </cell>
          <cell r="C93" t="str">
            <v>ASSOCIATED SAND &amp; GRAVEL</v>
          </cell>
          <cell r="H93">
            <v>0</v>
          </cell>
          <cell r="I93">
            <v>82428</v>
          </cell>
        </row>
        <row r="94">
          <cell r="A94">
            <v>66057</v>
          </cell>
          <cell r="B94">
            <v>869</v>
          </cell>
          <cell r="C94" t="str">
            <v>GAI'S BAKERY-RED</v>
          </cell>
          <cell r="H94">
            <v>22635.599999999999</v>
          </cell>
          <cell r="I94">
            <v>0</v>
          </cell>
        </row>
        <row r="95">
          <cell r="A95">
            <v>66057</v>
          </cell>
          <cell r="B95">
            <v>876</v>
          </cell>
          <cell r="C95" t="str">
            <v>TUCCI AND SONS</v>
          </cell>
          <cell r="H95">
            <v>0</v>
          </cell>
          <cell r="I95">
            <v>1335.9</v>
          </cell>
        </row>
        <row r="96">
          <cell r="A96">
            <v>66057</v>
          </cell>
          <cell r="B96">
            <v>886</v>
          </cell>
          <cell r="C96" t="str">
            <v>TODD SHIPYARDS</v>
          </cell>
          <cell r="H96">
            <v>64945.3</v>
          </cell>
          <cell r="I96">
            <v>0</v>
          </cell>
        </row>
        <row r="97">
          <cell r="A97">
            <v>66057</v>
          </cell>
          <cell r="B97">
            <v>898</v>
          </cell>
          <cell r="C97" t="str">
            <v>WESTERN INSULFOAM</v>
          </cell>
          <cell r="H97">
            <v>0</v>
          </cell>
          <cell r="I97">
            <v>86642.1</v>
          </cell>
        </row>
        <row r="98">
          <cell r="A98">
            <v>26057</v>
          </cell>
          <cell r="B98">
            <v>905</v>
          </cell>
          <cell r="C98" t="str">
            <v>VALLEY MEDICAL</v>
          </cell>
          <cell r="H98">
            <v>185596.3</v>
          </cell>
          <cell r="I98">
            <v>12999.9</v>
          </cell>
        </row>
        <row r="99">
          <cell r="A99">
            <v>26057</v>
          </cell>
          <cell r="B99">
            <v>911</v>
          </cell>
          <cell r="C99" t="str">
            <v>VETERANS HOSP.</v>
          </cell>
          <cell r="H99">
            <v>0</v>
          </cell>
          <cell r="I99">
            <v>101236.5</v>
          </cell>
        </row>
        <row r="100">
          <cell r="A100">
            <v>66057</v>
          </cell>
          <cell r="B100">
            <v>917</v>
          </cell>
          <cell r="C100" t="str">
            <v>UNISEA  FOODS</v>
          </cell>
          <cell r="H100">
            <v>23014.9</v>
          </cell>
          <cell r="I100">
            <v>0</v>
          </cell>
        </row>
        <row r="101">
          <cell r="A101">
            <v>66057</v>
          </cell>
          <cell r="B101">
            <v>935</v>
          </cell>
          <cell r="C101" t="str">
            <v>U. S. OIL</v>
          </cell>
          <cell r="H101">
            <v>48267</v>
          </cell>
          <cell r="I101">
            <v>83113.5</v>
          </cell>
        </row>
        <row r="102">
          <cell r="A102">
            <v>66057</v>
          </cell>
          <cell r="B102">
            <v>955</v>
          </cell>
          <cell r="C102" t="str">
            <v>LAKESIDE SEATTLE</v>
          </cell>
          <cell r="H102">
            <v>0</v>
          </cell>
          <cell r="I102">
            <v>15318.1</v>
          </cell>
        </row>
        <row r="103">
          <cell r="A103">
            <v>66057</v>
          </cell>
          <cell r="B103">
            <v>958</v>
          </cell>
          <cell r="C103" t="str">
            <v>WILLAMETTE IND</v>
          </cell>
          <cell r="H103">
            <v>54</v>
          </cell>
          <cell r="I103">
            <v>33553.800000000003</v>
          </cell>
        </row>
        <row r="104">
          <cell r="A104">
            <v>66057</v>
          </cell>
          <cell r="B104">
            <v>959</v>
          </cell>
          <cell r="C104" t="str">
            <v>WOODWORTH &amp; CO</v>
          </cell>
          <cell r="H104">
            <v>0</v>
          </cell>
          <cell r="I104">
            <v>380116.3</v>
          </cell>
        </row>
        <row r="105">
          <cell r="A105">
            <v>66057</v>
          </cell>
          <cell r="B105">
            <v>961</v>
          </cell>
          <cell r="C105" t="str">
            <v>WEYERHAEUSER</v>
          </cell>
          <cell r="H105">
            <v>62</v>
          </cell>
          <cell r="I105">
            <v>41034.9</v>
          </cell>
        </row>
        <row r="106">
          <cell r="A106">
            <v>66057</v>
          </cell>
          <cell r="B106">
            <v>964</v>
          </cell>
          <cell r="C106" t="str">
            <v>LAKESIDE REDMOND</v>
          </cell>
          <cell r="H106">
            <v>0</v>
          </cell>
          <cell r="I106">
            <v>21863.1</v>
          </cell>
        </row>
        <row r="107">
          <cell r="A107">
            <v>66057</v>
          </cell>
          <cell r="B107">
            <v>965</v>
          </cell>
          <cell r="C107" t="str">
            <v>ABITIBI CONS SALES</v>
          </cell>
          <cell r="H107">
            <v>0</v>
          </cell>
          <cell r="I107">
            <v>128587.7</v>
          </cell>
        </row>
        <row r="108">
          <cell r="A108">
            <v>66057</v>
          </cell>
          <cell r="B108">
            <v>973</v>
          </cell>
          <cell r="C108" t="str">
            <v>SAFEWAY BAKERY</v>
          </cell>
          <cell r="H108">
            <v>62</v>
          </cell>
          <cell r="I108">
            <v>26643.4</v>
          </cell>
        </row>
        <row r="109">
          <cell r="A109">
            <v>66057</v>
          </cell>
          <cell r="B109">
            <v>3187</v>
          </cell>
          <cell r="C109" t="str">
            <v>LASCO BATHWARE</v>
          </cell>
          <cell r="H109">
            <v>29454.9</v>
          </cell>
          <cell r="I109">
            <v>144.19999999999999</v>
          </cell>
        </row>
        <row r="110">
          <cell r="A110">
            <v>66057</v>
          </cell>
          <cell r="B110">
            <v>3498</v>
          </cell>
          <cell r="C110" t="str">
            <v>KING'S COMM MEATS</v>
          </cell>
          <cell r="H110">
            <v>59529.2</v>
          </cell>
          <cell r="I110">
            <v>48645.1</v>
          </cell>
        </row>
      </sheetData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Rev &amp; kWh 2005-2007"/>
      <sheetName val="Sch 40 Breakout"/>
      <sheetName val="Rev Requirement"/>
      <sheetName val="Rev &amp; kWh 1-05 to 4-05"/>
      <sheetName val="Rev &amp; kWh 5-05 to 12-07"/>
      <sheetName val="Sheet3"/>
      <sheetName val="Electric Revenue Detail Pivot"/>
      <sheetName val="Unbundled Cos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 Me"/>
      <sheetName val="Summary"/>
      <sheetName val="Option Analysis"/>
      <sheetName val="Virtual 49 Back-Up"/>
      <sheetName val="Sch 40 Back-Up"/>
      <sheetName val="East Roll-Up"/>
      <sheetName val="West Roll-Up"/>
      <sheetName val="RedWest Roll-Up"/>
      <sheetName val="Other Roll-Up"/>
      <sheetName val="Account Detail"/>
      <sheetName val="COS"/>
    </sheetNames>
    <sheetDataSet>
      <sheetData sheetId="0" refreshError="1"/>
      <sheetData sheetId="1" refreshError="1"/>
      <sheetData sheetId="2" refreshError="1"/>
      <sheetData sheetId="3" refreshError="1">
        <row r="20">
          <cell r="B20">
            <v>0.13120000000000001</v>
          </cell>
        </row>
        <row r="21">
          <cell r="B21">
            <v>3.8233999999999997E-2</v>
          </cell>
        </row>
        <row r="54">
          <cell r="E54">
            <v>0.23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 TAB"/>
      <sheetName val="LeadSht"/>
      <sheetName val="Sch_94"/>
      <sheetName val="Sch94KWHs"/>
      <sheetName val="LowInc"/>
      <sheetName val="Target"/>
      <sheetName val="Final Rsbl"/>
      <sheetName val="02vs01"/>
      <sheetName val="Sch120Rsbl"/>
      <sheetName val="Sch_194Rsbl"/>
      <sheetName val="RateInc"/>
      <sheetName val="Bs Unbl Rt"/>
      <sheetName val="GPI"/>
      <sheetName val="Pended"/>
      <sheetName val="UnbDays"/>
      <sheetName val="Historical"/>
      <sheetName val="Realization"/>
      <sheetName val="Sch449-59"/>
      <sheetName val="Table"/>
      <sheetName val="APUA"/>
      <sheetName val="Sch_120"/>
      <sheetName val="Sch94 Rlfwd"/>
      <sheetName val="UBRtFinal"/>
      <sheetName val="UBRtRev"/>
      <sheetName val="UBRt"/>
      <sheetName val="JE #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eadings"/>
      <sheetName val="ErrorReport"/>
      <sheetName val="Cover"/>
      <sheetName val="Note"/>
      <sheetName val="ConsolidatedBS"/>
      <sheetName val="ConsolidatedPL"/>
      <sheetName val="ConsoldiatedCF"/>
      <sheetName val="ConsolidatingBS"/>
      <sheetName val="ConsolidatingPL"/>
      <sheetName val="ConsolidatingJE"/>
      <sheetName val="CashFlow1"/>
      <sheetName val="CashFlow2"/>
      <sheetName val="CashFlow3"/>
      <sheetName val="SCCLP Cover"/>
      <sheetName val="SCCLP Note"/>
      <sheetName val="SumasBS"/>
      <sheetName val="SumasPL"/>
      <sheetName val="Enco Cover"/>
      <sheetName val="ENCOBS"/>
      <sheetName val="ENCOPL"/>
      <sheetName val="ENCO CF WORKSHEET"/>
      <sheetName val="RestCash"/>
      <sheetName val="RestCashDef"/>
      <sheetName val="ConsFA"/>
      <sheetName val="ConsOA"/>
      <sheetName val="ConsComm"/>
      <sheetName val="SumasDist"/>
      <sheetName val="Spark"/>
      <sheetName val="DistActBud"/>
      <sheetName val="DebtSvc"/>
      <sheetName val="PSE"/>
      <sheetName val="Cons LTD"/>
      <sheetName val="LIBOR"/>
      <sheetName val="QtrlyRpt"/>
      <sheetName val="FA Roll"/>
      <sheetName val="SCCLP FAROLL"/>
      <sheetName val="TB2005"/>
      <sheetName val="QB Accounts"/>
      <sheetName val="PruJrSubLoan"/>
      <sheetName val="CSFB Prudential"/>
      <sheetName val="ConsolidatingBR"/>
      <sheetName val="SumasBR"/>
      <sheetName val="ForeignExch"/>
      <sheetName val="TaxBS"/>
      <sheetName val="TaxDiff"/>
      <sheetName val="TaxD&amp;A"/>
      <sheetName val="TaxM"/>
      <sheetName val="TB2004"/>
      <sheetName val="TB2003"/>
      <sheetName val="TB2002"/>
      <sheetName val="TB2001"/>
      <sheetName val="TB2000"/>
      <sheetName val="SCCLP_Cover"/>
      <sheetName val="SCCLP_Note"/>
      <sheetName val="Enco_Cover"/>
      <sheetName val="ENCO_CF_WORKSHEET"/>
      <sheetName val="Cons_LTD"/>
      <sheetName val="FA_Roll"/>
      <sheetName val="SCCLP_FAROLL"/>
      <sheetName val="QB_Accounts"/>
      <sheetName val="CSFB_Prudential"/>
      <sheetName val="Rock Island 1"/>
      <sheetName val="NIM 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 Tracking"/>
      <sheetName val="Print Sheet"/>
      <sheetName val="Assumptions"/>
      <sheetName val="TA Summer Toll"/>
      <sheetName val="TA Winter PPA"/>
      <sheetName val="To PWX Toll"/>
      <sheetName val="From PWX Toll"/>
      <sheetName val="PWX PPA"/>
      <sheetName val="Acquisition Inputs"/>
      <sheetName val="Dispatch Cases"/>
      <sheetName val="Capital Additions"/>
      <sheetName val="Gas Consumption"/>
      <sheetName val="Capacity MWh"/>
      <sheetName val="Emissions"/>
      <sheetName val="Consol"/>
      <sheetName val="CCGT"/>
      <sheetName val="Acquisition 1"/>
      <sheetName val="Acquisition 2"/>
      <sheetName val="SCGT"/>
      <sheetName val="Wind"/>
      <sheetName val="Coal"/>
      <sheetName val="Duct Fired"/>
      <sheetName val="Geo"/>
      <sheetName val="Joint Ownership MW"/>
      <sheetName val="Contracted MW"/>
      <sheetName val="TA PWX Rollup"/>
      <sheetName val="End Effects"/>
      <sheetName val="Equity Equalization - PPA"/>
      <sheetName val="Debt Amortization"/>
      <sheetName val="&lt;Dispatch Model&gt;"/>
      <sheetName val="CB Assumptions"/>
      <sheetName val="CB Corellation Matrix"/>
      <sheetName val="Dispatch"/>
      <sheetName val="Load Shape"/>
      <sheetName val="Price Data"/>
      <sheetName val="Thermal Plants"/>
      <sheetName val="Consolidated Hydro"/>
      <sheetName val="Must Run Plants"/>
      <sheetName val="&lt;Data Sheets&gt;"/>
      <sheetName val="WACC"/>
      <sheetName val="Heat Rate"/>
      <sheetName val="Results Summary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/>
      <sheetData sheetId="24" refreshError="1"/>
      <sheetData sheetId="25" refreshError="1"/>
      <sheetData sheetId="26" refreshError="1"/>
      <sheetData sheetId="27" refreshError="1"/>
      <sheetData sheetId="28"/>
      <sheetData sheetId="29" refreshError="1"/>
      <sheetData sheetId="30"/>
      <sheetData sheetId="31" refreshError="1"/>
      <sheetData sheetId="32"/>
      <sheetData sheetId="33"/>
      <sheetData sheetId="34"/>
      <sheetData sheetId="35"/>
      <sheetData sheetId="36"/>
      <sheetData sheetId="37"/>
      <sheetData sheetId="38" refreshError="1"/>
      <sheetData sheetId="39" refreshError="1"/>
      <sheetData sheetId="40" refreshError="1"/>
      <sheetData sheetId="4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vg Amts"/>
      <sheetName val="Inc Stmt"/>
      <sheetName val="Open Items"/>
      <sheetName val="Data"/>
    </sheetNames>
    <sheetDataSet>
      <sheetData sheetId="0" refreshError="1">
        <row r="5">
          <cell r="E5">
            <v>35430</v>
          </cell>
          <cell r="F5">
            <v>35064</v>
          </cell>
          <cell r="G5">
            <v>34699</v>
          </cell>
          <cell r="H5">
            <v>34334</v>
          </cell>
          <cell r="I5">
            <v>33969</v>
          </cell>
          <cell r="J5">
            <v>33603</v>
          </cell>
          <cell r="K5">
            <v>33238</v>
          </cell>
          <cell r="L5">
            <v>32873</v>
          </cell>
          <cell r="M5">
            <v>32508</v>
          </cell>
          <cell r="N5">
            <v>32142</v>
          </cell>
          <cell r="O5">
            <v>31777</v>
          </cell>
          <cell r="P5">
            <v>31412</v>
          </cell>
          <cell r="Q5">
            <v>31047</v>
          </cell>
          <cell r="R5">
            <v>30681</v>
          </cell>
          <cell r="S5">
            <v>30316</v>
          </cell>
          <cell r="T5">
            <v>29951</v>
          </cell>
          <cell r="V5">
            <v>35155</v>
          </cell>
          <cell r="W5">
            <v>34789</v>
          </cell>
          <cell r="X5">
            <v>34424</v>
          </cell>
          <cell r="Y5">
            <v>34059</v>
          </cell>
          <cell r="Z5">
            <v>33694</v>
          </cell>
          <cell r="AA5">
            <v>33328</v>
          </cell>
          <cell r="AB5">
            <v>32963</v>
          </cell>
          <cell r="AC5">
            <v>32598</v>
          </cell>
          <cell r="AD5">
            <v>32233</v>
          </cell>
          <cell r="AE5">
            <v>31867</v>
          </cell>
          <cell r="AF5">
            <v>31502</v>
          </cell>
          <cell r="AG5">
            <v>31137</v>
          </cell>
          <cell r="AH5">
            <v>30772</v>
          </cell>
          <cell r="AI5">
            <v>30406</v>
          </cell>
          <cell r="AJ5">
            <v>30041</v>
          </cell>
          <cell r="AL5">
            <v>35246</v>
          </cell>
          <cell r="AM5">
            <v>34880</v>
          </cell>
          <cell r="AN5">
            <v>34515</v>
          </cell>
          <cell r="AO5">
            <v>34150</v>
          </cell>
          <cell r="AP5">
            <v>33785</v>
          </cell>
          <cell r="AQ5">
            <v>33419</v>
          </cell>
          <cell r="AR5">
            <v>33054</v>
          </cell>
          <cell r="AS5">
            <v>32689</v>
          </cell>
          <cell r="AT5">
            <v>32324</v>
          </cell>
          <cell r="AU5">
            <v>31958</v>
          </cell>
          <cell r="AV5">
            <v>31593</v>
          </cell>
          <cell r="AW5">
            <v>31228</v>
          </cell>
          <cell r="AX5">
            <v>30863</v>
          </cell>
          <cell r="AY5">
            <v>30497</v>
          </cell>
          <cell r="AZ5">
            <v>30132</v>
          </cell>
          <cell r="BB5">
            <v>35338</v>
          </cell>
          <cell r="BC5">
            <v>34972</v>
          </cell>
          <cell r="BD5">
            <v>34607</v>
          </cell>
          <cell r="BE5">
            <v>34242</v>
          </cell>
          <cell r="BF5">
            <v>33877</v>
          </cell>
          <cell r="BG5">
            <v>33511</v>
          </cell>
          <cell r="BH5">
            <v>33146</v>
          </cell>
          <cell r="BI5">
            <v>32781</v>
          </cell>
          <cell r="BJ5">
            <v>32416</v>
          </cell>
          <cell r="BK5">
            <v>32050</v>
          </cell>
          <cell r="BL5">
            <v>31685</v>
          </cell>
          <cell r="BM5">
            <v>31320</v>
          </cell>
          <cell r="BN5">
            <v>30955</v>
          </cell>
          <cell r="BO5">
            <v>30589</v>
          </cell>
          <cell r="BP5">
            <v>30224</v>
          </cell>
        </row>
        <row r="6">
          <cell r="E6" t="str">
            <v xml:space="preserve">         </v>
          </cell>
          <cell r="F6" t="str">
            <v xml:space="preserve">         </v>
          </cell>
          <cell r="G6" t="str">
            <v xml:space="preserve">         </v>
          </cell>
          <cell r="H6" t="str">
            <v xml:space="preserve">         </v>
          </cell>
          <cell r="I6" t="str">
            <v xml:space="preserve">         </v>
          </cell>
          <cell r="J6" t="str">
            <v xml:space="preserve">         </v>
          </cell>
          <cell r="K6" t="str">
            <v xml:space="preserve">         </v>
          </cell>
          <cell r="L6" t="str">
            <v xml:space="preserve">         </v>
          </cell>
          <cell r="M6" t="str">
            <v xml:space="preserve">         </v>
          </cell>
          <cell r="N6" t="str">
            <v xml:space="preserve">         </v>
          </cell>
          <cell r="O6" t="str">
            <v xml:space="preserve">         </v>
          </cell>
          <cell r="P6" t="str">
            <v xml:space="preserve">         </v>
          </cell>
          <cell r="Q6" t="str">
            <v xml:space="preserve">         </v>
          </cell>
          <cell r="R6" t="str">
            <v xml:space="preserve">         </v>
          </cell>
          <cell r="S6" t="str">
            <v xml:space="preserve">         </v>
          </cell>
          <cell r="T6" t="str">
            <v xml:space="preserve">         </v>
          </cell>
          <cell r="V6" t="str">
            <v xml:space="preserve">         </v>
          </cell>
          <cell r="W6" t="str">
            <v xml:space="preserve">         </v>
          </cell>
          <cell r="X6" t="str">
            <v xml:space="preserve">         </v>
          </cell>
          <cell r="Y6" t="str">
            <v xml:space="preserve">         </v>
          </cell>
          <cell r="Z6" t="str">
            <v xml:space="preserve">         </v>
          </cell>
          <cell r="AA6" t="str">
            <v xml:space="preserve">         </v>
          </cell>
          <cell r="AB6" t="str">
            <v xml:space="preserve">         </v>
          </cell>
          <cell r="AC6" t="str">
            <v xml:space="preserve">         </v>
          </cell>
          <cell r="AD6" t="str">
            <v xml:space="preserve">         </v>
          </cell>
          <cell r="AE6" t="str">
            <v xml:space="preserve">         </v>
          </cell>
          <cell r="AF6" t="str">
            <v xml:space="preserve">         </v>
          </cell>
          <cell r="AG6" t="str">
            <v xml:space="preserve">         </v>
          </cell>
          <cell r="AH6" t="str">
            <v xml:space="preserve">         </v>
          </cell>
          <cell r="AI6" t="str">
            <v xml:space="preserve">         </v>
          </cell>
          <cell r="AJ6" t="str">
            <v xml:space="preserve">         </v>
          </cell>
          <cell r="AL6" t="str">
            <v xml:space="preserve">         </v>
          </cell>
          <cell r="AM6" t="str">
            <v xml:space="preserve">         </v>
          </cell>
          <cell r="AN6" t="str">
            <v xml:space="preserve">         </v>
          </cell>
          <cell r="AO6" t="str">
            <v xml:space="preserve">         </v>
          </cell>
          <cell r="AP6" t="str">
            <v xml:space="preserve">         </v>
          </cell>
          <cell r="AQ6" t="str">
            <v xml:space="preserve">         </v>
          </cell>
          <cell r="AR6" t="str">
            <v xml:space="preserve">         </v>
          </cell>
          <cell r="AS6" t="str">
            <v xml:space="preserve">         </v>
          </cell>
          <cell r="AT6" t="str">
            <v xml:space="preserve">         </v>
          </cell>
          <cell r="AU6" t="str">
            <v xml:space="preserve">         </v>
          </cell>
          <cell r="AV6" t="str">
            <v xml:space="preserve">         </v>
          </cell>
          <cell r="AW6" t="str">
            <v xml:space="preserve">         </v>
          </cell>
          <cell r="AX6" t="str">
            <v xml:space="preserve">         </v>
          </cell>
          <cell r="AY6" t="str">
            <v xml:space="preserve">         </v>
          </cell>
          <cell r="AZ6" t="str">
            <v xml:space="preserve">         </v>
          </cell>
          <cell r="BB6" t="str">
            <v xml:space="preserve">         </v>
          </cell>
          <cell r="BC6" t="str">
            <v xml:space="preserve">         </v>
          </cell>
          <cell r="BD6" t="str">
            <v xml:space="preserve">         </v>
          </cell>
          <cell r="BE6" t="str">
            <v xml:space="preserve">         </v>
          </cell>
          <cell r="BF6" t="str">
            <v xml:space="preserve">         </v>
          </cell>
          <cell r="BG6" t="str">
            <v xml:space="preserve">         </v>
          </cell>
          <cell r="BH6" t="str">
            <v xml:space="preserve">         </v>
          </cell>
          <cell r="BI6" t="str">
            <v xml:space="preserve">         </v>
          </cell>
          <cell r="BJ6" t="str">
            <v xml:space="preserve">         </v>
          </cell>
          <cell r="BK6" t="str">
            <v xml:space="preserve">         </v>
          </cell>
          <cell r="BL6" t="str">
            <v xml:space="preserve">         </v>
          </cell>
          <cell r="BM6" t="str">
            <v xml:space="preserve">         </v>
          </cell>
          <cell r="BN6" t="str">
            <v xml:space="preserve">         </v>
          </cell>
          <cell r="BO6" t="str">
            <v xml:space="preserve">         </v>
          </cell>
          <cell r="BP6" t="str">
            <v xml:space="preserve">         </v>
          </cell>
        </row>
        <row r="8">
          <cell r="A8" t="str">
            <v>AVERAGE SHARES</v>
          </cell>
        </row>
        <row r="9">
          <cell r="A9" t="str">
            <v>Three months</v>
          </cell>
          <cell r="E9">
            <v>24279</v>
          </cell>
          <cell r="F9">
            <v>24080.345000000001</v>
          </cell>
          <cell r="G9">
            <v>23736.924999999999</v>
          </cell>
          <cell r="H9">
            <v>23332.706999999999</v>
          </cell>
          <cell r="I9">
            <v>22590.834999999999</v>
          </cell>
          <cell r="J9">
            <v>19515.207999999999</v>
          </cell>
          <cell r="K9">
            <v>16156.154</v>
          </cell>
          <cell r="L9">
            <v>13868.337</v>
          </cell>
          <cell r="M9">
            <v>13556.504999999999</v>
          </cell>
          <cell r="N9">
            <v>13255.821</v>
          </cell>
          <cell r="O9">
            <v>11693.950999999999</v>
          </cell>
          <cell r="P9">
            <v>11437.504999999999</v>
          </cell>
          <cell r="Q9">
            <v>9917.2849999999999</v>
          </cell>
          <cell r="R9">
            <v>8314.2109999999993</v>
          </cell>
          <cell r="S9">
            <v>8007.741</v>
          </cell>
          <cell r="T9">
            <v>6905.1109999999999</v>
          </cell>
          <cell r="V9">
            <v>24138.839</v>
          </cell>
          <cell r="W9">
            <v>23859.282999999999</v>
          </cell>
          <cell r="X9">
            <v>23442.97</v>
          </cell>
          <cell r="Y9">
            <v>23037.26</v>
          </cell>
          <cell r="Z9">
            <v>19618.123</v>
          </cell>
          <cell r="AA9">
            <v>17842.893</v>
          </cell>
          <cell r="AB9">
            <v>15390.004999999999</v>
          </cell>
          <cell r="AC9">
            <v>13641.705</v>
          </cell>
          <cell r="AD9">
            <v>13336.936</v>
          </cell>
          <cell r="AE9">
            <v>11753.85</v>
          </cell>
          <cell r="AF9">
            <v>11511.103999999999</v>
          </cell>
          <cell r="AG9">
            <v>10014.69</v>
          </cell>
          <cell r="AH9">
            <v>8392.7479999999996</v>
          </cell>
          <cell r="AI9">
            <v>8074.1030000000001</v>
          </cell>
          <cell r="AJ9">
            <v>6939.5429999999997</v>
          </cell>
          <cell r="AL9">
            <v>24183.284</v>
          </cell>
          <cell r="AM9">
            <v>23949.906999999999</v>
          </cell>
          <cell r="AN9">
            <v>23529.24</v>
          </cell>
          <cell r="AO9">
            <v>23129.272000000001</v>
          </cell>
          <cell r="AP9">
            <v>19705.044999999998</v>
          </cell>
          <cell r="AQ9">
            <v>19326.517</v>
          </cell>
          <cell r="AR9">
            <v>16010.960999999999</v>
          </cell>
          <cell r="AS9">
            <v>13720.17</v>
          </cell>
          <cell r="AT9">
            <v>13405.09</v>
          </cell>
          <cell r="AU9">
            <v>12392.547</v>
          </cell>
          <cell r="AV9">
            <v>11575.248</v>
          </cell>
          <cell r="AW9">
            <v>10985.165000000001</v>
          </cell>
          <cell r="AX9">
            <v>8598.6569999999992</v>
          </cell>
          <cell r="AY9">
            <v>8149.0010000000002</v>
          </cell>
          <cell r="AZ9">
            <v>6987.3869999999997</v>
          </cell>
          <cell r="BB9">
            <v>24235.097000000002</v>
          </cell>
          <cell r="BC9">
            <v>24026.437999999998</v>
          </cell>
          <cell r="BD9">
            <v>23636.644</v>
          </cell>
          <cell r="BE9">
            <v>23229.434000000001</v>
          </cell>
          <cell r="BF9">
            <v>19796.866999999998</v>
          </cell>
          <cell r="BG9">
            <v>19422.824000000001</v>
          </cell>
          <cell r="BH9">
            <v>16088.194</v>
          </cell>
          <cell r="BI9">
            <v>13800.527</v>
          </cell>
          <cell r="BJ9">
            <v>13484.787</v>
          </cell>
          <cell r="BK9">
            <v>13185.998</v>
          </cell>
          <cell r="BL9">
            <v>11636.672</v>
          </cell>
          <cell r="BM9">
            <v>11373.278</v>
          </cell>
          <cell r="BN9">
            <v>9820.8960000000006</v>
          </cell>
          <cell r="BO9">
            <v>8245.4159999999993</v>
          </cell>
        </row>
        <row r="10">
          <cell r="A10" t="str">
            <v>Year to date</v>
          </cell>
          <cell r="E10">
            <v>24279</v>
          </cell>
          <cell r="F10">
            <v>24080.345000000001</v>
          </cell>
          <cell r="G10">
            <v>23736.924999999999</v>
          </cell>
          <cell r="H10">
            <v>23332.706999999999</v>
          </cell>
          <cell r="I10">
            <v>22590.834999999999</v>
          </cell>
          <cell r="J10">
            <v>19515.207999999999</v>
          </cell>
          <cell r="K10">
            <v>16156.154</v>
          </cell>
          <cell r="L10">
            <v>13868.337</v>
          </cell>
          <cell r="M10">
            <v>13556.504999999999</v>
          </cell>
          <cell r="N10">
            <v>13255.821</v>
          </cell>
          <cell r="O10">
            <v>11693.950999999999</v>
          </cell>
          <cell r="P10">
            <v>11437.504999999999</v>
          </cell>
          <cell r="Q10">
            <v>9917.2849999999999</v>
          </cell>
          <cell r="R10">
            <v>8314.2109999999993</v>
          </cell>
          <cell r="S10">
            <v>8007.741</v>
          </cell>
          <cell r="T10">
            <v>6905.1109999999999</v>
          </cell>
          <cell r="V10">
            <v>24109.432000000001</v>
          </cell>
          <cell r="W10">
            <v>23797.432000000001</v>
          </cell>
          <cell r="X10">
            <v>23387.227999999999</v>
          </cell>
          <cell r="Y10">
            <v>22811.594000000001</v>
          </cell>
          <cell r="Z10">
            <v>19566.383999999998</v>
          </cell>
          <cell r="AA10">
            <v>16990.256000000001</v>
          </cell>
          <cell r="AB10">
            <v>14620.81</v>
          </cell>
          <cell r="AC10">
            <v>13598.637000000001</v>
          </cell>
          <cell r="AD10">
            <v>13296.156999999999</v>
          </cell>
          <cell r="AE10">
            <v>11723.571</v>
          </cell>
          <cell r="AF10">
            <v>11473.898999999999</v>
          </cell>
          <cell r="AG10">
            <v>9965.4529999999995</v>
          </cell>
          <cell r="AH10">
            <v>8353.2649999999994</v>
          </cell>
          <cell r="AI10">
            <v>8041.4790000000003</v>
          </cell>
          <cell r="AJ10">
            <v>6922.1369999999997</v>
          </cell>
          <cell r="AL10">
            <v>24133.96</v>
          </cell>
          <cell r="AM10">
            <v>23848.257000000001</v>
          </cell>
          <cell r="AN10">
            <v>23434.567999999999</v>
          </cell>
          <cell r="AO10">
            <v>22917.491000000002</v>
          </cell>
          <cell r="AP10">
            <v>19612.460999999999</v>
          </cell>
          <cell r="AQ10">
            <v>17769.009999999998</v>
          </cell>
          <cell r="AR10">
            <v>15084.200999999999</v>
          </cell>
          <cell r="AS10">
            <v>13639.147999999999</v>
          </cell>
          <cell r="AT10">
            <v>13332.335999999999</v>
          </cell>
          <cell r="AU10">
            <v>11946.563</v>
          </cell>
          <cell r="AV10">
            <v>11507.682000000001</v>
          </cell>
          <cell r="AW10">
            <v>10305.369000000001</v>
          </cell>
          <cell r="AX10">
            <v>8434.7639999999992</v>
          </cell>
          <cell r="AY10">
            <v>8076.7049999999999</v>
          </cell>
          <cell r="AZ10">
            <v>6943.8869999999997</v>
          </cell>
          <cell r="BB10">
            <v>24159.382000000001</v>
          </cell>
          <cell r="BC10">
            <v>23893.168000000001</v>
          </cell>
          <cell r="BD10">
            <v>23485.503000000001</v>
          </cell>
          <cell r="BE10">
            <v>22996.117999999999</v>
          </cell>
          <cell r="BF10">
            <v>19658.814999999999</v>
          </cell>
          <cell r="BG10">
            <v>18185.975999999999</v>
          </cell>
          <cell r="BH10">
            <v>15337.262000000001</v>
          </cell>
          <cell r="BI10">
            <v>13679.824000000001</v>
          </cell>
          <cell r="BJ10">
            <v>13370.662</v>
          </cell>
          <cell r="BK10">
            <v>12258.968999999999</v>
          </cell>
          <cell r="BL10">
            <v>11540.195</v>
          </cell>
          <cell r="BM10">
            <v>10574.602999999999</v>
          </cell>
          <cell r="BN10">
            <v>8783.19</v>
          </cell>
          <cell r="BO10">
            <v>8119.23</v>
          </cell>
          <cell r="BP10">
            <v>6977</v>
          </cell>
        </row>
        <row r="11">
          <cell r="A11" t="str">
            <v>Twelve months</v>
          </cell>
          <cell r="E11">
            <v>24193</v>
          </cell>
          <cell r="F11">
            <v>23979.755000000001</v>
          </cell>
          <cell r="G11">
            <v>23587.387999999999</v>
          </cell>
          <cell r="H11">
            <v>23183.11</v>
          </cell>
          <cell r="I11">
            <v>20431.922999999999</v>
          </cell>
          <cell r="J11">
            <v>19032.642</v>
          </cell>
          <cell r="K11">
            <v>15913.923000000001</v>
          </cell>
          <cell r="L11">
            <v>13758.423000000001</v>
          </cell>
          <cell r="M11">
            <v>13446.243</v>
          </cell>
          <cell r="N11">
            <v>12652.646000000001</v>
          </cell>
          <cell r="O11">
            <v>11604.834000000001</v>
          </cell>
          <cell r="P11">
            <v>10957.781999999999</v>
          </cell>
          <cell r="Q11">
            <v>9186.1489999999994</v>
          </cell>
          <cell r="R11">
            <v>8196.4770000000008</v>
          </cell>
          <cell r="S11">
            <v>7254.924</v>
          </cell>
          <cell r="V11">
            <v>24048.934000000001</v>
          </cell>
          <cell r="W11">
            <v>23690.04</v>
          </cell>
          <cell r="X11">
            <v>23283.143</v>
          </cell>
          <cell r="Y11">
            <v>21277.207999999999</v>
          </cell>
          <cell r="Z11">
            <v>19470.773000000001</v>
          </cell>
          <cell r="AA11">
            <v>16518.740000000002</v>
          </cell>
          <cell r="AB11">
            <v>14189.511</v>
          </cell>
          <cell r="AC11">
            <v>13521.691000000001</v>
          </cell>
          <cell r="AD11">
            <v>13043.799000000001</v>
          </cell>
          <cell r="AE11">
            <v>11664.689</v>
          </cell>
          <cell r="AF11">
            <v>11326.751</v>
          </cell>
          <cell r="AG11">
            <v>9588.2540000000008</v>
          </cell>
          <cell r="AH11">
            <v>8275.3680000000004</v>
          </cell>
          <cell r="AI11">
            <v>7534.6790000000001</v>
          </cell>
          <cell r="AL11">
            <v>24106.958999999999</v>
          </cell>
          <cell r="AM11">
            <v>23794.919000000002</v>
          </cell>
          <cell r="AN11">
            <v>23382.863000000001</v>
          </cell>
          <cell r="AO11">
            <v>22130.922999999999</v>
          </cell>
          <cell r="AP11">
            <v>19564.793000000001</v>
          </cell>
          <cell r="AQ11">
            <v>17345.358</v>
          </cell>
          <cell r="AR11">
            <v>14760.645</v>
          </cell>
          <cell r="AS11">
            <v>13600.241</v>
          </cell>
          <cell r="AT11">
            <v>13295.550999999999</v>
          </cell>
          <cell r="AU11">
            <v>11868.454</v>
          </cell>
          <cell r="AV11">
            <v>11473.805</v>
          </cell>
          <cell r="AW11">
            <v>10183.255999999999</v>
          </cell>
          <cell r="AX11">
            <v>8387.1679999999997</v>
          </cell>
          <cell r="AY11">
            <v>7824.2870000000003</v>
          </cell>
          <cell r="BB11">
            <v>24159.382000000001</v>
          </cell>
          <cell r="BC11">
            <v>23893.168000000001</v>
          </cell>
          <cell r="BD11">
            <v>23485.503000000001</v>
          </cell>
          <cell r="BE11">
            <v>22996.117999999999</v>
          </cell>
          <cell r="BF11">
            <v>19658.814999999999</v>
          </cell>
          <cell r="BG11">
            <v>18185.975999999999</v>
          </cell>
          <cell r="BH11">
            <v>15337.262000000001</v>
          </cell>
          <cell r="BI11">
            <v>13679.824000000001</v>
          </cell>
          <cell r="BJ11">
            <v>13370.662</v>
          </cell>
          <cell r="BK11">
            <v>12258.968999999999</v>
          </cell>
          <cell r="BL11">
            <v>11540.195</v>
          </cell>
          <cell r="BM11">
            <v>10574.602999999999</v>
          </cell>
          <cell r="BN11">
            <v>8783.19</v>
          </cell>
          <cell r="BO11">
            <v>8119.23</v>
          </cell>
          <cell r="BP11">
            <v>6977</v>
          </cell>
        </row>
        <row r="13">
          <cell r="A13" t="str">
            <v>Shares outstanding at period end</v>
          </cell>
          <cell r="E13">
            <v>24319</v>
          </cell>
          <cell r="F13">
            <v>24127.74</v>
          </cell>
          <cell r="G13">
            <v>23839.66</v>
          </cell>
          <cell r="H13">
            <v>23417.769</v>
          </cell>
          <cell r="I13">
            <v>23013.494999999999</v>
          </cell>
          <cell r="J13">
            <v>19596.958999999999</v>
          </cell>
          <cell r="K13">
            <v>16235.082</v>
          </cell>
          <cell r="L13">
            <v>13930.348</v>
          </cell>
          <cell r="R13">
            <v>120202</v>
          </cell>
          <cell r="V13">
            <v>24174.141</v>
          </cell>
          <cell r="W13">
            <v>23937.774000000001</v>
          </cell>
          <cell r="X13">
            <v>23512.170999999998</v>
          </cell>
          <cell r="Y13">
            <v>23103.562000000002</v>
          </cell>
          <cell r="Z13">
            <v>19683.032999999999</v>
          </cell>
          <cell r="AA13">
            <v>19303.478999999999</v>
          </cell>
          <cell r="AB13">
            <v>15996.521000000001</v>
          </cell>
          <cell r="AL13">
            <v>24225.759999999998</v>
          </cell>
          <cell r="AM13">
            <v>24014.883999999998</v>
          </cell>
          <cell r="AN13">
            <v>23617.903999999999</v>
          </cell>
          <cell r="AO13">
            <v>23210.955999999998</v>
          </cell>
          <cell r="AP13">
            <v>19780.011999999999</v>
          </cell>
          <cell r="AQ13">
            <v>19399.419999999998</v>
          </cell>
          <cell r="AR13">
            <v>16073.199000000001</v>
          </cell>
          <cell r="BB13">
            <v>24267.887999999999</v>
          </cell>
          <cell r="BC13">
            <v>24069.644</v>
          </cell>
          <cell r="BD13">
            <v>23713.687999999998</v>
          </cell>
          <cell r="BE13">
            <v>23311.375</v>
          </cell>
          <cell r="BF13">
            <v>19850</v>
          </cell>
          <cell r="BG13">
            <v>19487</v>
          </cell>
          <cell r="BH13">
            <v>16141.66</v>
          </cell>
          <cell r="BI13">
            <v>13846.353999999999</v>
          </cell>
        </row>
        <row r="14">
          <cell r="R14">
            <v>6970</v>
          </cell>
        </row>
        <row r="17">
          <cell r="A17" t="str">
            <v>AVERAGE CUSTOMERS</v>
          </cell>
        </row>
        <row r="18">
          <cell r="A18" t="str">
            <v>Avg Customers: Firm</v>
          </cell>
        </row>
        <row r="19">
          <cell r="A19" t="str">
            <v>Avg Customers: FirmThree months</v>
          </cell>
          <cell r="B19" t="str">
            <v>Three months</v>
          </cell>
          <cell r="E19">
            <v>495896</v>
          </cell>
          <cell r="F19">
            <v>473599</v>
          </cell>
          <cell r="G19">
            <v>457486</v>
          </cell>
          <cell r="H19">
            <v>435829</v>
          </cell>
          <cell r="I19">
            <v>413693</v>
          </cell>
          <cell r="J19">
            <v>389261</v>
          </cell>
          <cell r="V19">
            <v>482629</v>
          </cell>
          <cell r="W19">
            <v>464605</v>
          </cell>
          <cell r="X19">
            <v>443257</v>
          </cell>
          <cell r="Y19">
            <v>421631</v>
          </cell>
          <cell r="Z19">
            <v>398611</v>
          </cell>
          <cell r="AL19">
            <v>486714</v>
          </cell>
          <cell r="AM19">
            <v>467085</v>
          </cell>
          <cell r="AN19">
            <v>446570</v>
          </cell>
          <cell r="AO19">
            <v>425222</v>
          </cell>
          <cell r="AP19">
            <v>402226</v>
          </cell>
          <cell r="AQ19">
            <v>377234</v>
          </cell>
          <cell r="BB19">
            <v>489054</v>
          </cell>
          <cell r="BC19">
            <v>468130</v>
          </cell>
          <cell r="BD19">
            <v>448670</v>
          </cell>
          <cell r="BE19">
            <v>427798</v>
          </cell>
          <cell r="BF19">
            <v>405158</v>
          </cell>
          <cell r="BG19">
            <v>380182</v>
          </cell>
        </row>
        <row r="20">
          <cell r="A20" t="str">
            <v>Avg Customers: FirmYear to date</v>
          </cell>
          <cell r="B20" t="str">
            <v>Year to date</v>
          </cell>
          <cell r="E20">
            <v>495896</v>
          </cell>
          <cell r="F20">
            <v>473599</v>
          </cell>
          <cell r="G20">
            <v>457486</v>
          </cell>
          <cell r="H20">
            <v>435829</v>
          </cell>
          <cell r="I20">
            <v>413693</v>
          </cell>
          <cell r="J20">
            <v>389261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55777</v>
          </cell>
          <cell r="S20">
            <v>0</v>
          </cell>
          <cell r="T20">
            <v>0</v>
          </cell>
          <cell r="V20">
            <v>478114</v>
          </cell>
          <cell r="W20">
            <v>461047</v>
          </cell>
          <cell r="X20">
            <v>439536</v>
          </cell>
          <cell r="Y20">
            <v>417662</v>
          </cell>
          <cell r="Z20">
            <v>393936</v>
          </cell>
          <cell r="AA20">
            <v>368628</v>
          </cell>
          <cell r="AL20">
            <v>480981</v>
          </cell>
          <cell r="AM20">
            <v>463060</v>
          </cell>
          <cell r="AN20">
            <v>441881</v>
          </cell>
          <cell r="AO20">
            <v>420182</v>
          </cell>
          <cell r="AP20">
            <v>396699</v>
          </cell>
          <cell r="AQ20">
            <v>371497</v>
          </cell>
          <cell r="BB20">
            <v>482999</v>
          </cell>
          <cell r="BC20">
            <v>464327</v>
          </cell>
          <cell r="BD20">
            <v>443578</v>
          </cell>
          <cell r="BE20">
            <v>422086</v>
          </cell>
          <cell r="BF20">
            <v>398814</v>
          </cell>
          <cell r="BG20">
            <v>373668</v>
          </cell>
        </row>
        <row r="21">
          <cell r="A21" t="str">
            <v>Avg Customers: FirmTwelve months</v>
          </cell>
          <cell r="B21" t="str">
            <v>Twelve months</v>
          </cell>
          <cell r="E21">
            <v>488574</v>
          </cell>
          <cell r="F21">
            <v>468354</v>
          </cell>
          <cell r="G21">
            <v>448992</v>
          </cell>
          <cell r="H21">
            <v>427620</v>
          </cell>
          <cell r="I21">
            <v>404922</v>
          </cell>
          <cell r="J21">
            <v>380018</v>
          </cell>
          <cell r="V21">
            <v>472862</v>
          </cell>
          <cell r="W21">
            <v>454346</v>
          </cell>
          <cell r="X21">
            <v>433023</v>
          </cell>
          <cell r="Y21">
            <v>410677</v>
          </cell>
          <cell r="Z21">
            <v>386322</v>
          </cell>
          <cell r="AL21">
            <v>477769</v>
          </cell>
          <cell r="AM21">
            <v>459460</v>
          </cell>
          <cell r="AN21">
            <v>438360</v>
          </cell>
          <cell r="AO21">
            <v>416426</v>
          </cell>
          <cell r="AP21">
            <v>392570</v>
          </cell>
          <cell r="AQ21">
            <v>367192</v>
          </cell>
          <cell r="BB21">
            <v>482999</v>
          </cell>
          <cell r="BC21">
            <v>464327</v>
          </cell>
          <cell r="BD21">
            <v>443578</v>
          </cell>
          <cell r="BE21">
            <v>422086</v>
          </cell>
          <cell r="BF21">
            <v>398814</v>
          </cell>
          <cell r="BG21">
            <v>373668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</row>
        <row r="22">
          <cell r="A22" t="str">
            <v>Avg Customers: Interruptible</v>
          </cell>
        </row>
        <row r="23">
          <cell r="A23" t="str">
            <v>Avg Customers: InterruptibleThree months</v>
          </cell>
          <cell r="B23" t="str">
            <v>Three months</v>
          </cell>
          <cell r="E23">
            <v>977</v>
          </cell>
          <cell r="F23">
            <v>1027</v>
          </cell>
          <cell r="G23">
            <v>1027</v>
          </cell>
          <cell r="H23">
            <v>1045</v>
          </cell>
          <cell r="I23">
            <v>1065</v>
          </cell>
          <cell r="J23">
            <v>1085</v>
          </cell>
          <cell r="V23">
            <v>1001</v>
          </cell>
          <cell r="W23">
            <v>1037</v>
          </cell>
          <cell r="X23">
            <v>1057</v>
          </cell>
          <cell r="Y23">
            <v>1107</v>
          </cell>
          <cell r="Z23">
            <v>1139</v>
          </cell>
          <cell r="AL23">
            <v>989</v>
          </cell>
          <cell r="AM23">
            <v>1038</v>
          </cell>
          <cell r="AN23">
            <v>1005</v>
          </cell>
          <cell r="AO23">
            <v>1009</v>
          </cell>
          <cell r="AP23">
            <v>1025</v>
          </cell>
          <cell r="AQ23">
            <v>1057</v>
          </cell>
          <cell r="BB23">
            <v>983</v>
          </cell>
          <cell r="BC23">
            <v>1046</v>
          </cell>
          <cell r="BD23">
            <v>1023</v>
          </cell>
          <cell r="BE23">
            <v>1043</v>
          </cell>
          <cell r="BF23">
            <v>1063</v>
          </cell>
          <cell r="BG23">
            <v>1059</v>
          </cell>
        </row>
        <row r="24">
          <cell r="A24" t="str">
            <v>Avg Customers: InterruptibleYear to date</v>
          </cell>
          <cell r="B24" t="str">
            <v>Year to date</v>
          </cell>
          <cell r="E24">
            <v>977</v>
          </cell>
          <cell r="F24">
            <v>1027</v>
          </cell>
          <cell r="G24">
            <v>1027</v>
          </cell>
          <cell r="H24">
            <v>1045</v>
          </cell>
          <cell r="I24">
            <v>1065</v>
          </cell>
          <cell r="J24">
            <v>1085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V24">
            <v>1014</v>
          </cell>
          <cell r="W24">
            <v>1032</v>
          </cell>
          <cell r="X24">
            <v>1076</v>
          </cell>
          <cell r="Y24">
            <v>1086</v>
          </cell>
          <cell r="Z24">
            <v>1112</v>
          </cell>
          <cell r="AA24">
            <v>1128</v>
          </cell>
          <cell r="AL24">
            <v>1006</v>
          </cell>
          <cell r="AM24">
            <v>1147</v>
          </cell>
          <cell r="AN24">
            <v>1052</v>
          </cell>
          <cell r="AO24">
            <v>1060</v>
          </cell>
          <cell r="AP24">
            <v>1083</v>
          </cell>
          <cell r="AQ24">
            <v>1104</v>
          </cell>
          <cell r="BB24">
            <v>1000</v>
          </cell>
          <cell r="BC24">
            <v>1037</v>
          </cell>
          <cell r="BD24">
            <v>1045</v>
          </cell>
          <cell r="BE24">
            <v>1056</v>
          </cell>
          <cell r="BF24">
            <v>1078</v>
          </cell>
          <cell r="BG24">
            <v>1093</v>
          </cell>
        </row>
        <row r="25">
          <cell r="A25" t="str">
            <v>Avg Customers: InterruptibleTwelve months</v>
          </cell>
          <cell r="B25" t="str">
            <v>Twelve months</v>
          </cell>
          <cell r="E25">
            <v>988</v>
          </cell>
          <cell r="F25">
            <v>1037</v>
          </cell>
          <cell r="G25">
            <v>1040</v>
          </cell>
          <cell r="H25">
            <v>1051</v>
          </cell>
          <cell r="I25">
            <v>1073</v>
          </cell>
          <cell r="J25">
            <v>1091</v>
          </cell>
          <cell r="V25">
            <v>1028</v>
          </cell>
          <cell r="W25">
            <v>1039</v>
          </cell>
          <cell r="X25">
            <v>1051</v>
          </cell>
          <cell r="Y25">
            <v>1065</v>
          </cell>
          <cell r="Z25">
            <v>1085</v>
          </cell>
          <cell r="AL25">
            <v>1016</v>
          </cell>
          <cell r="AM25">
            <v>1036</v>
          </cell>
          <cell r="AN25">
            <v>1050</v>
          </cell>
          <cell r="AO25">
            <v>1061</v>
          </cell>
          <cell r="AP25">
            <v>1077</v>
          </cell>
          <cell r="AQ25">
            <v>1085</v>
          </cell>
          <cell r="BB25">
            <v>1000</v>
          </cell>
          <cell r="BC25">
            <v>1037</v>
          </cell>
          <cell r="BD25">
            <v>1045</v>
          </cell>
          <cell r="BE25">
            <v>1056</v>
          </cell>
          <cell r="BF25">
            <v>1078</v>
          </cell>
          <cell r="BG25">
            <v>1093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</row>
        <row r="26">
          <cell r="A26" t="str">
            <v>Avg Customers: Transportation</v>
          </cell>
        </row>
        <row r="27">
          <cell r="A27" t="str">
            <v>Avg Customers: TransportationThree months</v>
          </cell>
          <cell r="B27" t="str">
            <v>Three months</v>
          </cell>
          <cell r="E27">
            <v>120</v>
          </cell>
          <cell r="F27">
            <v>97</v>
          </cell>
          <cell r="G27">
            <v>50</v>
          </cell>
          <cell r="H27">
            <v>37.659999999999997</v>
          </cell>
          <cell r="I27">
            <v>121.66</v>
          </cell>
          <cell r="V27">
            <v>101</v>
          </cell>
          <cell r="W27">
            <v>50</v>
          </cell>
          <cell r="X27">
            <v>36</v>
          </cell>
          <cell r="Y27">
            <v>42</v>
          </cell>
          <cell r="AL27">
            <v>109</v>
          </cell>
          <cell r="AM27">
            <v>50</v>
          </cell>
          <cell r="AN27">
            <v>36</v>
          </cell>
          <cell r="BB27">
            <v>116</v>
          </cell>
          <cell r="BC27">
            <v>70</v>
          </cell>
          <cell r="BD27">
            <v>36</v>
          </cell>
          <cell r="BE27">
            <v>68</v>
          </cell>
        </row>
        <row r="28">
          <cell r="A28" t="str">
            <v>Avg Customers: TransportationYear to date</v>
          </cell>
          <cell r="B28" t="str">
            <v>Year to date</v>
          </cell>
          <cell r="E28">
            <v>120</v>
          </cell>
          <cell r="F28">
            <v>97</v>
          </cell>
          <cell r="G28">
            <v>50</v>
          </cell>
          <cell r="H28">
            <v>37.659999999999997</v>
          </cell>
          <cell r="I28">
            <v>121.66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V28">
            <v>99</v>
          </cell>
          <cell r="W28">
            <v>50</v>
          </cell>
          <cell r="X28">
            <v>37</v>
          </cell>
          <cell r="Y28">
            <v>82</v>
          </cell>
          <cell r="AL28">
            <v>102</v>
          </cell>
          <cell r="AM28">
            <v>50</v>
          </cell>
          <cell r="AN28">
            <v>37</v>
          </cell>
          <cell r="BB28">
            <v>106</v>
          </cell>
          <cell r="BC28">
            <v>55</v>
          </cell>
          <cell r="BD28">
            <v>36.4</v>
          </cell>
          <cell r="BE28">
            <v>67.75</v>
          </cell>
          <cell r="BF28">
            <v>159.66999999999999</v>
          </cell>
        </row>
        <row r="29">
          <cell r="A29" t="str">
            <v>Avg Customers: TransportationTwelve months</v>
          </cell>
          <cell r="B29" t="str">
            <v>Twelve months</v>
          </cell>
          <cell r="E29">
            <v>111</v>
          </cell>
          <cell r="F29">
            <v>67</v>
          </cell>
          <cell r="G29">
            <v>40</v>
          </cell>
          <cell r="H29">
            <v>46.75</v>
          </cell>
          <cell r="I29">
            <v>126.25</v>
          </cell>
          <cell r="V29">
            <v>80</v>
          </cell>
          <cell r="W29">
            <v>43</v>
          </cell>
          <cell r="X29">
            <v>45</v>
          </cell>
          <cell r="Y29">
            <v>116</v>
          </cell>
          <cell r="AL29">
            <v>94</v>
          </cell>
          <cell r="AM29">
            <v>47</v>
          </cell>
          <cell r="AN29">
            <v>40</v>
          </cell>
          <cell r="BB29">
            <v>106</v>
          </cell>
          <cell r="BC29">
            <v>55</v>
          </cell>
          <cell r="BD29">
            <v>36.4</v>
          </cell>
          <cell r="BE29">
            <v>67.75</v>
          </cell>
          <cell r="BF29">
            <v>159.66999999999999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</row>
        <row r="30">
          <cell r="A30" t="str">
            <v>Avg Customers: Total</v>
          </cell>
        </row>
        <row r="31">
          <cell r="A31" t="str">
            <v>Avg Customers: TotalThree months</v>
          </cell>
          <cell r="B31" t="str">
            <v>Three months</v>
          </cell>
          <cell r="E31">
            <v>496993</v>
          </cell>
          <cell r="F31">
            <v>474723</v>
          </cell>
          <cell r="G31">
            <v>458563</v>
          </cell>
          <cell r="H31">
            <v>436911.66</v>
          </cell>
          <cell r="I31">
            <v>414879.66</v>
          </cell>
          <cell r="J31">
            <v>390346</v>
          </cell>
          <cell r="K31">
            <v>364954</v>
          </cell>
          <cell r="L31">
            <v>338950</v>
          </cell>
          <cell r="V31">
            <v>483731</v>
          </cell>
          <cell r="W31">
            <v>465692</v>
          </cell>
          <cell r="X31">
            <v>444350</v>
          </cell>
          <cell r="Y31">
            <v>422780</v>
          </cell>
          <cell r="Z31">
            <v>399750</v>
          </cell>
          <cell r="AA31">
            <v>374558</v>
          </cell>
          <cell r="AB31">
            <v>347686</v>
          </cell>
          <cell r="AC31">
            <v>324458</v>
          </cell>
          <cell r="AD31">
            <v>306230</v>
          </cell>
          <cell r="AE31">
            <v>289394</v>
          </cell>
          <cell r="AF31">
            <v>276918</v>
          </cell>
          <cell r="AG31">
            <v>268738</v>
          </cell>
          <cell r="AL31">
            <v>487812</v>
          </cell>
          <cell r="AM31">
            <v>468173</v>
          </cell>
          <cell r="AN31">
            <v>447611</v>
          </cell>
          <cell r="AO31">
            <v>426231</v>
          </cell>
          <cell r="AP31">
            <v>403251</v>
          </cell>
          <cell r="AQ31">
            <v>378291</v>
          </cell>
          <cell r="AR31">
            <v>352591</v>
          </cell>
          <cell r="AS31">
            <v>326419</v>
          </cell>
          <cell r="AT31">
            <v>307827</v>
          </cell>
          <cell r="AU31">
            <v>290335</v>
          </cell>
          <cell r="AV31">
            <v>276327</v>
          </cell>
          <cell r="AW31">
            <v>267155</v>
          </cell>
          <cell r="BB31">
            <v>490153</v>
          </cell>
          <cell r="BC31">
            <v>469246</v>
          </cell>
          <cell r="BD31">
            <v>449729</v>
          </cell>
          <cell r="BE31">
            <v>428909</v>
          </cell>
          <cell r="BF31">
            <v>406221</v>
          </cell>
          <cell r="BG31">
            <v>381241</v>
          </cell>
          <cell r="BH31">
            <v>355305</v>
          </cell>
          <cell r="BI31">
            <v>328893</v>
          </cell>
          <cell r="BJ31">
            <v>309021</v>
          </cell>
          <cell r="BK31">
            <v>290973</v>
          </cell>
          <cell r="BL31">
            <v>274913</v>
          </cell>
          <cell r="BM31">
            <v>265369</v>
          </cell>
        </row>
        <row r="32">
          <cell r="A32" t="str">
            <v>Avg Customers: TotalYear to date</v>
          </cell>
          <cell r="B32" t="str">
            <v>Year to date</v>
          </cell>
          <cell r="E32">
            <v>496993</v>
          </cell>
          <cell r="F32">
            <v>474723</v>
          </cell>
          <cell r="G32">
            <v>458563</v>
          </cell>
          <cell r="H32">
            <v>436911.66</v>
          </cell>
          <cell r="I32">
            <v>414879.66</v>
          </cell>
          <cell r="J32">
            <v>390346</v>
          </cell>
          <cell r="K32">
            <v>364954</v>
          </cell>
          <cell r="L32">
            <v>338950</v>
          </cell>
          <cell r="V32">
            <v>479227</v>
          </cell>
          <cell r="W32">
            <v>462129</v>
          </cell>
          <cell r="X32">
            <v>440649</v>
          </cell>
          <cell r="Y32">
            <v>418830</v>
          </cell>
          <cell r="Z32">
            <v>395048</v>
          </cell>
          <cell r="AA32">
            <v>369756</v>
          </cell>
          <cell r="AB32">
            <v>343318</v>
          </cell>
          <cell r="AL32">
            <v>482089</v>
          </cell>
          <cell r="AM32">
            <v>464257</v>
          </cell>
          <cell r="AN32">
            <v>442970</v>
          </cell>
          <cell r="AO32">
            <v>421242</v>
          </cell>
          <cell r="AP32">
            <v>397782</v>
          </cell>
          <cell r="AQ32">
            <v>372601</v>
          </cell>
          <cell r="AR32">
            <v>346409</v>
          </cell>
          <cell r="AS32">
            <v>322665</v>
          </cell>
          <cell r="BB32">
            <v>484105</v>
          </cell>
          <cell r="BC32">
            <v>465419</v>
          </cell>
          <cell r="BD32">
            <v>444659.4</v>
          </cell>
          <cell r="BE32">
            <v>423209.75</v>
          </cell>
          <cell r="BF32">
            <v>400051.67</v>
          </cell>
          <cell r="BG32">
            <v>374761</v>
          </cell>
          <cell r="BH32">
            <v>348633</v>
          </cell>
          <cell r="BI32">
            <v>324222</v>
          </cell>
          <cell r="BJ32">
            <v>305520</v>
          </cell>
          <cell r="BK32">
            <v>288506</v>
          </cell>
          <cell r="BL32">
            <v>275124</v>
          </cell>
          <cell r="BM32">
            <v>266349</v>
          </cell>
          <cell r="BN32">
            <v>259009</v>
          </cell>
          <cell r="BO32">
            <v>253803</v>
          </cell>
        </row>
        <row r="33">
          <cell r="A33" t="str">
            <v>Avg Customers: TotalTwelve months</v>
          </cell>
          <cell r="B33" t="str">
            <v>Twelve months</v>
          </cell>
          <cell r="E33">
            <v>489673</v>
          </cell>
          <cell r="F33">
            <v>469458</v>
          </cell>
          <cell r="G33">
            <v>450072</v>
          </cell>
          <cell r="H33">
            <v>428717.75</v>
          </cell>
          <cell r="I33">
            <v>406121.25</v>
          </cell>
          <cell r="J33">
            <v>381109</v>
          </cell>
          <cell r="K33">
            <v>355134</v>
          </cell>
          <cell r="L33">
            <v>329680</v>
          </cell>
          <cell r="M33">
            <v>310049</v>
          </cell>
          <cell r="N33">
            <v>292426</v>
          </cell>
          <cell r="O33">
            <v>277870</v>
          </cell>
          <cell r="P33">
            <v>268397</v>
          </cell>
          <cell r="Q33">
            <v>260718</v>
          </cell>
          <cell r="R33">
            <v>254683</v>
          </cell>
          <cell r="V33">
            <v>473970</v>
          </cell>
          <cell r="W33">
            <v>455428</v>
          </cell>
          <cell r="X33">
            <v>434119</v>
          </cell>
          <cell r="Y33">
            <v>411858</v>
          </cell>
          <cell r="Z33">
            <v>387407</v>
          </cell>
          <cell r="AA33">
            <v>361852</v>
          </cell>
          <cell r="AB33">
            <v>314606</v>
          </cell>
          <cell r="AC33">
            <v>280989</v>
          </cell>
          <cell r="AD33">
            <v>270441</v>
          </cell>
          <cell r="AE33">
            <v>262505</v>
          </cell>
          <cell r="AF33">
            <v>255919</v>
          </cell>
          <cell r="AL33">
            <v>478879</v>
          </cell>
          <cell r="AM33">
            <v>460543</v>
          </cell>
          <cell r="AN33">
            <v>439450</v>
          </cell>
          <cell r="AO33">
            <v>417487</v>
          </cell>
          <cell r="AP33">
            <v>393647</v>
          </cell>
          <cell r="AQ33">
            <v>368277</v>
          </cell>
          <cell r="AR33">
            <v>342030</v>
          </cell>
          <cell r="AS33">
            <v>319254</v>
          </cell>
          <cell r="AT33">
            <v>301008</v>
          </cell>
          <cell r="AU33">
            <v>284491</v>
          </cell>
          <cell r="AV33">
            <v>272737</v>
          </cell>
          <cell r="AW33">
            <v>264316</v>
          </cell>
          <cell r="AX33">
            <v>257466</v>
          </cell>
          <cell r="BB33">
            <v>484105</v>
          </cell>
          <cell r="BC33">
            <v>465419</v>
          </cell>
          <cell r="BD33">
            <v>444659.4</v>
          </cell>
          <cell r="BE33">
            <v>423209.75</v>
          </cell>
          <cell r="BF33">
            <v>400051.67</v>
          </cell>
          <cell r="BG33">
            <v>374761</v>
          </cell>
          <cell r="BH33">
            <v>348633</v>
          </cell>
          <cell r="BI33">
            <v>324222</v>
          </cell>
          <cell r="BJ33">
            <v>305520</v>
          </cell>
          <cell r="BK33">
            <v>288506</v>
          </cell>
          <cell r="BL33">
            <v>275124</v>
          </cell>
          <cell r="BM33">
            <v>266349</v>
          </cell>
          <cell r="BN33">
            <v>259009</v>
          </cell>
          <cell r="BO33">
            <v>253803</v>
          </cell>
        </row>
        <row r="34">
          <cell r="AA34">
            <v>335487</v>
          </cell>
          <cell r="AB34">
            <v>296635</v>
          </cell>
        </row>
      </sheetData>
      <sheetData sheetId="1" refreshError="1">
        <row r="222">
          <cell r="AJ222">
            <v>35430</v>
          </cell>
        </row>
      </sheetData>
      <sheetData sheetId="2"/>
      <sheetData sheetId="3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lfwd"/>
      <sheetName val="Verify"/>
      <sheetName val="JHS-4"/>
      <sheetName val="JHS-5"/>
      <sheetName val="JHS-5.01(A)"/>
      <sheetName val="JHS-6"/>
      <sheetName val="JHS-7"/>
      <sheetName val="JHS-8 Unit Cost"/>
      <sheetName val="JHS-9 Ex A-1"/>
      <sheetName val="JHS-9 Ex A-2"/>
      <sheetName val="JHS-9 Ex A-3"/>
      <sheetName val="JHS-9 Ex A-4"/>
      <sheetName val="JHS-9 Ex A-5"/>
      <sheetName val="Comparison (For Later)"/>
      <sheetName val="DEM RY PC"/>
      <sheetName val="Tenaska.Backup"/>
      <sheetName val="Restated TY"/>
      <sheetName val="09-10"/>
      <sheetName val="557"/>
      <sheetName val="Production Adjustment"/>
      <sheetName val="Production Factor"/>
      <sheetName val="Production Plant Premiums"/>
      <sheetName val="Prod Plant"/>
      <sheetName val="Prodn OM11GRC"/>
      <sheetName val="EB&amp;Taxes"/>
      <sheetName val="TransmRev"/>
      <sheetName val="Restating Print Macros"/>
      <sheetName val="Module13"/>
      <sheetName val="Module14"/>
      <sheetName val="Module15"/>
      <sheetName val="Module1"/>
    </sheetNames>
    <sheetDataSet>
      <sheetData sheetId="0"/>
      <sheetData sheetId="1"/>
      <sheetData sheetId="2">
        <row r="2">
          <cell r="AP2" t="str">
            <v>Docket Number UE-11_____</v>
          </cell>
        </row>
      </sheetData>
      <sheetData sheetId="3"/>
      <sheetData sheetId="4"/>
      <sheetData sheetId="5">
        <row r="7">
          <cell r="A7" t="str">
            <v>FOR THE TWELVE MONTHS ENDED DECEMBER 31, 2010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ces Transposed"/>
      <sheetName val="Monthly Price Summary"/>
      <sheetName val="Area Price - 071703a"/>
      <sheetName val="Area Price Cond - 071703a"/>
      <sheetName val="Forward Prices"/>
      <sheetName val="Sumas Chart"/>
      <sheetName val="Hydro"/>
      <sheetName val="Sumas Prices"/>
      <sheetName val="TY v PCORC Prices"/>
      <sheetName val="HR Compare"/>
      <sheetName val="WAG-8 page 1 Precip"/>
      <sheetName val="WAG-8 Page 2 Hydro"/>
      <sheetName val="WAG-9 page 1 Gas Prices"/>
      <sheetName val="GRC v TY Heat Rate"/>
      <sheetName val="GRC v TY Prices "/>
      <sheetName val="WAG-9 page 2 Heat Rate"/>
      <sheetName val="Electric Prices"/>
      <sheetName val="Data"/>
    </sheetNames>
    <sheetDataSet>
      <sheetData sheetId="0"/>
      <sheetData sheetId="1" refreshError="1">
        <row r="4">
          <cell r="B4">
            <v>37987</v>
          </cell>
          <cell r="C4">
            <v>39.176639999999999</v>
          </cell>
          <cell r="D4">
            <v>42.19</v>
          </cell>
          <cell r="E4">
            <v>35.004370000000002</v>
          </cell>
          <cell r="F4">
            <v>5.2663000000000002</v>
          </cell>
          <cell r="G4">
            <v>4.9910999999999994</v>
          </cell>
          <cell r="H4">
            <v>7.4391204450942778</v>
          </cell>
        </row>
        <row r="5">
          <cell r="B5">
            <v>38018</v>
          </cell>
          <cell r="C5">
            <v>39.40437</v>
          </cell>
          <cell r="D5">
            <v>41.477469999999997</v>
          </cell>
          <cell r="E5">
            <v>36.852910000000001</v>
          </cell>
          <cell r="F5">
            <v>5.0219000000000005</v>
          </cell>
          <cell r="G5">
            <v>4.8822000000000001</v>
          </cell>
          <cell r="H5">
            <v>7.8465063023955066</v>
          </cell>
        </row>
        <row r="6">
          <cell r="B6">
            <v>38047</v>
          </cell>
          <cell r="C6">
            <v>36.953740000000003</v>
          </cell>
          <cell r="D6">
            <v>40.102240000000002</v>
          </cell>
          <cell r="E6">
            <v>32.594290000000001</v>
          </cell>
          <cell r="F6">
            <v>4.7445000000000004</v>
          </cell>
          <cell r="G6">
            <v>4.6962999999999999</v>
          </cell>
          <cell r="H6">
            <v>7.7887532932869643</v>
          </cell>
        </row>
        <row r="7">
          <cell r="B7">
            <v>38078</v>
          </cell>
          <cell r="C7">
            <v>33.328470000000003</v>
          </cell>
          <cell r="D7">
            <v>36.76641</v>
          </cell>
          <cell r="E7">
            <v>28.62387</v>
          </cell>
          <cell r="F7">
            <v>4.0925000000000002</v>
          </cell>
          <cell r="G7">
            <v>4.0850999999999997</v>
          </cell>
          <cell r="H7">
            <v>8.1437923029932815</v>
          </cell>
        </row>
        <row r="8">
          <cell r="B8">
            <v>38108</v>
          </cell>
          <cell r="C8">
            <v>25.42792</v>
          </cell>
          <cell r="D8">
            <v>27.768339999999998</v>
          </cell>
          <cell r="E8">
            <v>22.45955</v>
          </cell>
          <cell r="F8">
            <v>3.9844999999999997</v>
          </cell>
          <cell r="G8">
            <v>4.0101000000000004</v>
          </cell>
          <cell r="H8">
            <v>6.3817091228510483</v>
          </cell>
        </row>
        <row r="9">
          <cell r="B9">
            <v>38139</v>
          </cell>
          <cell r="C9">
            <v>24.466270000000002</v>
          </cell>
          <cell r="D9">
            <v>24.763500000000001</v>
          </cell>
          <cell r="E9">
            <v>24.059550000000002</v>
          </cell>
          <cell r="F9">
            <v>3.9931000000000005</v>
          </cell>
          <cell r="G9">
            <v>4.0471999999999992</v>
          </cell>
          <cell r="H9">
            <v>6.127136810998973</v>
          </cell>
        </row>
        <row r="10">
          <cell r="B10">
            <v>38169</v>
          </cell>
          <cell r="C10">
            <v>38.752319999999997</v>
          </cell>
          <cell r="D10">
            <v>40.772190000000002</v>
          </cell>
          <cell r="E10">
            <v>35.9557</v>
          </cell>
          <cell r="F10">
            <v>4.1988000000000003</v>
          </cell>
          <cell r="G10">
            <v>4.0464000000000002</v>
          </cell>
          <cell r="H10">
            <v>9.2293798228065143</v>
          </cell>
        </row>
        <row r="11">
          <cell r="B11">
            <v>38200</v>
          </cell>
          <cell r="C11">
            <v>45.317819999999998</v>
          </cell>
          <cell r="D11">
            <v>49.285260000000001</v>
          </cell>
          <cell r="E11">
            <v>40.285969999999999</v>
          </cell>
          <cell r="F11">
            <v>4.1932999999999989</v>
          </cell>
          <cell r="G11">
            <v>4.0923999999999996</v>
          </cell>
          <cell r="H11">
            <v>10.807197195526198</v>
          </cell>
        </row>
        <row r="12">
          <cell r="B12">
            <v>38231</v>
          </cell>
          <cell r="C12">
            <v>47.744050000000001</v>
          </cell>
          <cell r="D12">
            <v>50.820099999999996</v>
          </cell>
          <cell r="E12">
            <v>43.534820000000003</v>
          </cell>
          <cell r="F12">
            <v>4.1754999999999995</v>
          </cell>
          <cell r="G12">
            <v>4.0815999999999999</v>
          </cell>
          <cell r="H12">
            <v>11.434331217818228</v>
          </cell>
        </row>
        <row r="13">
          <cell r="B13">
            <v>38261</v>
          </cell>
          <cell r="C13">
            <v>42.095359999999999</v>
          </cell>
          <cell r="D13">
            <v>44.057079999999999</v>
          </cell>
          <cell r="E13">
            <v>39.607430000000001</v>
          </cell>
          <cell r="F13">
            <v>4.1970000000000001</v>
          </cell>
          <cell r="G13">
            <v>4.1196000000000002</v>
          </cell>
          <cell r="H13">
            <v>10.029868954014772</v>
          </cell>
        </row>
        <row r="14">
          <cell r="B14">
            <v>38292</v>
          </cell>
          <cell r="C14">
            <v>41.224559999999997</v>
          </cell>
          <cell r="D14">
            <v>43.192079999999997</v>
          </cell>
          <cell r="E14">
            <v>38.53219</v>
          </cell>
          <cell r="F14">
            <v>4.4514000000000014</v>
          </cell>
          <cell r="G14">
            <v>4.2835000000000001</v>
          </cell>
          <cell r="H14">
            <v>9.261032484162282</v>
          </cell>
        </row>
        <row r="15">
          <cell r="B15">
            <v>38322</v>
          </cell>
          <cell r="C15">
            <v>41.988250000000001</v>
          </cell>
          <cell r="D15">
            <v>44.759990000000002</v>
          </cell>
          <cell r="E15">
            <v>38.150460000000002</v>
          </cell>
          <cell r="F15">
            <v>4.773200000000001</v>
          </cell>
          <cell r="G15">
            <v>4.4853000000000005</v>
          </cell>
          <cell r="H15">
            <v>8.7966668063353701</v>
          </cell>
        </row>
        <row r="16">
          <cell r="B16">
            <v>38353</v>
          </cell>
          <cell r="C16">
            <v>41.499609999999997</v>
          </cell>
          <cell r="D16">
            <v>44.226190000000003</v>
          </cell>
          <cell r="E16">
            <v>38.041519999999998</v>
          </cell>
          <cell r="F16">
            <v>4.9470000000000001</v>
          </cell>
          <cell r="G16">
            <v>4.6510999999999996</v>
          </cell>
          <cell r="H16">
            <v>8.3888437436830401</v>
          </cell>
        </row>
        <row r="17">
          <cell r="B17">
            <v>38384</v>
          </cell>
          <cell r="C17">
            <v>39.479950000000002</v>
          </cell>
          <cell r="D17">
            <v>41.223350000000003</v>
          </cell>
          <cell r="E17">
            <v>37.155380000000001</v>
          </cell>
          <cell r="F17">
            <v>4.7565</v>
          </cell>
          <cell r="G17">
            <v>4.5221</v>
          </cell>
          <cell r="H17">
            <v>8.300210238620835</v>
          </cell>
        </row>
        <row r="18">
          <cell r="B18">
            <v>38412</v>
          </cell>
          <cell r="C18">
            <v>37.596719999999998</v>
          </cell>
          <cell r="D18">
            <v>39.527149999999999</v>
          </cell>
          <cell r="E18">
            <v>34.923839999999998</v>
          </cell>
          <cell r="F18">
            <v>4.4582000000000006</v>
          </cell>
          <cell r="G18">
            <v>4.2993000000000006</v>
          </cell>
          <cell r="H18">
            <v>8.4331613655735485</v>
          </cell>
        </row>
        <row r="19">
          <cell r="B19">
            <v>38443</v>
          </cell>
          <cell r="C19">
            <v>34.900579999999998</v>
          </cell>
          <cell r="D19">
            <v>37.944290000000002</v>
          </cell>
          <cell r="E19">
            <v>30.735510000000001</v>
          </cell>
          <cell r="F19">
            <v>3.9565999999999995</v>
          </cell>
          <cell r="G19">
            <v>3.8695999999999997</v>
          </cell>
          <cell r="H19">
            <v>8.8208512359096201</v>
          </cell>
        </row>
        <row r="20">
          <cell r="B20">
            <v>38473</v>
          </cell>
          <cell r="C20">
            <v>27.753</v>
          </cell>
          <cell r="D20">
            <v>30.350709999999999</v>
          </cell>
          <cell r="E20">
            <v>24.45834</v>
          </cell>
          <cell r="F20">
            <v>3.8623000000000003</v>
          </cell>
          <cell r="G20">
            <v>3.7753000000000001</v>
          </cell>
          <cell r="H20">
            <v>7.1856147891152933</v>
          </cell>
        </row>
        <row r="21">
          <cell r="B21">
            <v>38504</v>
          </cell>
          <cell r="C21">
            <v>27.043050000000001</v>
          </cell>
          <cell r="D21">
            <v>27.647480000000002</v>
          </cell>
          <cell r="E21">
            <v>26.21593</v>
          </cell>
          <cell r="F21">
            <v>3.8573999999999997</v>
          </cell>
          <cell r="G21">
            <v>3.7704</v>
          </cell>
          <cell r="H21">
            <v>7.0106937315290097</v>
          </cell>
        </row>
        <row r="22">
          <cell r="B22">
            <v>38534</v>
          </cell>
          <cell r="C22">
            <v>37.02167</v>
          </cell>
          <cell r="D22">
            <v>39.613419999999998</v>
          </cell>
          <cell r="E22">
            <v>33.73462</v>
          </cell>
          <cell r="F22">
            <v>3.8649</v>
          </cell>
          <cell r="G22">
            <v>3.7778999999999998</v>
          </cell>
          <cell r="H22">
            <v>9.5789464151724495</v>
          </cell>
        </row>
        <row r="23">
          <cell r="B23">
            <v>38565</v>
          </cell>
          <cell r="C23">
            <v>42.328409999999998</v>
          </cell>
          <cell r="D23">
            <v>46.319319999999998</v>
          </cell>
          <cell r="E23">
            <v>36.80256</v>
          </cell>
          <cell r="F23">
            <v>3.8588999999999998</v>
          </cell>
          <cell r="G23">
            <v>3.7719</v>
          </cell>
          <cell r="H23">
            <v>10.969035217289901</v>
          </cell>
        </row>
        <row r="24">
          <cell r="B24">
            <v>38596</v>
          </cell>
          <cell r="C24">
            <v>46.030810000000002</v>
          </cell>
          <cell r="D24">
            <v>48.709330000000001</v>
          </cell>
          <cell r="E24">
            <v>42.365450000000003</v>
          </cell>
          <cell r="F24">
            <v>3.8584000000000005</v>
          </cell>
          <cell r="G24">
            <v>3.7714000000000008</v>
          </cell>
          <cell r="H24">
            <v>11.930025399129171</v>
          </cell>
        </row>
        <row r="25">
          <cell r="B25">
            <v>38626</v>
          </cell>
          <cell r="C25">
            <v>42.187869999999997</v>
          </cell>
          <cell r="D25">
            <v>43.814660000000003</v>
          </cell>
          <cell r="E25">
            <v>40.124690000000001</v>
          </cell>
          <cell r="F25">
            <v>3.8989000000000003</v>
          </cell>
          <cell r="G25">
            <v>3.8119000000000001</v>
          </cell>
          <cell r="H25">
            <v>10.820454487163044</v>
          </cell>
        </row>
        <row r="26">
          <cell r="B26">
            <v>38657</v>
          </cell>
          <cell r="C26">
            <v>44.069229999999997</v>
          </cell>
          <cell r="D26">
            <v>45.901589999999999</v>
          </cell>
          <cell r="E26">
            <v>41.56183</v>
          </cell>
          <cell r="F26">
            <v>4.8037000000000001</v>
          </cell>
          <cell r="G26">
            <v>4.1947000000000001</v>
          </cell>
          <cell r="H26">
            <v>9.174017944501113</v>
          </cell>
        </row>
        <row r="27">
          <cell r="B27">
            <v>38687</v>
          </cell>
          <cell r="C27">
            <v>45.403100000000002</v>
          </cell>
          <cell r="D27">
            <v>47.666449999999998</v>
          </cell>
          <cell r="E27">
            <v>42.269260000000003</v>
          </cell>
          <cell r="F27">
            <v>4.9888999999999992</v>
          </cell>
          <cell r="G27">
            <v>4.379900000000001</v>
          </cell>
          <cell r="H27">
            <v>9.1008238289001593</v>
          </cell>
        </row>
        <row r="28">
          <cell r="C28">
            <v>37.302597142857138</v>
          </cell>
          <cell r="D28">
            <v>39.116349999999997</v>
          </cell>
          <cell r="E28">
            <v>34.884259999999998</v>
          </cell>
          <cell r="F28">
            <v>4.15445441688321</v>
          </cell>
          <cell r="G28">
            <v>3.886646968071966</v>
          </cell>
          <cell r="H28">
            <v>8.9789400483644268</v>
          </cell>
        </row>
        <row r="29">
          <cell r="C29">
            <v>35.586639999999996</v>
          </cell>
          <cell r="D29">
            <v>37.143099999999997</v>
          </cell>
          <cell r="E29">
            <v>33.511360000000003</v>
          </cell>
          <cell r="F29">
            <v>3.8224354832672676</v>
          </cell>
          <cell r="G29">
            <v>3.5760308793656628</v>
          </cell>
          <cell r="H29">
            <v>9.3099386911252555</v>
          </cell>
        </row>
        <row r="30">
          <cell r="C30">
            <v>32.027979999999999</v>
          </cell>
          <cell r="D30">
            <v>33.297730000000001</v>
          </cell>
          <cell r="E30">
            <v>30.334980000000002</v>
          </cell>
          <cell r="F30">
            <v>3.5304364312226899</v>
          </cell>
          <cell r="G30">
            <v>3.302854881646959</v>
          </cell>
          <cell r="H30">
            <v>9.0719605419740716</v>
          </cell>
        </row>
        <row r="31">
          <cell r="C31">
            <v>32.430720000000001</v>
          </cell>
          <cell r="D31">
            <v>34.375770000000003</v>
          </cell>
          <cell r="E31">
            <v>29.837319999999998</v>
          </cell>
          <cell r="F31">
            <v>3.6726274304484199</v>
          </cell>
          <cell r="G31">
            <v>3.4358798617218191</v>
          </cell>
          <cell r="H31">
            <v>8.8303865867603886</v>
          </cell>
        </row>
        <row r="32">
          <cell r="C32">
            <v>27.722384285714284</v>
          </cell>
          <cell r="D32">
            <v>30.26698</v>
          </cell>
          <cell r="E32">
            <v>24.32959</v>
          </cell>
          <cell r="F32">
            <v>3.5984112479055161</v>
          </cell>
          <cell r="G32">
            <v>3.3664478564770355</v>
          </cell>
          <cell r="H32">
            <v>7.7040622585454397</v>
          </cell>
        </row>
        <row r="33">
          <cell r="C33">
            <v>26.474161428571428</v>
          </cell>
          <cell r="D33">
            <v>27.192609999999998</v>
          </cell>
          <cell r="E33">
            <v>25.51623</v>
          </cell>
          <cell r="F33">
            <v>3.4157113219827635</v>
          </cell>
          <cell r="G33">
            <v>3.195525265469918</v>
          </cell>
          <cell r="H33">
            <v>7.7507022499792573</v>
          </cell>
        </row>
        <row r="34">
          <cell r="C34">
            <v>36.278964285714281</v>
          </cell>
          <cell r="D34">
            <v>38.517499999999998</v>
          </cell>
          <cell r="E34">
            <v>33.294249999999998</v>
          </cell>
          <cell r="F34">
            <v>3.3325989552633013</v>
          </cell>
          <cell r="G34">
            <v>3.1177705483145837</v>
          </cell>
          <cell r="H34">
            <v>10.886087636922985</v>
          </cell>
        </row>
        <row r="35">
          <cell r="C35">
            <v>43.954628571428572</v>
          </cell>
          <cell r="D35">
            <v>48.212519999999998</v>
          </cell>
          <cell r="E35">
            <v>38.277439999999999</v>
          </cell>
          <cell r="F35">
            <v>3.5203659374755376</v>
          </cell>
          <cell r="G35">
            <v>3.2934335593596575</v>
          </cell>
          <cell r="H35">
            <v>12.485812370673186</v>
          </cell>
        </row>
        <row r="36">
          <cell r="C36">
            <v>48.290775714285715</v>
          </cell>
          <cell r="D36">
            <v>51.765799999999999</v>
          </cell>
          <cell r="E36">
            <v>43.657409999999999</v>
          </cell>
          <cell r="F36">
            <v>3.6195493935446179</v>
          </cell>
          <cell r="G36">
            <v>3.3862233796660739</v>
          </cell>
          <cell r="H36">
            <v>13.341654019257533</v>
          </cell>
        </row>
        <row r="37">
          <cell r="C37">
            <v>44.458577142857138</v>
          </cell>
          <cell r="D37">
            <v>46.344180000000001</v>
          </cell>
          <cell r="E37">
            <v>41.94444</v>
          </cell>
          <cell r="F37">
            <v>4.0265457442764596</v>
          </cell>
          <cell r="G37">
            <v>3.7669836369359126</v>
          </cell>
          <cell r="H37">
            <v>11.041368946584765</v>
          </cell>
        </row>
        <row r="38">
          <cell r="C38">
            <v>45.105658571428563</v>
          </cell>
          <cell r="D38">
            <v>47.483809999999998</v>
          </cell>
          <cell r="E38">
            <v>41.93479</v>
          </cell>
          <cell r="F38">
            <v>4.5277793787690204</v>
          </cell>
          <cell r="G38">
            <v>4.2359063859446104</v>
          </cell>
          <cell r="H38">
            <v>9.96198241966718</v>
          </cell>
        </row>
        <row r="39">
          <cell r="C39">
            <v>47.311529999999998</v>
          </cell>
          <cell r="D39">
            <v>50.055390000000003</v>
          </cell>
          <cell r="E39">
            <v>43.65305</v>
          </cell>
          <cell r="F39">
            <v>4.8875276023090315</v>
          </cell>
          <cell r="G39">
            <v>4.572464259009454</v>
          </cell>
          <cell r="H39">
            <v>9.6800537714914281</v>
          </cell>
        </row>
        <row r="40">
          <cell r="C40">
            <v>37.089982857142857</v>
          </cell>
          <cell r="D40">
            <v>39.255789999999998</v>
          </cell>
          <cell r="E40">
            <v>34.202240000000003</v>
          </cell>
          <cell r="F40">
            <v>4.0641254858339098</v>
          </cell>
          <cell r="G40">
            <v>3.7301653122988565</v>
          </cell>
          <cell r="H40">
            <v>9.1261903665192659</v>
          </cell>
        </row>
        <row r="41">
          <cell r="C41">
            <v>35.252087142857143</v>
          </cell>
          <cell r="D41">
            <v>36.961620000000003</v>
          </cell>
          <cell r="E41">
            <v>32.972709999999999</v>
          </cell>
          <cell r="F41">
            <v>3.7393255302959973</v>
          </cell>
          <cell r="G41">
            <v>3.4320550468046473</v>
          </cell>
          <cell r="H41">
            <v>9.4273918804995454</v>
          </cell>
        </row>
        <row r="42">
          <cell r="C42">
            <v>31.166675714285713</v>
          </cell>
          <cell r="D42">
            <v>32.723019999999998</v>
          </cell>
          <cell r="E42">
            <v>29.091550000000002</v>
          </cell>
          <cell r="F42">
            <v>3.4536753172545405</v>
          </cell>
          <cell r="G42">
            <v>3.1698774836727872</v>
          </cell>
          <cell r="H42">
            <v>9.0242054771556539</v>
          </cell>
        </row>
        <row r="43">
          <cell r="C43">
            <v>31.833902857142853</v>
          </cell>
          <cell r="D43">
            <v>33.701419999999999</v>
          </cell>
          <cell r="E43">
            <v>29.343879999999999</v>
          </cell>
          <cell r="F43">
            <v>3.5927747045196976</v>
          </cell>
          <cell r="G43">
            <v>3.2975466984022743</v>
          </cell>
          <cell r="H43">
            <v>8.8605341206327015</v>
          </cell>
        </row>
        <row r="44">
          <cell r="C44">
            <v>26.86353857142857</v>
          </cell>
          <cell r="D44">
            <v>28.585380000000001</v>
          </cell>
          <cell r="E44">
            <v>24.56775</v>
          </cell>
          <cell r="F44">
            <v>3.5201721799359271</v>
          </cell>
          <cell r="G44">
            <v>3.2309101194551717</v>
          </cell>
          <cell r="H44">
            <v>7.6313138103141114</v>
          </cell>
        </row>
        <row r="45">
          <cell r="C45">
            <v>25.917077142857142</v>
          </cell>
          <cell r="D45">
            <v>26.29317</v>
          </cell>
          <cell r="E45">
            <v>25.415620000000001</v>
          </cell>
          <cell r="F45">
            <v>3.3414446381953962</v>
          </cell>
          <cell r="G45">
            <v>3.066869102789521</v>
          </cell>
          <cell r="H45">
            <v>7.7562491524187269</v>
          </cell>
        </row>
        <row r="46">
          <cell r="C46">
            <v>36.544448571428575</v>
          </cell>
          <cell r="D46">
            <v>38.978160000000003</v>
          </cell>
          <cell r="E46">
            <v>33.299500000000002</v>
          </cell>
          <cell r="F46">
            <v>3.2601393562310919</v>
          </cell>
          <cell r="G46">
            <v>2.9922448955530414</v>
          </cell>
          <cell r="H46">
            <v>11.209474374640246</v>
          </cell>
        </row>
        <row r="47">
          <cell r="C47">
            <v>46.865112857142861</v>
          </cell>
          <cell r="D47">
            <v>53.366100000000003</v>
          </cell>
          <cell r="E47">
            <v>38.197130000000001</v>
          </cell>
          <cell r="F47">
            <v>3.4438237829287801</v>
          </cell>
          <cell r="G47">
            <v>3.1608354765440789</v>
          </cell>
          <cell r="H47">
            <v>13.60845264193126</v>
          </cell>
        </row>
        <row r="48">
          <cell r="C48">
            <v>52.34204142857142</v>
          </cell>
          <cell r="D48">
            <v>58.316040000000001</v>
          </cell>
          <cell r="E48">
            <v>44.376710000000003</v>
          </cell>
          <cell r="F48">
            <v>3.5408507258518531</v>
          </cell>
          <cell r="G48">
            <v>3.2498894533741733</v>
          </cell>
          <cell r="H48">
            <v>14.782334947480464</v>
          </cell>
        </row>
        <row r="49">
          <cell r="C49">
            <v>44.499747142857146</v>
          </cell>
          <cell r="D49">
            <v>46.454320000000003</v>
          </cell>
          <cell r="E49">
            <v>41.893650000000001</v>
          </cell>
          <cell r="F49">
            <v>3.9389978892744848</v>
          </cell>
          <cell r="G49">
            <v>3.6153197884772617</v>
          </cell>
          <cell r="H49">
            <v>11.297225434932502</v>
          </cell>
        </row>
        <row r="50">
          <cell r="C50">
            <v>44.95249571428571</v>
          </cell>
          <cell r="D50">
            <v>47.217199999999998</v>
          </cell>
          <cell r="E50">
            <v>41.93289</v>
          </cell>
          <cell r="F50">
            <v>4.4293333663036565</v>
          </cell>
          <cell r="G50">
            <v>4.0653630743401319</v>
          </cell>
          <cell r="H50">
            <v>10.148817439722137</v>
          </cell>
        </row>
        <row r="51">
          <cell r="C51">
            <v>47.25863714285714</v>
          </cell>
          <cell r="D51">
            <v>49.581400000000002</v>
          </cell>
          <cell r="E51">
            <v>44.161619999999999</v>
          </cell>
          <cell r="F51">
            <v>4.7812597029679331</v>
          </cell>
          <cell r="G51">
            <v>4.3883706729207486</v>
          </cell>
          <cell r="H51">
            <v>9.8841393437636693</v>
          </cell>
        </row>
        <row r="52">
          <cell r="C52">
            <v>35.584068571428567</v>
          </cell>
          <cell r="D52">
            <v>37.156959999999998</v>
          </cell>
          <cell r="E52">
            <v>33.486879999999999</v>
          </cell>
          <cell r="F52">
            <v>3.9814788280768263</v>
          </cell>
          <cell r="G52">
            <v>3.6948663045336172</v>
          </cell>
          <cell r="H52">
            <v>8.9373999229870922</v>
          </cell>
        </row>
        <row r="53">
          <cell r="C53">
            <v>33.651092857142856</v>
          </cell>
          <cell r="D53">
            <v>34.795430000000003</v>
          </cell>
          <cell r="E53">
            <v>32.125309999999999</v>
          </cell>
          <cell r="F53">
            <v>3.6632838926984599</v>
          </cell>
          <cell r="G53">
            <v>3.3995770927181499</v>
          </cell>
          <cell r="H53">
            <v>9.1860455926484796</v>
          </cell>
        </row>
        <row r="54">
          <cell r="C54">
            <v>30.224060000000001</v>
          </cell>
          <cell r="D54">
            <v>31.461860000000001</v>
          </cell>
          <cell r="E54">
            <v>28.57366</v>
          </cell>
          <cell r="F54">
            <v>3.3834425641212658</v>
          </cell>
          <cell r="G54">
            <v>3.1398805477348288</v>
          </cell>
          <cell r="H54">
            <v>8.9329313050862069</v>
          </cell>
        </row>
        <row r="55">
          <cell r="C55">
            <v>30.63569857142857</v>
          </cell>
          <cell r="D55">
            <v>32.252839999999999</v>
          </cell>
          <cell r="E55">
            <v>28.479510000000001</v>
          </cell>
          <cell r="F55">
            <v>3.5197132740993671</v>
          </cell>
          <cell r="G55">
            <v>3.2663416131666803</v>
          </cell>
          <cell r="H55">
            <v>8.7040324553901929</v>
          </cell>
        </row>
        <row r="56">
          <cell r="C56">
            <v>26.300637142857141</v>
          </cell>
          <cell r="D56">
            <v>27.994630000000001</v>
          </cell>
          <cell r="E56">
            <v>24.041979999999999</v>
          </cell>
          <cell r="F56">
            <v>3.4485871694791261</v>
          </cell>
          <cell r="G56">
            <v>3.200335624266069</v>
          </cell>
          <cell r="H56">
            <v>7.6264962578369691</v>
          </cell>
        </row>
        <row r="57">
          <cell r="C57">
            <v>26.425657142857141</v>
          </cell>
          <cell r="D57">
            <v>27.250430000000001</v>
          </cell>
          <cell r="E57">
            <v>25.325959999999998</v>
          </cell>
          <cell r="F57">
            <v>3.2734941695423565</v>
          </cell>
          <cell r="G57">
            <v>3.0378469476808982</v>
          </cell>
          <cell r="H57">
            <v>8.072614696775684</v>
          </cell>
        </row>
        <row r="58">
          <cell r="C58">
            <v>35.695105714285717</v>
          </cell>
          <cell r="D58">
            <v>38.190840000000001</v>
          </cell>
          <cell r="E58">
            <v>32.367460000000001</v>
          </cell>
          <cell r="F58">
            <v>3.1938422838217875</v>
          </cell>
          <cell r="G58">
            <v>2.9639289183883375</v>
          </cell>
          <cell r="H58">
            <v>11.176226795886913</v>
          </cell>
        </row>
        <row r="59">
          <cell r="C59">
            <v>52.872565714285713</v>
          </cell>
          <cell r="D59">
            <v>64.188209999999998</v>
          </cell>
          <cell r="E59">
            <v>37.785040000000002</v>
          </cell>
          <cell r="F59">
            <v>3.3737913672084723</v>
          </cell>
          <cell r="G59">
            <v>3.1309241062186679</v>
          </cell>
          <cell r="H59">
            <v>15.671557591906847</v>
          </cell>
        </row>
        <row r="60">
          <cell r="C60">
            <v>54.699252857142852</v>
          </cell>
          <cell r="D60">
            <v>63.0075</v>
          </cell>
          <cell r="E60">
            <v>43.621589999999998</v>
          </cell>
          <cell r="F60">
            <v>3.46884520359905</v>
          </cell>
          <cell r="G60">
            <v>3.2191353544411889</v>
          </cell>
          <cell r="H60">
            <v>15.768721187209632</v>
          </cell>
        </row>
        <row r="61">
          <cell r="C61">
            <v>43.879859999999994</v>
          </cell>
          <cell r="D61">
            <v>45.862200000000001</v>
          </cell>
          <cell r="E61">
            <v>41.236739999999998</v>
          </cell>
          <cell r="F61">
            <v>3.8588957832751802</v>
          </cell>
          <cell r="G61">
            <v>3.5811075778638304</v>
          </cell>
          <cell r="H61">
            <v>11.371092266906887</v>
          </cell>
        </row>
        <row r="62">
          <cell r="C62">
            <v>44.269641428571425</v>
          </cell>
          <cell r="D62">
            <v>46.174529999999997</v>
          </cell>
          <cell r="E62">
            <v>41.729790000000001</v>
          </cell>
          <cell r="F62">
            <v>4.3392599667265719</v>
          </cell>
          <cell r="G62">
            <v>4.0268920494082066</v>
          </cell>
          <cell r="H62">
            <v>10.202117819174434</v>
          </cell>
        </row>
        <row r="63">
          <cell r="C63">
            <v>46.514707142857141</v>
          </cell>
          <cell r="D63">
            <v>48.526910000000001</v>
          </cell>
          <cell r="E63">
            <v>43.831769999999999</v>
          </cell>
          <cell r="F63">
            <v>4.6840296504766172</v>
          </cell>
          <cell r="G63">
            <v>4.3468429878207244</v>
          </cell>
          <cell r="H63">
            <v>9.9304894746180992</v>
          </cell>
        </row>
      </sheetData>
      <sheetData sheetId="2"/>
      <sheetData sheetId="3"/>
      <sheetData sheetId="4"/>
      <sheetData sheetId="5" refreshError="1"/>
      <sheetData sheetId="6" refreshError="1"/>
      <sheetData sheetId="7"/>
      <sheetData sheetId="8"/>
      <sheetData sheetId="9"/>
      <sheetData sheetId="10" refreshError="1"/>
      <sheetData sheetId="11" refreshError="1"/>
      <sheetData sheetId="12" refreshError="1"/>
      <sheetData sheetId="13"/>
      <sheetData sheetId="14"/>
      <sheetData sheetId="15"/>
      <sheetData sheetId="16"/>
      <sheetData sheetId="17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st of service"/>
      <sheetName val="Inputs"/>
      <sheetName val="Expense"/>
      <sheetName val="Revenue"/>
      <sheetName val="Debt Service"/>
      <sheetName val="not used"/>
      <sheetName val="Depreciation tables"/>
      <sheetName val="Modified Financial Statements"/>
      <sheetName val="Module2"/>
    </sheetNames>
    <sheetDataSet>
      <sheetData sheetId="0"/>
      <sheetData sheetId="1">
        <row r="111">
          <cell r="E111">
            <v>3.0000000000000001E-3</v>
          </cell>
        </row>
        <row r="112">
          <cell r="E112">
            <v>2.2499999999999998E-3</v>
          </cell>
        </row>
        <row r="129">
          <cell r="E129">
            <v>0.55000000000000004</v>
          </cell>
        </row>
      </sheetData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lectric"/>
      <sheetName val="Sum to C. Pricing"/>
      <sheetName val="Summary"/>
      <sheetName val="Daily Calc"/>
      <sheetName val="Data"/>
      <sheetName val="Coeff"/>
      <sheetName val="HDD"/>
      <sheetName val="CDD"/>
      <sheetName val="Loads"/>
      <sheetName val="30-Y Norm Calc"/>
      <sheetName val="Hourly Temps"/>
      <sheetName val="Loss Factor99-05"/>
      <sheetName val="New C Count"/>
      <sheetName val="How to Calc Norm Load"/>
      <sheetName val="Actual Load E.Acctg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hitehorn Emission Calcs"/>
      <sheetName val="Fredonia Emission Calcs"/>
      <sheetName val="Load Shape"/>
      <sheetName val="Load Source Data"/>
      <sheetName val="Reduced Load Points"/>
      <sheetName val="Plant Summary"/>
      <sheetName val="Emissions"/>
      <sheetName val="Data for Port. Screening Model"/>
      <sheetName val="Load &amp; Price Developme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9100F4"/>
    </sheetNames>
    <sheetDataSet>
      <sheetData sheetId="0">
        <row r="1">
          <cell r="A1" t="str">
            <v>Classcd</v>
          </cell>
          <cell r="B1" t="str">
            <v>Class</v>
          </cell>
          <cell r="C1" t="str">
            <v>Analysis</v>
          </cell>
          <cell r="D1" t="str">
            <v>statistic</v>
          </cell>
          <cell r="E1" t="str">
            <v>Alias</v>
          </cell>
          <cell r="F1" t="str">
            <v>Annual</v>
          </cell>
          <cell r="G1" t="str">
            <v>Month1</v>
          </cell>
          <cell r="H1" t="str">
            <v>Month2</v>
          </cell>
          <cell r="I1" t="str">
            <v>Month3</v>
          </cell>
          <cell r="J1" t="str">
            <v>Month4</v>
          </cell>
          <cell r="K1" t="str">
            <v>Month5</v>
          </cell>
          <cell r="L1" t="str">
            <v>Month6</v>
          </cell>
          <cell r="M1" t="str">
            <v>Month7</v>
          </cell>
          <cell r="N1" t="str">
            <v>Month8</v>
          </cell>
          <cell r="O1" t="str">
            <v>Month9</v>
          </cell>
          <cell r="P1" t="str">
            <v>Month10</v>
          </cell>
          <cell r="Q1" t="str">
            <v>Month11</v>
          </cell>
          <cell r="R1" t="str">
            <v>Month12</v>
          </cell>
          <cell r="S1" t="str">
            <v>Uom</v>
          </cell>
          <cell r="T1" t="str">
            <v>Module</v>
          </cell>
          <cell r="U1" t="str">
            <v>Last_Change</v>
          </cell>
          <cell r="V1" t="str">
            <v>_LABEL_</v>
          </cell>
        </row>
        <row r="2">
          <cell r="D2" t="str">
            <v>Year</v>
          </cell>
          <cell r="G2">
            <v>2005</v>
          </cell>
          <cell r="H2">
            <v>2005</v>
          </cell>
          <cell r="I2">
            <v>2005</v>
          </cell>
          <cell r="J2">
            <v>2006</v>
          </cell>
          <cell r="K2">
            <v>2006</v>
          </cell>
          <cell r="L2">
            <v>2006</v>
          </cell>
          <cell r="M2">
            <v>2006</v>
          </cell>
          <cell r="N2">
            <v>2006</v>
          </cell>
          <cell r="O2">
            <v>2006</v>
          </cell>
          <cell r="P2">
            <v>2006</v>
          </cell>
          <cell r="Q2">
            <v>2006</v>
          </cell>
          <cell r="R2">
            <v>2006</v>
          </cell>
        </row>
        <row r="3">
          <cell r="D3" t="str">
            <v>Month</v>
          </cell>
          <cell r="G3">
            <v>10</v>
          </cell>
          <cell r="H3">
            <v>11</v>
          </cell>
          <cell r="I3">
            <v>12</v>
          </cell>
          <cell r="J3">
            <v>1</v>
          </cell>
          <cell r="K3">
            <v>2</v>
          </cell>
          <cell r="L3">
            <v>3</v>
          </cell>
          <cell r="M3">
            <v>4</v>
          </cell>
          <cell r="N3">
            <v>5</v>
          </cell>
          <cell r="O3">
            <v>6</v>
          </cell>
          <cell r="P3">
            <v>7</v>
          </cell>
          <cell r="Q3">
            <v>8</v>
          </cell>
          <cell r="R3">
            <v>9</v>
          </cell>
        </row>
        <row r="4">
          <cell r="A4">
            <v>991</v>
          </cell>
          <cell r="B4" t="str">
            <v>R991</v>
          </cell>
          <cell r="C4" t="str">
            <v>HourlyLoad</v>
          </cell>
          <cell r="D4" t="str">
            <v>PopN</v>
          </cell>
          <cell r="E4" t="str">
            <v>Accounts in Population</v>
          </cell>
          <cell r="F4">
            <v>1</v>
          </cell>
          <cell r="G4">
            <v>1</v>
          </cell>
          <cell r="H4">
            <v>1</v>
          </cell>
          <cell r="I4">
            <v>1</v>
          </cell>
          <cell r="J4">
            <v>1</v>
          </cell>
          <cell r="K4">
            <v>1</v>
          </cell>
          <cell r="L4">
            <v>1</v>
          </cell>
          <cell r="M4">
            <v>1</v>
          </cell>
          <cell r="N4">
            <v>1</v>
          </cell>
          <cell r="O4">
            <v>1</v>
          </cell>
          <cell r="P4">
            <v>1</v>
          </cell>
          <cell r="Q4">
            <v>1</v>
          </cell>
          <cell r="R4">
            <v>1</v>
          </cell>
          <cell r="S4" t="str">
            <v>Accounts</v>
          </cell>
          <cell r="T4" t="str">
            <v>M7100</v>
          </cell>
          <cell r="U4">
            <v>39072.409803240742</v>
          </cell>
        </row>
        <row r="5">
          <cell r="A5">
            <v>991</v>
          </cell>
          <cell r="B5" t="str">
            <v>R991</v>
          </cell>
          <cell r="C5" t="str">
            <v>HourlyLoadGen_ADJ</v>
          </cell>
          <cell r="D5" t="str">
            <v>Totalx</v>
          </cell>
          <cell r="E5" t="str">
            <v>Total Energy Use</v>
          </cell>
          <cell r="F5">
            <v>153115281.74003071</v>
          </cell>
          <cell r="G5">
            <v>12545745.004299102</v>
          </cell>
          <cell r="H5">
            <v>11892086.008524956</v>
          </cell>
          <cell r="I5">
            <v>12551910.269065348</v>
          </cell>
          <cell r="J5">
            <v>12547210.15061702</v>
          </cell>
          <cell r="K5">
            <v>11234263.085919837</v>
          </cell>
          <cell r="L5">
            <v>12346924.553129328</v>
          </cell>
          <cell r="M5">
            <v>12065748.577041971</v>
          </cell>
          <cell r="N5">
            <v>12835801.86012632</v>
          </cell>
          <cell r="O5">
            <v>13021893.507662972</v>
          </cell>
          <cell r="P5">
            <v>14508360.795146713</v>
          </cell>
          <cell r="Q5">
            <v>14336712.161630616</v>
          </cell>
          <cell r="R5">
            <v>13228625.766866531</v>
          </cell>
          <cell r="S5" t="str">
            <v>kWh</v>
          </cell>
          <cell r="T5" t="str">
            <v>M7400</v>
          </cell>
          <cell r="U5">
            <v>39079.352719907409</v>
          </cell>
        </row>
        <row r="6">
          <cell r="A6">
            <v>991</v>
          </cell>
          <cell r="B6" t="str">
            <v>R991</v>
          </cell>
          <cell r="C6" t="str">
            <v>HourlyLoadGen_ADJ</v>
          </cell>
          <cell r="D6" t="str">
            <v>TotalxperSite</v>
          </cell>
          <cell r="E6" t="str">
            <v>Energy Use per Account</v>
          </cell>
          <cell r="F6">
            <v>153115281.74003071</v>
          </cell>
          <cell r="G6">
            <v>12545745.004299102</v>
          </cell>
          <cell r="H6">
            <v>11892086.008524956</v>
          </cell>
          <cell r="I6">
            <v>12551910.269065348</v>
          </cell>
          <cell r="J6">
            <v>12547210.15061702</v>
          </cell>
          <cell r="K6">
            <v>11234263.085919837</v>
          </cell>
          <cell r="L6">
            <v>12346924.553129328</v>
          </cell>
          <cell r="M6">
            <v>12065748.577041971</v>
          </cell>
          <cell r="N6">
            <v>12835801.86012632</v>
          </cell>
          <cell r="O6">
            <v>13021893.507662972</v>
          </cell>
          <cell r="P6">
            <v>14508360.795146713</v>
          </cell>
          <cell r="Q6">
            <v>14336712.161630616</v>
          </cell>
          <cell r="R6">
            <v>13228625.766866531</v>
          </cell>
          <cell r="S6" t="str">
            <v>kWh</v>
          </cell>
          <cell r="T6" t="str">
            <v>M7400</v>
          </cell>
          <cell r="U6">
            <v>39079.352719907409</v>
          </cell>
        </row>
        <row r="7">
          <cell r="A7">
            <v>991</v>
          </cell>
          <cell r="B7" t="str">
            <v>R991</v>
          </cell>
          <cell r="C7" t="str">
            <v>HourlyLoad</v>
          </cell>
          <cell r="D7" t="str">
            <v>Days</v>
          </cell>
          <cell r="E7" t="str">
            <v>Number of Days</v>
          </cell>
          <cell r="F7">
            <v>365</v>
          </cell>
          <cell r="G7">
            <v>31</v>
          </cell>
          <cell r="H7">
            <v>30</v>
          </cell>
          <cell r="I7">
            <v>31</v>
          </cell>
          <cell r="J7">
            <v>31</v>
          </cell>
          <cell r="K7">
            <v>28</v>
          </cell>
          <cell r="L7">
            <v>31</v>
          </cell>
          <cell r="M7">
            <v>30</v>
          </cell>
          <cell r="N7">
            <v>31</v>
          </cell>
          <cell r="O7">
            <v>30</v>
          </cell>
          <cell r="P7">
            <v>31</v>
          </cell>
          <cell r="Q7">
            <v>31</v>
          </cell>
          <cell r="R7">
            <v>30</v>
          </cell>
          <cell r="S7" t="str">
            <v>Days</v>
          </cell>
          <cell r="T7" t="str">
            <v>M7100</v>
          </cell>
          <cell r="U7">
            <v>39072.409803240742</v>
          </cell>
        </row>
        <row r="8">
          <cell r="A8">
            <v>991</v>
          </cell>
          <cell r="B8" t="str">
            <v>R991</v>
          </cell>
          <cell r="C8" t="str">
            <v>HourlyLoad</v>
          </cell>
          <cell r="D8" t="str">
            <v>Samn_min</v>
          </cell>
          <cell r="E8" t="str">
            <v>Minimum Number of Accounts in Sample with Valid Data</v>
          </cell>
          <cell r="F8">
            <v>1</v>
          </cell>
          <cell r="G8">
            <v>1</v>
          </cell>
          <cell r="H8">
            <v>1</v>
          </cell>
          <cell r="I8">
            <v>1</v>
          </cell>
          <cell r="J8">
            <v>1</v>
          </cell>
          <cell r="K8">
            <v>1</v>
          </cell>
          <cell r="L8">
            <v>1</v>
          </cell>
          <cell r="M8">
            <v>1</v>
          </cell>
          <cell r="N8">
            <v>1</v>
          </cell>
          <cell r="O8">
            <v>1</v>
          </cell>
          <cell r="P8">
            <v>1</v>
          </cell>
          <cell r="Q8">
            <v>1</v>
          </cell>
          <cell r="R8">
            <v>1</v>
          </cell>
          <cell r="S8" t="str">
            <v>Accounts</v>
          </cell>
          <cell r="T8" t="str">
            <v>M7100</v>
          </cell>
          <cell r="U8">
            <v>39072.409768518519</v>
          </cell>
        </row>
        <row r="9">
          <cell r="A9">
            <v>991</v>
          </cell>
          <cell r="B9" t="str">
            <v>R991</v>
          </cell>
          <cell r="C9" t="str">
            <v>HourlyLoad</v>
          </cell>
          <cell r="D9" t="str">
            <v>Samn_max</v>
          </cell>
          <cell r="E9" t="str">
            <v>Maximum Number of Accounts in Sample with Valid Data</v>
          </cell>
          <cell r="F9">
            <v>1</v>
          </cell>
          <cell r="G9">
            <v>1</v>
          </cell>
          <cell r="H9">
            <v>1</v>
          </cell>
          <cell r="I9">
            <v>1</v>
          </cell>
          <cell r="J9">
            <v>1</v>
          </cell>
          <cell r="K9">
            <v>1</v>
          </cell>
          <cell r="L9">
            <v>1</v>
          </cell>
          <cell r="M9">
            <v>1</v>
          </cell>
          <cell r="N9">
            <v>1</v>
          </cell>
          <cell r="O9">
            <v>1</v>
          </cell>
          <cell r="P9">
            <v>1</v>
          </cell>
          <cell r="Q9">
            <v>1</v>
          </cell>
          <cell r="R9">
            <v>1</v>
          </cell>
          <cell r="S9" t="str">
            <v>Accounts</v>
          </cell>
          <cell r="T9" t="str">
            <v>M7100</v>
          </cell>
          <cell r="U9">
            <v>39072.409768518519</v>
          </cell>
        </row>
        <row r="10">
          <cell r="A10">
            <v>991</v>
          </cell>
          <cell r="B10" t="str">
            <v>R991</v>
          </cell>
          <cell r="C10" t="str">
            <v>SysPk_MonthlyPeaks_ADJ</v>
          </cell>
          <cell r="D10" t="str">
            <v>Date</v>
          </cell>
          <cell r="E10" t="str">
            <v>Day of System Peak Demand</v>
          </cell>
          <cell r="F10">
            <v>38701</v>
          </cell>
          <cell r="G10">
            <v>38652</v>
          </cell>
          <cell r="H10">
            <v>38685</v>
          </cell>
          <cell r="I10">
            <v>38701</v>
          </cell>
          <cell r="J10">
            <v>38720</v>
          </cell>
          <cell r="K10">
            <v>38765</v>
          </cell>
          <cell r="L10">
            <v>38785</v>
          </cell>
          <cell r="M10">
            <v>38824</v>
          </cell>
          <cell r="N10">
            <v>38839</v>
          </cell>
          <cell r="O10">
            <v>38894</v>
          </cell>
          <cell r="P10">
            <v>38922</v>
          </cell>
          <cell r="Q10">
            <v>38957</v>
          </cell>
          <cell r="R10">
            <v>38980</v>
          </cell>
          <cell r="S10" t="str">
            <v>Date</v>
          </cell>
          <cell r="T10" t="str">
            <v>M8100</v>
          </cell>
          <cell r="U10">
            <v>39079.35297453704</v>
          </cell>
        </row>
        <row r="11">
          <cell r="A11">
            <v>991</v>
          </cell>
          <cell r="B11" t="str">
            <v>R991</v>
          </cell>
          <cell r="C11" t="str">
            <v>SysPk_MonthlyPeaks_ADJ</v>
          </cell>
          <cell r="D11" t="str">
            <v>Interval</v>
          </cell>
          <cell r="E11" t="str">
            <v>Hour of System Peak Demand</v>
          </cell>
          <cell r="F11">
            <v>19</v>
          </cell>
          <cell r="G11">
            <v>8</v>
          </cell>
          <cell r="H11">
            <v>18</v>
          </cell>
          <cell r="I11">
            <v>19</v>
          </cell>
          <cell r="J11">
            <v>18</v>
          </cell>
          <cell r="K11">
            <v>8</v>
          </cell>
          <cell r="L11">
            <v>19</v>
          </cell>
          <cell r="M11">
            <v>8</v>
          </cell>
          <cell r="N11">
            <v>8</v>
          </cell>
          <cell r="O11">
            <v>17</v>
          </cell>
          <cell r="P11">
            <v>15</v>
          </cell>
          <cell r="Q11">
            <v>17</v>
          </cell>
          <cell r="R11">
            <v>20</v>
          </cell>
          <cell r="S11" t="str">
            <v>Hour</v>
          </cell>
          <cell r="T11" t="str">
            <v>M8100</v>
          </cell>
          <cell r="U11">
            <v>39079.35297453704</v>
          </cell>
        </row>
        <row r="12">
          <cell r="A12">
            <v>991</v>
          </cell>
          <cell r="B12" t="str">
            <v>R991</v>
          </cell>
          <cell r="C12" t="str">
            <v>SysPk_MonthlyPeaks_ADJ</v>
          </cell>
          <cell r="D12" t="str">
            <v>Totalx</v>
          </cell>
          <cell r="E12" t="str">
            <v>Total Energy Use</v>
          </cell>
          <cell r="F12">
            <v>153115281.74003074</v>
          </cell>
          <cell r="G12">
            <v>12545745.004299102</v>
          </cell>
          <cell r="H12">
            <v>11892086.008524956</v>
          </cell>
          <cell r="I12">
            <v>12551910.269065348</v>
          </cell>
          <cell r="J12">
            <v>12547210.15061702</v>
          </cell>
          <cell r="K12">
            <v>11234263.085919837</v>
          </cell>
          <cell r="L12">
            <v>12346924.553129328</v>
          </cell>
          <cell r="M12">
            <v>12065748.577041971</v>
          </cell>
          <cell r="N12">
            <v>12835801.86012632</v>
          </cell>
          <cell r="O12">
            <v>13021893.507662972</v>
          </cell>
          <cell r="P12">
            <v>14508360.795146713</v>
          </cell>
          <cell r="Q12">
            <v>14336712.161630616</v>
          </cell>
          <cell r="R12">
            <v>13228625.766866531</v>
          </cell>
          <cell r="S12" t="str">
            <v>kWh</v>
          </cell>
          <cell r="T12" t="str">
            <v>M8100</v>
          </cell>
          <cell r="U12">
            <v>39079.35297453704</v>
          </cell>
        </row>
        <row r="13">
          <cell r="A13">
            <v>991</v>
          </cell>
          <cell r="B13" t="str">
            <v>R991</v>
          </cell>
          <cell r="C13" t="str">
            <v>SysPk_MonthlyPeaks_ADJ</v>
          </cell>
          <cell r="D13" t="str">
            <v>Peaky</v>
          </cell>
          <cell r="E13" t="str">
            <v>Total Demand at System Peak Hour</v>
          </cell>
          <cell r="F13">
            <v>17331.294827407579</v>
          </cell>
          <cell r="G13">
            <v>17685.502987854223</v>
          </cell>
          <cell r="H13">
            <v>17273.049375596591</v>
          </cell>
          <cell r="I13">
            <v>17331.294827407579</v>
          </cell>
          <cell r="J13">
            <v>17722.567617858265</v>
          </cell>
          <cell r="K13">
            <v>17394.12120981569</v>
          </cell>
          <cell r="L13">
            <v>16728.319336669625</v>
          </cell>
          <cell r="M13">
            <v>17193.220956460773</v>
          </cell>
          <cell r="N13">
            <v>16895.019620371633</v>
          </cell>
          <cell r="O13">
            <v>21183.780955073926</v>
          </cell>
          <cell r="P13">
            <v>23054.5302227756</v>
          </cell>
          <cell r="Q13">
            <v>21427.99200081755</v>
          </cell>
          <cell r="R13">
            <v>17686.852500484631</v>
          </cell>
          <cell r="S13" t="str">
            <v>kW</v>
          </cell>
          <cell r="T13" t="str">
            <v>M8100</v>
          </cell>
          <cell r="U13">
            <v>39079.35297453704</v>
          </cell>
        </row>
        <row r="14">
          <cell r="A14">
            <v>991</v>
          </cell>
          <cell r="B14" t="str">
            <v>R991</v>
          </cell>
          <cell r="C14" t="str">
            <v>SysPk_MonthlyPeaks_ADJ</v>
          </cell>
          <cell r="D14" t="str">
            <v>ErrBndforPeaky</v>
          </cell>
          <cell r="E14" t="str">
            <v>Error Bound for Total Demand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 t="str">
            <v>kW</v>
          </cell>
          <cell r="T14" t="str">
            <v>M8100</v>
          </cell>
          <cell r="U14">
            <v>39079.35297453704</v>
          </cell>
        </row>
        <row r="15">
          <cell r="A15">
            <v>991</v>
          </cell>
          <cell r="B15" t="str">
            <v>R991</v>
          </cell>
          <cell r="C15" t="str">
            <v>SysPk_MonthlyPeaks_ADJ</v>
          </cell>
          <cell r="D15" t="str">
            <v>TotalxperSite</v>
          </cell>
          <cell r="E15" t="str">
            <v>Energy Use per Account</v>
          </cell>
          <cell r="F15">
            <v>153115281.74003074</v>
          </cell>
          <cell r="G15">
            <v>12545745.004299102</v>
          </cell>
          <cell r="H15">
            <v>11892086.008524956</v>
          </cell>
          <cell r="I15">
            <v>12551910.269065348</v>
          </cell>
          <cell r="J15">
            <v>12547210.15061702</v>
          </cell>
          <cell r="K15">
            <v>11234263.085919837</v>
          </cell>
          <cell r="L15">
            <v>12346924.553129328</v>
          </cell>
          <cell r="M15">
            <v>12065748.577041971</v>
          </cell>
          <cell r="N15">
            <v>12835801.86012632</v>
          </cell>
          <cell r="O15">
            <v>13021893.507662972</v>
          </cell>
          <cell r="P15">
            <v>14508360.795146713</v>
          </cell>
          <cell r="Q15">
            <v>14336712.161630616</v>
          </cell>
          <cell r="R15">
            <v>13228625.766866531</v>
          </cell>
          <cell r="S15" t="str">
            <v>kWh</v>
          </cell>
          <cell r="T15" t="str">
            <v>M8100</v>
          </cell>
          <cell r="U15">
            <v>39079.35297453704</v>
          </cell>
        </row>
        <row r="16">
          <cell r="A16">
            <v>991</v>
          </cell>
          <cell r="B16" t="str">
            <v>R991</v>
          </cell>
          <cell r="C16" t="str">
            <v>SysPk_MonthlyPeaks_ADJ</v>
          </cell>
          <cell r="D16" t="str">
            <v>PeakyperSite</v>
          </cell>
          <cell r="E16" t="str">
            <v>Demand per Account at System Peak Hour</v>
          </cell>
          <cell r="F16">
            <v>17331.294827407579</v>
          </cell>
          <cell r="G16">
            <v>17685.502987854223</v>
          </cell>
          <cell r="H16">
            <v>17273.049375596591</v>
          </cell>
          <cell r="I16">
            <v>17331.294827407579</v>
          </cell>
          <cell r="J16">
            <v>17722.567617858265</v>
          </cell>
          <cell r="K16">
            <v>17394.12120981569</v>
          </cell>
          <cell r="L16">
            <v>16728.319336669625</v>
          </cell>
          <cell r="M16">
            <v>17193.220956460773</v>
          </cell>
          <cell r="N16">
            <v>16895.019620371633</v>
          </cell>
          <cell r="O16">
            <v>21183.780955073926</v>
          </cell>
          <cell r="P16">
            <v>23054.5302227756</v>
          </cell>
          <cell r="Q16">
            <v>21427.99200081755</v>
          </cell>
          <cell r="R16">
            <v>17686.852500484631</v>
          </cell>
          <cell r="S16" t="str">
            <v>kW</v>
          </cell>
          <cell r="T16" t="str">
            <v>M8100</v>
          </cell>
          <cell r="U16">
            <v>39079.35297453704</v>
          </cell>
        </row>
        <row r="17">
          <cell r="A17">
            <v>991</v>
          </cell>
          <cell r="B17" t="str">
            <v>R991</v>
          </cell>
          <cell r="C17" t="str">
            <v>SysPk_MonthlyPeaks_ADJ</v>
          </cell>
          <cell r="D17" t="str">
            <v>ErrBndperSite</v>
          </cell>
          <cell r="E17" t="str">
            <v>Error Bound for Demand per Account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 t="str">
            <v>kW</v>
          </cell>
          <cell r="T17" t="str">
            <v>M8100</v>
          </cell>
          <cell r="U17">
            <v>39079.35297453704</v>
          </cell>
        </row>
        <row r="18">
          <cell r="A18">
            <v>991</v>
          </cell>
          <cell r="B18" t="str">
            <v>R991</v>
          </cell>
          <cell r="C18" t="str">
            <v>SysPk_MonthlyPeaks_ADJ</v>
          </cell>
          <cell r="D18" t="str">
            <v>RelPrec</v>
          </cell>
          <cell r="E18" t="str">
            <v>Relative Precision of Demand at System Peak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 t="str">
            <v>None</v>
          </cell>
          <cell r="T18" t="str">
            <v>M8100</v>
          </cell>
          <cell r="U18">
            <v>39079.35297453704</v>
          </cell>
        </row>
        <row r="19">
          <cell r="A19">
            <v>991</v>
          </cell>
          <cell r="B19" t="str">
            <v>R991</v>
          </cell>
          <cell r="C19" t="str">
            <v>SysPk_MonthlyPeaks_ADJ</v>
          </cell>
          <cell r="D19" t="str">
            <v>Days</v>
          </cell>
          <cell r="E19" t="str">
            <v>Number of Days</v>
          </cell>
          <cell r="F19">
            <v>365</v>
          </cell>
          <cell r="G19">
            <v>31</v>
          </cell>
          <cell r="H19">
            <v>30</v>
          </cell>
          <cell r="I19">
            <v>31</v>
          </cell>
          <cell r="J19">
            <v>31</v>
          </cell>
          <cell r="K19">
            <v>28</v>
          </cell>
          <cell r="L19">
            <v>31</v>
          </cell>
          <cell r="M19">
            <v>30</v>
          </cell>
          <cell r="N19">
            <v>31</v>
          </cell>
          <cell r="O19">
            <v>30</v>
          </cell>
          <cell r="P19">
            <v>31</v>
          </cell>
          <cell r="Q19">
            <v>31</v>
          </cell>
          <cell r="R19">
            <v>30</v>
          </cell>
          <cell r="S19" t="str">
            <v>Days</v>
          </cell>
          <cell r="T19" t="str">
            <v>M8100</v>
          </cell>
          <cell r="U19">
            <v>39079.35297453704</v>
          </cell>
        </row>
        <row r="20">
          <cell r="A20">
            <v>991</v>
          </cell>
          <cell r="B20" t="str">
            <v>R991</v>
          </cell>
          <cell r="C20" t="str">
            <v>SysPk_MonthlyPeaks_ADJ</v>
          </cell>
          <cell r="D20" t="str">
            <v>Load_Factor</v>
          </cell>
          <cell r="E20" t="str">
            <v>Load Factor at System Peak</v>
          </cell>
          <cell r="F20">
            <v>1.008517460161243</v>
          </cell>
          <cell r="G20">
            <v>0.95346796193639172</v>
          </cell>
          <cell r="H20">
            <v>0.95621715446991584</v>
          </cell>
          <cell r="I20">
            <v>0.97343258561161239</v>
          </cell>
          <cell r="J20">
            <v>0.95158501499190484</v>
          </cell>
          <cell r="K20">
            <v>0.96110940012493828</v>
          </cell>
          <cell r="L20">
            <v>0.99204997025998576</v>
          </cell>
          <cell r="M20">
            <v>0.9746855564305007</v>
          </cell>
          <cell r="N20">
            <v>1.0211542953288977</v>
          </cell>
          <cell r="O20">
            <v>0.85376464397190266</v>
          </cell>
          <cell r="P20">
            <v>0.84584178255988796</v>
          </cell>
          <cell r="Q20">
            <v>0.89928045567959103</v>
          </cell>
          <cell r="R20">
            <v>1.03879937611097</v>
          </cell>
          <cell r="S20" t="str">
            <v>None</v>
          </cell>
          <cell r="T20" t="str">
            <v>M8100</v>
          </cell>
          <cell r="U20">
            <v>39079.35297453704</v>
          </cell>
        </row>
        <row r="21">
          <cell r="A21">
            <v>991</v>
          </cell>
          <cell r="B21" t="str">
            <v>R991</v>
          </cell>
          <cell r="C21" t="str">
            <v>SysPk_MonthlyPeaks_ADJ</v>
          </cell>
          <cell r="D21" t="str">
            <v>Error_Ratio</v>
          </cell>
          <cell r="E21" t="str">
            <v>Error Ratio</v>
          </cell>
          <cell r="F21">
            <v>1.9565117849395946E-16</v>
          </cell>
          <cell r="G21">
            <v>2.6202888769341823E-16</v>
          </cell>
          <cell r="H21">
            <v>2.9694259538944611E-16</v>
          </cell>
          <cell r="I21">
            <v>1.9565117849395946E-16</v>
          </cell>
          <cell r="J21">
            <v>2.5345523921829229E-16</v>
          </cell>
          <cell r="K21">
            <v>2.8412075779085842E-16</v>
          </cell>
          <cell r="L21">
            <v>2.0208988812169792E-16</v>
          </cell>
          <cell r="M21">
            <v>2.9893354420977753E-16</v>
          </cell>
          <cell r="N21">
            <v>3.0002272629321725E-16</v>
          </cell>
          <cell r="O21">
            <v>1.8029527835654372E-16</v>
          </cell>
          <cell r="P21">
            <v>2.5801788935394208E-16</v>
          </cell>
          <cell r="Q21">
            <v>1.3680898893573561E-16</v>
          </cell>
          <cell r="R21">
            <v>2.4719526814613612E-16</v>
          </cell>
          <cell r="S21" t="str">
            <v>None</v>
          </cell>
          <cell r="T21" t="str">
            <v>M8100</v>
          </cell>
          <cell r="U21">
            <v>39079.35297453704</v>
          </cell>
        </row>
        <row r="22">
          <cell r="A22">
            <v>991</v>
          </cell>
          <cell r="B22" t="str">
            <v>R991</v>
          </cell>
          <cell r="C22" t="str">
            <v>ClassPeak_ADJ</v>
          </cell>
          <cell r="D22" t="str">
            <v>Date</v>
          </cell>
          <cell r="E22" t="str">
            <v>Day of Class Peak Demand</v>
          </cell>
          <cell r="F22">
            <v>38920</v>
          </cell>
          <cell r="G22">
            <v>38639</v>
          </cell>
          <cell r="H22">
            <v>38685</v>
          </cell>
          <cell r="I22">
            <v>38706</v>
          </cell>
          <cell r="J22">
            <v>38722</v>
          </cell>
          <cell r="K22">
            <v>38771</v>
          </cell>
          <cell r="L22">
            <v>38803</v>
          </cell>
          <cell r="M22">
            <v>38831</v>
          </cell>
          <cell r="N22">
            <v>38855</v>
          </cell>
          <cell r="O22">
            <v>38894</v>
          </cell>
          <cell r="P22">
            <v>38920</v>
          </cell>
          <cell r="Q22">
            <v>38956</v>
          </cell>
          <cell r="R22">
            <v>38962</v>
          </cell>
          <cell r="S22" t="str">
            <v>Date</v>
          </cell>
          <cell r="T22" t="str">
            <v>M8200</v>
          </cell>
          <cell r="U22">
            <v>39079.353009259263</v>
          </cell>
        </row>
        <row r="23">
          <cell r="A23">
            <v>991</v>
          </cell>
          <cell r="B23" t="str">
            <v>R991</v>
          </cell>
          <cell r="C23" t="str">
            <v>ClassPeak_ADJ</v>
          </cell>
          <cell r="D23" t="str">
            <v>Interval</v>
          </cell>
          <cell r="E23" t="str">
            <v>Hour of Class Peak Demand</v>
          </cell>
          <cell r="F23">
            <v>22</v>
          </cell>
          <cell r="G23">
            <v>15</v>
          </cell>
          <cell r="H23">
            <v>8</v>
          </cell>
          <cell r="I23">
            <v>8</v>
          </cell>
          <cell r="J23">
            <v>8</v>
          </cell>
          <cell r="K23">
            <v>8</v>
          </cell>
          <cell r="L23">
            <v>15</v>
          </cell>
          <cell r="M23">
            <v>13</v>
          </cell>
          <cell r="N23">
            <v>15</v>
          </cell>
          <cell r="O23">
            <v>13</v>
          </cell>
          <cell r="P23">
            <v>22</v>
          </cell>
          <cell r="Q23">
            <v>22</v>
          </cell>
          <cell r="R23">
            <v>15</v>
          </cell>
          <cell r="S23" t="str">
            <v>Hour</v>
          </cell>
          <cell r="T23" t="str">
            <v>M8200</v>
          </cell>
          <cell r="U23">
            <v>39079.353009259263</v>
          </cell>
        </row>
        <row r="24">
          <cell r="A24">
            <v>991</v>
          </cell>
          <cell r="B24" t="str">
            <v>R991</v>
          </cell>
          <cell r="C24" t="str">
            <v>ClassPeak_ADJ</v>
          </cell>
          <cell r="D24" t="str">
            <v>Totalx</v>
          </cell>
          <cell r="E24" t="str">
            <v>Total Energy Use</v>
          </cell>
          <cell r="F24">
            <v>153115281.74003074</v>
          </cell>
          <cell r="G24">
            <v>12545745.004299102</v>
          </cell>
          <cell r="H24">
            <v>11892086.008524956</v>
          </cell>
          <cell r="I24">
            <v>12551910.269065348</v>
          </cell>
          <cell r="J24">
            <v>12547210.15061702</v>
          </cell>
          <cell r="K24">
            <v>11234263.085919837</v>
          </cell>
          <cell r="L24">
            <v>12346924.553129328</v>
          </cell>
          <cell r="M24">
            <v>12065748.577041971</v>
          </cell>
          <cell r="N24">
            <v>12835801.86012632</v>
          </cell>
          <cell r="O24">
            <v>13021893.507662972</v>
          </cell>
          <cell r="P24">
            <v>14508360.795146713</v>
          </cell>
          <cell r="Q24">
            <v>14336712.161630616</v>
          </cell>
          <cell r="R24">
            <v>13228625.766866531</v>
          </cell>
          <cell r="S24" t="str">
            <v>kWh</v>
          </cell>
          <cell r="T24" t="str">
            <v>M8200</v>
          </cell>
          <cell r="U24">
            <v>39079.353009259263</v>
          </cell>
        </row>
        <row r="25">
          <cell r="A25">
            <v>991</v>
          </cell>
          <cell r="B25" t="str">
            <v>R991</v>
          </cell>
          <cell r="C25" t="str">
            <v>ClassPeak_ADJ</v>
          </cell>
          <cell r="D25" t="str">
            <v>Peaky</v>
          </cell>
          <cell r="E25" t="str">
            <v>Total Demand at Class Peak Hour</v>
          </cell>
          <cell r="F25">
            <v>24484.155817025512</v>
          </cell>
          <cell r="G25">
            <v>18578.430319027029</v>
          </cell>
          <cell r="H25">
            <v>18090.655866902605</v>
          </cell>
          <cell r="I25">
            <v>18850.425054878178</v>
          </cell>
          <cell r="J25">
            <v>18494.560352613735</v>
          </cell>
          <cell r="K25">
            <v>18493.847134821845</v>
          </cell>
          <cell r="L25">
            <v>18256.964624630153</v>
          </cell>
          <cell r="M25">
            <v>18911.339312270986</v>
          </cell>
          <cell r="N25">
            <v>20079.933025764567</v>
          </cell>
          <cell r="O25">
            <v>22313.736658129827</v>
          </cell>
          <cell r="P25">
            <v>24484.155817025512</v>
          </cell>
          <cell r="Q25">
            <v>21672.440463183608</v>
          </cell>
          <cell r="R25">
            <v>21369.900480369884</v>
          </cell>
          <cell r="S25" t="str">
            <v>kW</v>
          </cell>
          <cell r="T25" t="str">
            <v>M8200</v>
          </cell>
          <cell r="U25">
            <v>39079.353009259263</v>
          </cell>
        </row>
        <row r="26">
          <cell r="A26">
            <v>991</v>
          </cell>
          <cell r="B26" t="str">
            <v>R991</v>
          </cell>
          <cell r="C26" t="str">
            <v>ClassPeak_ADJ</v>
          </cell>
          <cell r="D26" t="str">
            <v>ErrBndforPeaky</v>
          </cell>
          <cell r="E26" t="str">
            <v>Error Bound for Total Demand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 t="str">
            <v>kW</v>
          </cell>
          <cell r="T26" t="str">
            <v>M8200</v>
          </cell>
          <cell r="U26">
            <v>39079.353009259263</v>
          </cell>
        </row>
        <row r="27">
          <cell r="A27">
            <v>991</v>
          </cell>
          <cell r="B27" t="str">
            <v>R991</v>
          </cell>
          <cell r="C27" t="str">
            <v>ClassPeak_ADJ</v>
          </cell>
          <cell r="D27" t="str">
            <v>TotalxperSite</v>
          </cell>
          <cell r="E27" t="str">
            <v>Energy Use per Account</v>
          </cell>
          <cell r="F27">
            <v>153115281.74003074</v>
          </cell>
          <cell r="G27">
            <v>12545745.004299102</v>
          </cell>
          <cell r="H27">
            <v>11892086.008524956</v>
          </cell>
          <cell r="I27">
            <v>12551910.269065348</v>
          </cell>
          <cell r="J27">
            <v>12547210.15061702</v>
          </cell>
          <cell r="K27">
            <v>11234263.085919837</v>
          </cell>
          <cell r="L27">
            <v>12346924.553129328</v>
          </cell>
          <cell r="M27">
            <v>12065748.577041971</v>
          </cell>
          <cell r="N27">
            <v>12835801.86012632</v>
          </cell>
          <cell r="O27">
            <v>13021893.507662972</v>
          </cell>
          <cell r="P27">
            <v>14508360.795146713</v>
          </cell>
          <cell r="Q27">
            <v>14336712.161630616</v>
          </cell>
          <cell r="R27">
            <v>13228625.766866531</v>
          </cell>
          <cell r="S27" t="str">
            <v>kWh</v>
          </cell>
          <cell r="T27" t="str">
            <v>M8200</v>
          </cell>
          <cell r="U27">
            <v>39079.353009259263</v>
          </cell>
        </row>
        <row r="28">
          <cell r="A28">
            <v>991</v>
          </cell>
          <cell r="B28" t="str">
            <v>R991</v>
          </cell>
          <cell r="C28" t="str">
            <v>ClassPeak_ADJ</v>
          </cell>
          <cell r="D28" t="str">
            <v>PeakyperSite</v>
          </cell>
          <cell r="E28" t="str">
            <v>Demand per Account at Class Peak Hour</v>
          </cell>
          <cell r="F28">
            <v>24484.155817025512</v>
          </cell>
          <cell r="G28">
            <v>18578.430319027029</v>
          </cell>
          <cell r="H28">
            <v>18090.655866902605</v>
          </cell>
          <cell r="I28">
            <v>18850.425054878178</v>
          </cell>
          <cell r="J28">
            <v>18494.560352613735</v>
          </cell>
          <cell r="K28">
            <v>18493.847134821845</v>
          </cell>
          <cell r="L28">
            <v>18256.964624630153</v>
          </cell>
          <cell r="M28">
            <v>18911.339312270986</v>
          </cell>
          <cell r="N28">
            <v>20079.933025764567</v>
          </cell>
          <cell r="O28">
            <v>22313.736658129827</v>
          </cell>
          <cell r="P28">
            <v>24484.155817025512</v>
          </cell>
          <cell r="Q28">
            <v>21672.440463183608</v>
          </cell>
          <cell r="R28">
            <v>21369.900480369884</v>
          </cell>
          <cell r="S28" t="str">
            <v>kW</v>
          </cell>
          <cell r="T28" t="str">
            <v>M8200</v>
          </cell>
          <cell r="U28">
            <v>39079.353009259263</v>
          </cell>
        </row>
        <row r="29">
          <cell r="A29">
            <v>991</v>
          </cell>
          <cell r="B29" t="str">
            <v>R991</v>
          </cell>
          <cell r="C29" t="str">
            <v>ClassPeak_ADJ</v>
          </cell>
          <cell r="D29" t="str">
            <v>ErrBndperSite</v>
          </cell>
          <cell r="E29" t="str">
            <v>Error Bound for Demand per Account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 t="str">
            <v>kW</v>
          </cell>
          <cell r="T29" t="str">
            <v>M8200</v>
          </cell>
          <cell r="U29">
            <v>39079.353009259263</v>
          </cell>
        </row>
        <row r="30">
          <cell r="A30">
            <v>991</v>
          </cell>
          <cell r="B30" t="str">
            <v>R991</v>
          </cell>
          <cell r="C30" t="str">
            <v>ClassPeak_ADJ</v>
          </cell>
          <cell r="D30" t="str">
            <v>RelPrec</v>
          </cell>
          <cell r="E30" t="str">
            <v>Relative Precision of Demand at Class Peak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 t="str">
            <v>None</v>
          </cell>
          <cell r="T30" t="str">
            <v>M8200</v>
          </cell>
          <cell r="U30">
            <v>39079.353009259263</v>
          </cell>
        </row>
        <row r="31">
          <cell r="A31">
            <v>991</v>
          </cell>
          <cell r="B31" t="str">
            <v>R991</v>
          </cell>
          <cell r="C31" t="str">
            <v>ClassPeak_ADJ</v>
          </cell>
          <cell r="D31" t="str">
            <v>Days</v>
          </cell>
          <cell r="E31" t="str">
            <v>Number of Days</v>
          </cell>
          <cell r="F31">
            <v>365</v>
          </cell>
          <cell r="G31">
            <v>31</v>
          </cell>
          <cell r="H31">
            <v>30</v>
          </cell>
          <cell r="I31">
            <v>31</v>
          </cell>
          <cell r="J31">
            <v>31</v>
          </cell>
          <cell r="K31">
            <v>28</v>
          </cell>
          <cell r="L31">
            <v>31</v>
          </cell>
          <cell r="M31">
            <v>30</v>
          </cell>
          <cell r="N31">
            <v>31</v>
          </cell>
          <cell r="O31">
            <v>30</v>
          </cell>
          <cell r="P31">
            <v>31</v>
          </cell>
          <cell r="Q31">
            <v>31</v>
          </cell>
          <cell r="R31">
            <v>30</v>
          </cell>
          <cell r="S31" t="str">
            <v>Days</v>
          </cell>
          <cell r="T31" t="str">
            <v>M8200</v>
          </cell>
          <cell r="U31">
            <v>39079.353009259263</v>
          </cell>
        </row>
        <row r="32">
          <cell r="A32">
            <v>991</v>
          </cell>
          <cell r="B32" t="str">
            <v>R991</v>
          </cell>
          <cell r="C32" t="str">
            <v>ClassPeak_ADJ</v>
          </cell>
          <cell r="D32" t="str">
            <v>Load_Factor</v>
          </cell>
          <cell r="E32" t="str">
            <v>Load Factor at Class Peak</v>
          </cell>
          <cell r="F32">
            <v>0.71388670988968672</v>
          </cell>
          <cell r="G32">
            <v>0.90764182980408215</v>
          </cell>
          <cell r="H32">
            <v>0.91300095720516583</v>
          </cell>
          <cell r="I32">
            <v>0.89498497178314962</v>
          </cell>
          <cell r="J32">
            <v>0.91186432393086503</v>
          </cell>
          <cell r="K32">
            <v>0.90395758544953864</v>
          </cell>
          <cell r="L32">
            <v>0.90898618919676155</v>
          </cell>
          <cell r="M32">
            <v>0.88613417897413405</v>
          </cell>
          <cell r="N32">
            <v>0.85918722103663936</v>
          </cell>
          <cell r="O32">
            <v>0.81053045853250172</v>
          </cell>
          <cell r="P32">
            <v>0.79645322817923336</v>
          </cell>
          <cell r="Q32">
            <v>0.88913726368420132</v>
          </cell>
          <cell r="R32">
            <v>0.85976494648383917</v>
          </cell>
          <cell r="S32" t="str">
            <v>None</v>
          </cell>
          <cell r="T32" t="str">
            <v>M8200</v>
          </cell>
          <cell r="U32">
            <v>39079.353009259263</v>
          </cell>
        </row>
        <row r="33">
          <cell r="A33">
            <v>991</v>
          </cell>
          <cell r="B33" t="str">
            <v>R991</v>
          </cell>
          <cell r="C33" t="str">
            <v>ClassPeak_ADJ</v>
          </cell>
          <cell r="D33" t="str">
            <v>Error_Ratio</v>
          </cell>
          <cell r="E33" t="str">
            <v>Error Ratio</v>
          </cell>
          <cell r="F33">
            <v>2.3777988262206278E-16</v>
          </cell>
          <cell r="G33">
            <v>1.6889866967753024E-16</v>
          </cell>
          <cell r="H33">
            <v>2.2714406826872931E-16</v>
          </cell>
          <cell r="I33">
            <v>1.1659686060349963E-16</v>
          </cell>
          <cell r="J33">
            <v>2.5836130224494336E-16</v>
          </cell>
          <cell r="K33">
            <v>2.1079478318564526E-16</v>
          </cell>
          <cell r="L33">
            <v>2.4138375483570123E-16</v>
          </cell>
          <cell r="M33">
            <v>1.4514257542538933E-16</v>
          </cell>
          <cell r="N33">
            <v>3.0634183112727132E-16</v>
          </cell>
          <cell r="O33">
            <v>1.9716186829516641E-16</v>
          </cell>
          <cell r="P33">
            <v>2.3777988262206278E-16</v>
          </cell>
          <cell r="Q33">
            <v>2.2726721383552293E-16</v>
          </cell>
          <cell r="R33">
            <v>1.9555809273867622E-16</v>
          </cell>
          <cell r="S33" t="str">
            <v>None</v>
          </cell>
          <cell r="T33" t="str">
            <v>M8200</v>
          </cell>
          <cell r="U33">
            <v>39079.353009259263</v>
          </cell>
        </row>
        <row r="34">
          <cell r="A34">
            <v>991</v>
          </cell>
          <cell r="B34" t="str">
            <v>R991</v>
          </cell>
          <cell r="C34" t="str">
            <v>Periods:OnPeak_ADJ</v>
          </cell>
          <cell r="D34" t="str">
            <v>Intervals</v>
          </cell>
          <cell r="E34" t="str">
            <v>Number of Hours in Period</v>
          </cell>
          <cell r="F34">
            <v>4864</v>
          </cell>
          <cell r="G34">
            <v>416</v>
          </cell>
          <cell r="H34">
            <v>368</v>
          </cell>
          <cell r="I34">
            <v>416</v>
          </cell>
          <cell r="J34">
            <v>400</v>
          </cell>
          <cell r="K34">
            <v>368</v>
          </cell>
          <cell r="L34">
            <v>432</v>
          </cell>
          <cell r="M34">
            <v>400</v>
          </cell>
          <cell r="N34">
            <v>416</v>
          </cell>
          <cell r="O34">
            <v>416</v>
          </cell>
          <cell r="P34">
            <v>400</v>
          </cell>
          <cell r="Q34">
            <v>432</v>
          </cell>
          <cell r="R34">
            <v>400</v>
          </cell>
          <cell r="S34" t="str">
            <v>Hours</v>
          </cell>
          <cell r="T34" t="str">
            <v>M8300</v>
          </cell>
          <cell r="U34">
            <v>39079.353055555555</v>
          </cell>
        </row>
        <row r="35">
          <cell r="A35">
            <v>991</v>
          </cell>
          <cell r="B35" t="str">
            <v>R991</v>
          </cell>
          <cell r="C35" t="str">
            <v>Periods:OnPeak_ADJ</v>
          </cell>
          <cell r="D35" t="str">
            <v>Totalx</v>
          </cell>
          <cell r="E35" t="str">
            <v>Total Energy Use in Period</v>
          </cell>
          <cell r="F35">
            <v>86825130.085919037</v>
          </cell>
          <cell r="G35">
            <v>7164096.6865193127</v>
          </cell>
          <cell r="H35">
            <v>6194084.635725623</v>
          </cell>
          <cell r="I35">
            <v>7155649.398380911</v>
          </cell>
          <cell r="J35">
            <v>6884413.8348092912</v>
          </cell>
          <cell r="K35">
            <v>6268916.265413072</v>
          </cell>
          <cell r="L35">
            <v>7301854.8307890221</v>
          </cell>
          <cell r="M35">
            <v>6851630.3499744767</v>
          </cell>
          <cell r="N35">
            <v>7344085.2580618896</v>
          </cell>
          <cell r="O35">
            <v>7698961.67066989</v>
          </cell>
          <cell r="P35">
            <v>7975083.2270771535</v>
          </cell>
          <cell r="Q35">
            <v>8476631.3107456248</v>
          </cell>
          <cell r="R35">
            <v>7509722.61775277</v>
          </cell>
          <cell r="S35" t="str">
            <v>kWh</v>
          </cell>
          <cell r="T35" t="str">
            <v>M8300</v>
          </cell>
          <cell r="U35">
            <v>39079.353055555555</v>
          </cell>
        </row>
        <row r="36">
          <cell r="A36">
            <v>991</v>
          </cell>
          <cell r="B36" t="str">
            <v>R991</v>
          </cell>
          <cell r="C36" t="str">
            <v>Periods:OnPeak_ADJ</v>
          </cell>
          <cell r="D36" t="str">
            <v>Peaky</v>
          </cell>
          <cell r="E36" t="str">
            <v>Total Demand at Class Peak Hour in Period</v>
          </cell>
          <cell r="F36">
            <v>24484.155817025512</v>
          </cell>
          <cell r="G36">
            <v>18578.430319027029</v>
          </cell>
          <cell r="H36">
            <v>18090.655866902605</v>
          </cell>
          <cell r="I36">
            <v>18850.425054878178</v>
          </cell>
          <cell r="J36">
            <v>18494.560352613735</v>
          </cell>
          <cell r="K36">
            <v>18493.847134821845</v>
          </cell>
          <cell r="L36">
            <v>18256.964624630153</v>
          </cell>
          <cell r="M36">
            <v>18911.339312270986</v>
          </cell>
          <cell r="N36">
            <v>20079.933025764567</v>
          </cell>
          <cell r="O36">
            <v>22313.736658129827</v>
          </cell>
          <cell r="P36">
            <v>24484.155817025512</v>
          </cell>
          <cell r="Q36">
            <v>21427.99200081755</v>
          </cell>
          <cell r="R36">
            <v>21369.900480369884</v>
          </cell>
          <cell r="S36" t="str">
            <v>kW</v>
          </cell>
          <cell r="T36" t="str">
            <v>M8300</v>
          </cell>
          <cell r="U36">
            <v>39079.353055555555</v>
          </cell>
        </row>
        <row r="37">
          <cell r="A37">
            <v>991</v>
          </cell>
          <cell r="B37" t="str">
            <v>R991</v>
          </cell>
          <cell r="C37" t="str">
            <v>Periods:OnPeak_ADJ</v>
          </cell>
          <cell r="D37" t="str">
            <v>TotalxperSite</v>
          </cell>
          <cell r="E37" t="str">
            <v>Energy Use per Account in Period</v>
          </cell>
          <cell r="F37">
            <v>86825130.085919037</v>
          </cell>
          <cell r="G37">
            <v>7164096.6865193127</v>
          </cell>
          <cell r="H37">
            <v>6194084.635725623</v>
          </cell>
          <cell r="I37">
            <v>7155649.398380911</v>
          </cell>
          <cell r="J37">
            <v>6884413.8348092912</v>
          </cell>
          <cell r="K37">
            <v>6268916.265413072</v>
          </cell>
          <cell r="L37">
            <v>7301854.8307890221</v>
          </cell>
          <cell r="M37">
            <v>6851630.3499744767</v>
          </cell>
          <cell r="N37">
            <v>7344085.2580618896</v>
          </cell>
          <cell r="O37">
            <v>7698961.67066989</v>
          </cell>
          <cell r="P37">
            <v>7975083.2270771535</v>
          </cell>
          <cell r="Q37">
            <v>8476631.3107456248</v>
          </cell>
          <cell r="R37">
            <v>7509722.61775277</v>
          </cell>
          <cell r="S37" t="str">
            <v>kWh</v>
          </cell>
          <cell r="T37" t="str">
            <v>M8300</v>
          </cell>
          <cell r="U37">
            <v>39079.353055555555</v>
          </cell>
        </row>
        <row r="38">
          <cell r="A38">
            <v>991</v>
          </cell>
          <cell r="B38" t="str">
            <v>R991</v>
          </cell>
          <cell r="C38" t="str">
            <v>Periods:OnPeak_ADJ</v>
          </cell>
          <cell r="D38" t="str">
            <v>PeakyperSite</v>
          </cell>
          <cell r="E38" t="str">
            <v>Demand per Account at Class Peak Hour in Period</v>
          </cell>
          <cell r="F38">
            <v>24484.155817025512</v>
          </cell>
          <cell r="G38">
            <v>18578.430319027029</v>
          </cell>
          <cell r="H38">
            <v>18090.655866902605</v>
          </cell>
          <cell r="I38">
            <v>18850.425054878178</v>
          </cell>
          <cell r="J38">
            <v>18494.560352613735</v>
          </cell>
          <cell r="K38">
            <v>18493.847134821845</v>
          </cell>
          <cell r="L38">
            <v>18256.964624630153</v>
          </cell>
          <cell r="M38">
            <v>18911.339312270986</v>
          </cell>
          <cell r="N38">
            <v>20079.933025764567</v>
          </cell>
          <cell r="O38">
            <v>22313.736658129827</v>
          </cell>
          <cell r="P38">
            <v>24484.155817025512</v>
          </cell>
          <cell r="Q38">
            <v>21427.99200081755</v>
          </cell>
          <cell r="R38">
            <v>21369.900480369884</v>
          </cell>
          <cell r="S38" t="str">
            <v>kW</v>
          </cell>
          <cell r="T38" t="str">
            <v>M8300</v>
          </cell>
          <cell r="U38">
            <v>39079.353055555555</v>
          </cell>
        </row>
        <row r="39">
          <cell r="A39">
            <v>991</v>
          </cell>
          <cell r="B39" t="str">
            <v>R991</v>
          </cell>
          <cell r="C39" t="str">
            <v>Periods:OnPeak_ADJ</v>
          </cell>
          <cell r="D39" t="str">
            <v>Load_Factor</v>
          </cell>
          <cell r="E39" t="str">
            <v>Load Factor in Period</v>
          </cell>
          <cell r="F39">
            <v>0.7290658259779137</v>
          </cell>
          <cell r="G39">
            <v>0.92695593599391479</v>
          </cell>
          <cell r="H39">
            <v>0.93041135995016477</v>
          </cell>
          <cell r="I39">
            <v>0.91250357668291104</v>
          </cell>
          <cell r="J39">
            <v>0.93059982280632514</v>
          </cell>
          <cell r="K39">
            <v>0.92112249134161739</v>
          </cell>
          <cell r="L39">
            <v>0.9258078812912176</v>
          </cell>
          <cell r="M39">
            <v>0.90575688966786516</v>
          </cell>
          <cell r="N39">
            <v>0.87918874422829962</v>
          </cell>
          <cell r="O39">
            <v>0.82940476013486775</v>
          </cell>
          <cell r="P39">
            <v>0.81431061853596065</v>
          </cell>
          <cell r="Q39">
            <v>0.91571024186906802</v>
          </cell>
          <cell r="R39">
            <v>0.87853972748388609</v>
          </cell>
          <cell r="S39" t="str">
            <v>None</v>
          </cell>
          <cell r="T39" t="str">
            <v>M8300</v>
          </cell>
          <cell r="U39">
            <v>39079.353055555555</v>
          </cell>
        </row>
        <row r="40">
          <cell r="A40">
            <v>991</v>
          </cell>
          <cell r="B40" t="str">
            <v>R991</v>
          </cell>
          <cell r="C40" t="str">
            <v>Periods:OffPeak_ADJ</v>
          </cell>
          <cell r="D40" t="str">
            <v>Intervals</v>
          </cell>
          <cell r="E40" t="str">
            <v>Number of Hours in Period</v>
          </cell>
          <cell r="F40">
            <v>3896</v>
          </cell>
          <cell r="G40">
            <v>328</v>
          </cell>
          <cell r="H40">
            <v>352</v>
          </cell>
          <cell r="I40">
            <v>328</v>
          </cell>
          <cell r="J40">
            <v>344</v>
          </cell>
          <cell r="K40">
            <v>304</v>
          </cell>
          <cell r="L40">
            <v>312</v>
          </cell>
          <cell r="M40">
            <v>320</v>
          </cell>
          <cell r="N40">
            <v>328</v>
          </cell>
          <cell r="O40">
            <v>304</v>
          </cell>
          <cell r="P40">
            <v>344</v>
          </cell>
          <cell r="Q40">
            <v>312</v>
          </cell>
          <cell r="R40">
            <v>320</v>
          </cell>
          <cell r="S40" t="str">
            <v>Hours</v>
          </cell>
          <cell r="T40" t="str">
            <v>M8300</v>
          </cell>
          <cell r="U40">
            <v>39079.353055555555</v>
          </cell>
        </row>
        <row r="41">
          <cell r="A41">
            <v>991</v>
          </cell>
          <cell r="B41" t="str">
            <v>R991</v>
          </cell>
          <cell r="C41" t="str">
            <v>Periods:OffPeak_ADJ</v>
          </cell>
          <cell r="D41" t="str">
            <v>Totalx</v>
          </cell>
          <cell r="E41" t="str">
            <v>Total Energy Use in Period</v>
          </cell>
          <cell r="F41">
            <v>66290151.654111698</v>
          </cell>
          <cell r="G41">
            <v>5381648.3177797906</v>
          </cell>
          <cell r="H41">
            <v>5698001.372799336</v>
          </cell>
          <cell r="I41">
            <v>5396260.8706844347</v>
          </cell>
          <cell r="J41">
            <v>5662796.3158077355</v>
          </cell>
          <cell r="K41">
            <v>4965346.8205067711</v>
          </cell>
          <cell r="L41">
            <v>5045069.7223403007</v>
          </cell>
          <cell r="M41">
            <v>5214118.2270674957</v>
          </cell>
          <cell r="N41">
            <v>5491716.6020644307</v>
          </cell>
          <cell r="O41">
            <v>5322931.8369930834</v>
          </cell>
          <cell r="P41">
            <v>6533277.5680695651</v>
          </cell>
          <cell r="Q41">
            <v>5860080.8508849964</v>
          </cell>
          <cell r="R41">
            <v>5718903.1491137603</v>
          </cell>
          <cell r="S41" t="str">
            <v>kWh</v>
          </cell>
          <cell r="T41" t="str">
            <v>M8300</v>
          </cell>
          <cell r="U41">
            <v>39079.353055555555</v>
          </cell>
        </row>
        <row r="42">
          <cell r="A42">
            <v>991</v>
          </cell>
          <cell r="B42" t="str">
            <v>R991</v>
          </cell>
          <cell r="C42" t="str">
            <v>Periods:OffPeak_ADJ</v>
          </cell>
          <cell r="D42" t="str">
            <v>Peaky</v>
          </cell>
          <cell r="E42" t="str">
            <v>Total Demand at Class Peak Hour in Period</v>
          </cell>
          <cell r="F42">
            <v>24236.278862679465</v>
          </cell>
          <cell r="G42">
            <v>18176.178785607062</v>
          </cell>
          <cell r="H42">
            <v>17489.764880840063</v>
          </cell>
          <cell r="I42">
            <v>18222.680723358724</v>
          </cell>
          <cell r="J42">
            <v>17835.358038063172</v>
          </cell>
          <cell r="K42">
            <v>18078.239405404984</v>
          </cell>
          <cell r="L42">
            <v>17862.998005719164</v>
          </cell>
          <cell r="M42">
            <v>18107.82081551075</v>
          </cell>
          <cell r="N42">
            <v>18935.07891603035</v>
          </cell>
          <cell r="O42">
            <v>20740.005111072387</v>
          </cell>
          <cell r="P42">
            <v>24236.278862679465</v>
          </cell>
          <cell r="Q42">
            <v>21672.440463183608</v>
          </cell>
          <cell r="R42">
            <v>21208.049264180016</v>
          </cell>
          <cell r="S42" t="str">
            <v>kW</v>
          </cell>
          <cell r="T42" t="str">
            <v>M8300</v>
          </cell>
          <cell r="U42">
            <v>39079.353055555555</v>
          </cell>
        </row>
        <row r="43">
          <cell r="A43">
            <v>991</v>
          </cell>
          <cell r="B43" t="str">
            <v>R991</v>
          </cell>
          <cell r="C43" t="str">
            <v>Periods:OffPeak_ADJ</v>
          </cell>
          <cell r="D43" t="str">
            <v>TotalxperSite</v>
          </cell>
          <cell r="E43" t="str">
            <v>Energy Use per Account in Period</v>
          </cell>
          <cell r="F43">
            <v>66290151.654111698</v>
          </cell>
          <cell r="G43">
            <v>5381648.3177797906</v>
          </cell>
          <cell r="H43">
            <v>5698001.372799336</v>
          </cell>
          <cell r="I43">
            <v>5396260.8706844347</v>
          </cell>
          <cell r="J43">
            <v>5662796.3158077355</v>
          </cell>
          <cell r="K43">
            <v>4965346.8205067711</v>
          </cell>
          <cell r="L43">
            <v>5045069.7223403007</v>
          </cell>
          <cell r="M43">
            <v>5214118.2270674957</v>
          </cell>
          <cell r="N43">
            <v>5491716.6020644307</v>
          </cell>
          <cell r="O43">
            <v>5322931.8369930834</v>
          </cell>
          <cell r="P43">
            <v>6533277.5680695651</v>
          </cell>
          <cell r="Q43">
            <v>5860080.8508849964</v>
          </cell>
          <cell r="R43">
            <v>5718903.1491137603</v>
          </cell>
          <cell r="S43" t="str">
            <v>kWh</v>
          </cell>
          <cell r="T43" t="str">
            <v>M8300</v>
          </cell>
          <cell r="U43">
            <v>39079.353055555555</v>
          </cell>
        </row>
        <row r="44">
          <cell r="A44">
            <v>991</v>
          </cell>
          <cell r="B44" t="str">
            <v>R991</v>
          </cell>
          <cell r="C44" t="str">
            <v>Periods:OffPeak_ADJ</v>
          </cell>
          <cell r="D44" t="str">
            <v>PeakyperSite</v>
          </cell>
          <cell r="E44" t="str">
            <v>Demand per Account at Class Peak Hour in Period</v>
          </cell>
          <cell r="F44">
            <v>24236.278862679465</v>
          </cell>
          <cell r="G44">
            <v>18176.178785607062</v>
          </cell>
          <cell r="H44">
            <v>17489.764880840063</v>
          </cell>
          <cell r="I44">
            <v>18222.680723358724</v>
          </cell>
          <cell r="J44">
            <v>17835.358038063172</v>
          </cell>
          <cell r="K44">
            <v>18078.239405404984</v>
          </cell>
          <cell r="L44">
            <v>17862.998005719164</v>
          </cell>
          <cell r="M44">
            <v>18107.82081551075</v>
          </cell>
          <cell r="N44">
            <v>18935.07891603035</v>
          </cell>
          <cell r="O44">
            <v>20740.005111072387</v>
          </cell>
          <cell r="P44">
            <v>24236.278862679465</v>
          </cell>
          <cell r="Q44">
            <v>21672.440463183608</v>
          </cell>
          <cell r="R44">
            <v>21208.049264180016</v>
          </cell>
          <cell r="S44" t="str">
            <v>kW</v>
          </cell>
          <cell r="T44" t="str">
            <v>M8300</v>
          </cell>
          <cell r="U44">
            <v>39079.353055555555</v>
          </cell>
        </row>
        <row r="45">
          <cell r="A45">
            <v>991</v>
          </cell>
          <cell r="B45" t="str">
            <v>R991</v>
          </cell>
          <cell r="C45" t="str">
            <v>Periods:OffPeak_ADJ</v>
          </cell>
          <cell r="D45" t="str">
            <v>Load_Factor</v>
          </cell>
          <cell r="E45" t="str">
            <v>Load Factor in Period</v>
          </cell>
          <cell r="F45">
            <v>0.70204366295888054</v>
          </cell>
          <cell r="G45">
            <v>0.90269052571530273</v>
          </cell>
          <cell r="H45">
            <v>0.92554153873911882</v>
          </cell>
          <cell r="I45">
            <v>0.90283175672164795</v>
          </cell>
          <cell r="J45">
            <v>0.9229765481569866</v>
          </cell>
          <cell r="K45">
            <v>0.9034827636009799</v>
          </cell>
          <cell r="L45">
            <v>0.90522852091984052</v>
          </cell>
          <cell r="M45">
            <v>0.89983878378279236</v>
          </cell>
          <cell r="N45">
            <v>0.88423388649062162</v>
          </cell>
          <cell r="O45">
            <v>0.84424493180511972</v>
          </cell>
          <cell r="P45">
            <v>0.78362219139736822</v>
          </cell>
          <cell r="Q45">
            <v>0.86664491945011601</v>
          </cell>
          <cell r="R45">
            <v>0.84267874514820373</v>
          </cell>
          <cell r="S45" t="str">
            <v>None</v>
          </cell>
          <cell r="T45" t="str">
            <v>M8300</v>
          </cell>
          <cell r="U45">
            <v>39079.353055555555</v>
          </cell>
        </row>
        <row r="46">
          <cell r="A46">
            <v>991</v>
          </cell>
          <cell r="B46" t="str">
            <v>R991</v>
          </cell>
          <cell r="C46" t="str">
            <v>Weekday_ADJ</v>
          </cell>
          <cell r="D46" t="str">
            <v>Date</v>
          </cell>
          <cell r="E46" t="str">
            <v>Day of Peak Demand on Weekdays</v>
          </cell>
          <cell r="F46">
            <v>38919</v>
          </cell>
          <cell r="G46">
            <v>38639</v>
          </cell>
          <cell r="H46">
            <v>38685</v>
          </cell>
          <cell r="I46">
            <v>38706</v>
          </cell>
          <cell r="J46">
            <v>38722</v>
          </cell>
          <cell r="K46">
            <v>38771</v>
          </cell>
          <cell r="L46">
            <v>38803</v>
          </cell>
          <cell r="M46">
            <v>38831</v>
          </cell>
          <cell r="N46">
            <v>38855</v>
          </cell>
          <cell r="O46">
            <v>38894</v>
          </cell>
          <cell r="P46">
            <v>38919</v>
          </cell>
          <cell r="Q46">
            <v>38957</v>
          </cell>
          <cell r="R46">
            <v>38961</v>
          </cell>
          <cell r="S46" t="str">
            <v>Date</v>
          </cell>
          <cell r="T46" t="str">
            <v>M8500</v>
          </cell>
          <cell r="U46">
            <v>39079.353125000001</v>
          </cell>
        </row>
        <row r="47">
          <cell r="A47">
            <v>991</v>
          </cell>
          <cell r="B47" t="str">
            <v>R991</v>
          </cell>
          <cell r="C47" t="str">
            <v>Weekday_ADJ</v>
          </cell>
          <cell r="D47" t="str">
            <v>Interval</v>
          </cell>
          <cell r="E47" t="str">
            <v>Hour of Peak Demand on Weekday or Weekend</v>
          </cell>
          <cell r="F47">
            <v>18</v>
          </cell>
          <cell r="G47">
            <v>15</v>
          </cell>
          <cell r="H47">
            <v>8</v>
          </cell>
          <cell r="I47">
            <v>8</v>
          </cell>
          <cell r="J47">
            <v>8</v>
          </cell>
          <cell r="K47">
            <v>8</v>
          </cell>
          <cell r="L47">
            <v>15</v>
          </cell>
          <cell r="M47">
            <v>13</v>
          </cell>
          <cell r="N47">
            <v>15</v>
          </cell>
          <cell r="O47">
            <v>13</v>
          </cell>
          <cell r="P47">
            <v>18</v>
          </cell>
          <cell r="Q47">
            <v>17</v>
          </cell>
          <cell r="R47">
            <v>18</v>
          </cell>
          <cell r="S47" t="str">
            <v>Hour</v>
          </cell>
          <cell r="T47" t="str">
            <v>M8500</v>
          </cell>
          <cell r="U47">
            <v>39079.353125000001</v>
          </cell>
        </row>
        <row r="48">
          <cell r="A48">
            <v>991</v>
          </cell>
          <cell r="B48" t="str">
            <v>R991</v>
          </cell>
          <cell r="C48" t="str">
            <v>Weekday_ADJ</v>
          </cell>
          <cell r="D48" t="str">
            <v>Totalx</v>
          </cell>
          <cell r="E48" t="str">
            <v>Total Energy Use on Weekday or Weekend</v>
          </cell>
          <cell r="F48">
            <v>106478901.72826916</v>
          </cell>
          <cell r="G48">
            <v>8578174.3617786281</v>
          </cell>
          <cell r="H48">
            <v>8007422.1454710253</v>
          </cell>
          <cell r="I48">
            <v>8576441.6726468652</v>
          </cell>
          <cell r="J48">
            <v>8583146.9885001592</v>
          </cell>
          <cell r="K48">
            <v>7683477.6789534651</v>
          </cell>
          <cell r="L48">
            <v>9241679.058541717</v>
          </cell>
          <cell r="M48">
            <v>8155509.5712680127</v>
          </cell>
          <cell r="N48">
            <v>9219122.7111523282</v>
          </cell>
          <cell r="O48">
            <v>9647244.2027414627</v>
          </cell>
          <cell r="P48">
            <v>9333124.8592539541</v>
          </cell>
          <cell r="Q48">
            <v>10576323.495895073</v>
          </cell>
          <cell r="R48">
            <v>8877234.9820664227</v>
          </cell>
          <cell r="S48" t="str">
            <v>kWh</v>
          </cell>
          <cell r="T48" t="str">
            <v>M8500</v>
          </cell>
          <cell r="U48">
            <v>39079.353125000001</v>
          </cell>
        </row>
        <row r="49">
          <cell r="A49">
            <v>991</v>
          </cell>
          <cell r="B49" t="str">
            <v>R991</v>
          </cell>
          <cell r="C49" t="str">
            <v>Weekday_ADJ</v>
          </cell>
          <cell r="D49" t="str">
            <v>Peaky</v>
          </cell>
          <cell r="E49" t="str">
            <v>Peak Demand on Weekday or Weekend</v>
          </cell>
          <cell r="F49">
            <v>24462.824791317526</v>
          </cell>
          <cell r="G49">
            <v>18578.430319027029</v>
          </cell>
          <cell r="H49">
            <v>18090.655866902605</v>
          </cell>
          <cell r="I49">
            <v>18850.425054878178</v>
          </cell>
          <cell r="J49">
            <v>18494.560352613735</v>
          </cell>
          <cell r="K49">
            <v>18493.847134821845</v>
          </cell>
          <cell r="L49">
            <v>18256.964624630153</v>
          </cell>
          <cell r="M49">
            <v>18911.339312270986</v>
          </cell>
          <cell r="N49">
            <v>20079.933025764567</v>
          </cell>
          <cell r="O49">
            <v>22313.736658129827</v>
          </cell>
          <cell r="P49">
            <v>24462.824791317526</v>
          </cell>
          <cell r="Q49">
            <v>21427.99200081755</v>
          </cell>
          <cell r="R49">
            <v>21163.346760408695</v>
          </cell>
          <cell r="S49" t="str">
            <v>kW</v>
          </cell>
          <cell r="T49" t="str">
            <v>M8500</v>
          </cell>
          <cell r="U49">
            <v>39079.353125000001</v>
          </cell>
        </row>
        <row r="50">
          <cell r="A50">
            <v>991</v>
          </cell>
          <cell r="B50" t="str">
            <v>R991</v>
          </cell>
          <cell r="C50" t="str">
            <v>Weekday_ADJ</v>
          </cell>
          <cell r="D50" t="str">
            <v>ErrBndforPeaky</v>
          </cell>
          <cell r="E50" t="str">
            <v>Error Bound for Peak Demand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 t="str">
            <v>kW</v>
          </cell>
          <cell r="T50" t="str">
            <v>M8500</v>
          </cell>
          <cell r="U50">
            <v>39079.353125000001</v>
          </cell>
        </row>
        <row r="51">
          <cell r="A51">
            <v>991</v>
          </cell>
          <cell r="B51" t="str">
            <v>R991</v>
          </cell>
          <cell r="C51" t="str">
            <v>Weekday_ADJ</v>
          </cell>
          <cell r="D51" t="str">
            <v>TotalxperSite</v>
          </cell>
          <cell r="E51" t="str">
            <v>Energy Use per Account on Weekday or Weekend</v>
          </cell>
          <cell r="F51">
            <v>106478901.72826916</v>
          </cell>
          <cell r="G51">
            <v>8578174.3617786281</v>
          </cell>
          <cell r="H51">
            <v>8007422.1454710253</v>
          </cell>
          <cell r="I51">
            <v>8576441.6726468652</v>
          </cell>
          <cell r="J51">
            <v>8583146.9885001592</v>
          </cell>
          <cell r="K51">
            <v>7683477.6789534651</v>
          </cell>
          <cell r="L51">
            <v>9241679.058541717</v>
          </cell>
          <cell r="M51">
            <v>8155509.5712680127</v>
          </cell>
          <cell r="N51">
            <v>9219122.7111523282</v>
          </cell>
          <cell r="O51">
            <v>9647244.2027414627</v>
          </cell>
          <cell r="P51">
            <v>9333124.8592539541</v>
          </cell>
          <cell r="Q51">
            <v>10576323.495895073</v>
          </cell>
          <cell r="R51">
            <v>8877234.9820664227</v>
          </cell>
          <cell r="S51" t="str">
            <v>kWh</v>
          </cell>
          <cell r="T51" t="str">
            <v>M8500</v>
          </cell>
          <cell r="U51">
            <v>39079.353125000001</v>
          </cell>
        </row>
        <row r="52">
          <cell r="A52">
            <v>991</v>
          </cell>
          <cell r="B52" t="str">
            <v>R991</v>
          </cell>
          <cell r="C52" t="str">
            <v>Weekday_ADJ</v>
          </cell>
          <cell r="D52" t="str">
            <v>PeakyperSite</v>
          </cell>
          <cell r="E52" t="str">
            <v>Peak Demand per Account on Weekday or Weekend</v>
          </cell>
          <cell r="F52">
            <v>24462.824791317526</v>
          </cell>
          <cell r="G52">
            <v>18578.430319027029</v>
          </cell>
          <cell r="H52">
            <v>18090.655866902605</v>
          </cell>
          <cell r="I52">
            <v>18850.425054878178</v>
          </cell>
          <cell r="J52">
            <v>18494.560352613735</v>
          </cell>
          <cell r="K52">
            <v>18493.847134821845</v>
          </cell>
          <cell r="L52">
            <v>18256.964624630153</v>
          </cell>
          <cell r="M52">
            <v>18911.339312270986</v>
          </cell>
          <cell r="N52">
            <v>20079.933025764567</v>
          </cell>
          <cell r="O52">
            <v>22313.736658129827</v>
          </cell>
          <cell r="P52">
            <v>24462.824791317526</v>
          </cell>
          <cell r="Q52">
            <v>21427.99200081755</v>
          </cell>
          <cell r="R52">
            <v>21163.346760408695</v>
          </cell>
          <cell r="S52" t="str">
            <v>kW</v>
          </cell>
          <cell r="T52" t="str">
            <v>M8500</v>
          </cell>
          <cell r="U52">
            <v>39079.353125000001</v>
          </cell>
        </row>
        <row r="53">
          <cell r="A53">
            <v>991</v>
          </cell>
          <cell r="B53" t="str">
            <v>R991</v>
          </cell>
          <cell r="C53" t="str">
            <v>Weekday_ADJ</v>
          </cell>
          <cell r="D53" t="str">
            <v>ErrBndperSite</v>
          </cell>
          <cell r="E53" t="str">
            <v>Error Bound for Demand per Account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 t="str">
            <v>kW</v>
          </cell>
          <cell r="T53" t="str">
            <v>M8500</v>
          </cell>
          <cell r="U53">
            <v>39079.353125000001</v>
          </cell>
        </row>
        <row r="54">
          <cell r="A54">
            <v>991</v>
          </cell>
          <cell r="B54" t="str">
            <v>R991</v>
          </cell>
          <cell r="C54" t="str">
            <v>Weekday_ADJ</v>
          </cell>
          <cell r="D54" t="str">
            <v>RelPrec</v>
          </cell>
          <cell r="E54" t="str">
            <v>Relative Precision of Demand per Account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 t="str">
            <v>None</v>
          </cell>
          <cell r="T54" t="str">
            <v>M8500</v>
          </cell>
          <cell r="U54">
            <v>39079.353125000001</v>
          </cell>
        </row>
        <row r="55">
          <cell r="A55">
            <v>991</v>
          </cell>
          <cell r="B55" t="str">
            <v>R991</v>
          </cell>
          <cell r="C55" t="str">
            <v>Weekday_ADJ</v>
          </cell>
          <cell r="D55" t="str">
            <v>Days</v>
          </cell>
          <cell r="E55" t="str">
            <v>Number of Days</v>
          </cell>
          <cell r="F55">
            <v>252</v>
          </cell>
          <cell r="G55">
            <v>21</v>
          </cell>
          <cell r="H55">
            <v>20</v>
          </cell>
          <cell r="I55">
            <v>21</v>
          </cell>
          <cell r="J55">
            <v>21</v>
          </cell>
          <cell r="K55">
            <v>19</v>
          </cell>
          <cell r="L55">
            <v>23</v>
          </cell>
          <cell r="M55">
            <v>20</v>
          </cell>
          <cell r="N55">
            <v>22</v>
          </cell>
          <cell r="O55">
            <v>22</v>
          </cell>
          <cell r="P55">
            <v>20</v>
          </cell>
          <cell r="Q55">
            <v>23</v>
          </cell>
          <cell r="R55">
            <v>20</v>
          </cell>
          <cell r="S55" t="str">
            <v>Days</v>
          </cell>
          <cell r="T55" t="str">
            <v>M8500</v>
          </cell>
          <cell r="U55">
            <v>39079.353125000001</v>
          </cell>
        </row>
        <row r="56">
          <cell r="A56">
            <v>991</v>
          </cell>
          <cell r="B56" t="str">
            <v>R991</v>
          </cell>
          <cell r="C56" t="str">
            <v>Weekday_ADJ</v>
          </cell>
          <cell r="D56" t="str">
            <v>Load_Factor</v>
          </cell>
          <cell r="E56" t="str">
            <v>Load Factor on Weekday or Weekend</v>
          </cell>
          <cell r="F56">
            <v>0.71968951515038049</v>
          </cell>
          <cell r="G56">
            <v>0.91612622452393544</v>
          </cell>
          <cell r="H56">
            <v>0.92214066711930309</v>
          </cell>
          <cell r="I56">
            <v>0.90272496778984612</v>
          </cell>
          <cell r="J56">
            <v>0.92081418665378889</v>
          </cell>
          <cell r="K56">
            <v>0.91109933099667362</v>
          </cell>
          <cell r="L56">
            <v>0.91702933930849262</v>
          </cell>
          <cell r="M56">
            <v>0.89843689331495347</v>
          </cell>
          <cell r="N56">
            <v>0.86954770505505286</v>
          </cell>
          <cell r="O56">
            <v>0.81883622265787126</v>
          </cell>
          <cell r="P56">
            <v>0.79483911973840848</v>
          </cell>
          <cell r="Q56">
            <v>0.89415780687300184</v>
          </cell>
          <cell r="R56">
            <v>0.87388066525327601</v>
          </cell>
          <cell r="S56" t="str">
            <v>None</v>
          </cell>
          <cell r="T56" t="str">
            <v>M8500</v>
          </cell>
          <cell r="U56">
            <v>39079.353125000001</v>
          </cell>
        </row>
        <row r="57">
          <cell r="A57">
            <v>991</v>
          </cell>
          <cell r="B57" t="str">
            <v>R991</v>
          </cell>
          <cell r="C57" t="str">
            <v>Weekday_ADJ</v>
          </cell>
          <cell r="D57" t="str">
            <v>Error_Ratio</v>
          </cell>
          <cell r="E57" t="str">
            <v>Error Ratio</v>
          </cell>
          <cell r="F57">
            <v>2.4564002597965902E-16</v>
          </cell>
          <cell r="G57">
            <v>1.6889866967753024E-16</v>
          </cell>
          <cell r="H57">
            <v>2.2714406826872931E-16</v>
          </cell>
          <cell r="I57">
            <v>1.1659686060349963E-16</v>
          </cell>
          <cell r="J57">
            <v>2.5836130224494336E-16</v>
          </cell>
          <cell r="K57">
            <v>2.1079478318564526E-16</v>
          </cell>
          <cell r="L57">
            <v>2.4138375483570123E-16</v>
          </cell>
          <cell r="M57">
            <v>1.4514257542538933E-16</v>
          </cell>
          <cell r="N57">
            <v>3.0634183112727132E-16</v>
          </cell>
          <cell r="O57">
            <v>1.9716186829516641E-16</v>
          </cell>
          <cell r="P57">
            <v>2.4564002597965902E-16</v>
          </cell>
          <cell r="Q57">
            <v>1.3680898893573561E-16</v>
          </cell>
          <cell r="R57">
            <v>1.2344928728506192E-16</v>
          </cell>
          <cell r="S57" t="str">
            <v>None</v>
          </cell>
          <cell r="T57" t="str">
            <v>M8500</v>
          </cell>
          <cell r="U57">
            <v>39079.353125000001</v>
          </cell>
        </row>
        <row r="58">
          <cell r="A58">
            <v>991</v>
          </cell>
          <cell r="B58" t="str">
            <v>R991</v>
          </cell>
          <cell r="C58" t="str">
            <v>Weekend_ADJ</v>
          </cell>
          <cell r="D58" t="str">
            <v>Date</v>
          </cell>
          <cell r="E58" t="str">
            <v>Day of Peak Demand on Weekdays</v>
          </cell>
          <cell r="F58">
            <v>38920</v>
          </cell>
          <cell r="G58">
            <v>38647</v>
          </cell>
          <cell r="H58">
            <v>38668</v>
          </cell>
          <cell r="I58">
            <v>38712</v>
          </cell>
          <cell r="J58">
            <v>38731</v>
          </cell>
          <cell r="K58">
            <v>38773</v>
          </cell>
          <cell r="L58">
            <v>38794</v>
          </cell>
          <cell r="M58">
            <v>38830</v>
          </cell>
          <cell r="N58">
            <v>38866</v>
          </cell>
          <cell r="O58">
            <v>38893</v>
          </cell>
          <cell r="P58">
            <v>38920</v>
          </cell>
          <cell r="Q58">
            <v>38956</v>
          </cell>
          <cell r="R58">
            <v>38962</v>
          </cell>
          <cell r="S58" t="str">
            <v>Date</v>
          </cell>
          <cell r="T58" t="str">
            <v>M8500</v>
          </cell>
          <cell r="U58">
            <v>39079.353125000001</v>
          </cell>
        </row>
        <row r="59">
          <cell r="A59">
            <v>991</v>
          </cell>
          <cell r="B59" t="str">
            <v>R991</v>
          </cell>
          <cell r="C59" t="str">
            <v>Weekend_ADJ</v>
          </cell>
          <cell r="D59" t="str">
            <v>Interval</v>
          </cell>
          <cell r="E59" t="str">
            <v>Hour of Peak Demand on Weekday or Weekend</v>
          </cell>
          <cell r="F59">
            <v>22</v>
          </cell>
          <cell r="G59">
            <v>7</v>
          </cell>
          <cell r="H59">
            <v>7</v>
          </cell>
          <cell r="I59">
            <v>8</v>
          </cell>
          <cell r="J59">
            <v>8</v>
          </cell>
          <cell r="K59">
            <v>7</v>
          </cell>
          <cell r="L59">
            <v>6</v>
          </cell>
          <cell r="M59">
            <v>22</v>
          </cell>
          <cell r="N59">
            <v>22</v>
          </cell>
          <cell r="O59">
            <v>18</v>
          </cell>
          <cell r="P59">
            <v>22</v>
          </cell>
          <cell r="Q59">
            <v>22</v>
          </cell>
          <cell r="R59">
            <v>15</v>
          </cell>
          <cell r="S59" t="str">
            <v>Hour</v>
          </cell>
          <cell r="T59" t="str">
            <v>M8500</v>
          </cell>
          <cell r="U59">
            <v>39079.353125000001</v>
          </cell>
        </row>
        <row r="60">
          <cell r="A60">
            <v>991</v>
          </cell>
          <cell r="B60" t="str">
            <v>R991</v>
          </cell>
          <cell r="C60" t="str">
            <v>Weekend_ADJ</v>
          </cell>
          <cell r="D60" t="str">
            <v>Totalx</v>
          </cell>
          <cell r="E60" t="str">
            <v>Total Energy Use on Weekday or Weekend</v>
          </cell>
          <cell r="F60">
            <v>46636380.011761598</v>
          </cell>
          <cell r="G60">
            <v>3967570.6425204752</v>
          </cell>
          <cell r="H60">
            <v>3884663.8630539314</v>
          </cell>
          <cell r="I60">
            <v>3975468.5964184846</v>
          </cell>
          <cell r="J60">
            <v>3964063.1621168596</v>
          </cell>
          <cell r="K60">
            <v>3550785.4069663752</v>
          </cell>
          <cell r="L60">
            <v>3105245.4945876095</v>
          </cell>
          <cell r="M60">
            <v>3910239.0057739578</v>
          </cell>
          <cell r="N60">
            <v>3616679.1489739954</v>
          </cell>
          <cell r="O60">
            <v>3374649.3049215125</v>
          </cell>
          <cell r="P60">
            <v>5175235.9358927617</v>
          </cell>
          <cell r="Q60">
            <v>3760388.6657355423</v>
          </cell>
          <cell r="R60">
            <v>4351390.7848001067</v>
          </cell>
          <cell r="S60" t="str">
            <v>kWh</v>
          </cell>
          <cell r="T60" t="str">
            <v>M8500</v>
          </cell>
          <cell r="U60">
            <v>39079.353125000001</v>
          </cell>
        </row>
        <row r="61">
          <cell r="A61">
            <v>991</v>
          </cell>
          <cell r="B61" t="str">
            <v>R991</v>
          </cell>
          <cell r="C61" t="str">
            <v>Weekend_ADJ</v>
          </cell>
          <cell r="D61" t="str">
            <v>Peaky</v>
          </cell>
          <cell r="E61" t="str">
            <v>Peak Demand on Weekday or Weekend</v>
          </cell>
          <cell r="F61">
            <v>24484.155817025512</v>
          </cell>
          <cell r="G61">
            <v>17931.189258491759</v>
          </cell>
          <cell r="H61">
            <v>17441.625491441861</v>
          </cell>
          <cell r="I61">
            <v>18222.680723358724</v>
          </cell>
          <cell r="J61">
            <v>18311.718325660859</v>
          </cell>
          <cell r="K61">
            <v>17759.422892702543</v>
          </cell>
          <cell r="L61">
            <v>17306.89350032495</v>
          </cell>
          <cell r="M61">
            <v>17943.53561218625</v>
          </cell>
          <cell r="N61">
            <v>18388.645593658253</v>
          </cell>
          <cell r="O61">
            <v>20569.106781631748</v>
          </cell>
          <cell r="P61">
            <v>24484.155817025512</v>
          </cell>
          <cell r="Q61">
            <v>21672.440463183608</v>
          </cell>
          <cell r="R61">
            <v>21369.900480369884</v>
          </cell>
          <cell r="S61" t="str">
            <v>kW</v>
          </cell>
          <cell r="T61" t="str">
            <v>M8500</v>
          </cell>
          <cell r="U61">
            <v>39079.353125000001</v>
          </cell>
        </row>
        <row r="62">
          <cell r="A62">
            <v>991</v>
          </cell>
          <cell r="B62" t="str">
            <v>R991</v>
          </cell>
          <cell r="C62" t="str">
            <v>Weekend_ADJ</v>
          </cell>
          <cell r="D62" t="str">
            <v>ErrBndforPeaky</v>
          </cell>
          <cell r="E62" t="str">
            <v>Error Bound for Peak Demand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 t="str">
            <v>kW</v>
          </cell>
          <cell r="T62" t="str">
            <v>M8500</v>
          </cell>
          <cell r="U62">
            <v>39079.353125000001</v>
          </cell>
        </row>
        <row r="63">
          <cell r="A63">
            <v>991</v>
          </cell>
          <cell r="B63" t="str">
            <v>R991</v>
          </cell>
          <cell r="C63" t="str">
            <v>Weekend_ADJ</v>
          </cell>
          <cell r="D63" t="str">
            <v>TotalxperSite</v>
          </cell>
          <cell r="E63" t="str">
            <v>Energy Use per Account on Weekday or Weekend</v>
          </cell>
          <cell r="F63">
            <v>46636380.011761598</v>
          </cell>
          <cell r="G63">
            <v>3967570.6425204752</v>
          </cell>
          <cell r="H63">
            <v>3884663.8630539314</v>
          </cell>
          <cell r="I63">
            <v>3975468.5964184846</v>
          </cell>
          <cell r="J63">
            <v>3964063.1621168596</v>
          </cell>
          <cell r="K63">
            <v>3550785.4069663752</v>
          </cell>
          <cell r="L63">
            <v>3105245.4945876095</v>
          </cell>
          <cell r="M63">
            <v>3910239.0057739578</v>
          </cell>
          <cell r="N63">
            <v>3616679.1489739954</v>
          </cell>
          <cell r="O63">
            <v>3374649.3049215125</v>
          </cell>
          <cell r="P63">
            <v>5175235.9358927617</v>
          </cell>
          <cell r="Q63">
            <v>3760388.6657355423</v>
          </cell>
          <cell r="R63">
            <v>4351390.7848001067</v>
          </cell>
          <cell r="S63" t="str">
            <v>kWh</v>
          </cell>
          <cell r="T63" t="str">
            <v>M8500</v>
          </cell>
          <cell r="U63">
            <v>39079.353125000001</v>
          </cell>
        </row>
        <row r="64">
          <cell r="A64">
            <v>991</v>
          </cell>
          <cell r="B64" t="str">
            <v>R991</v>
          </cell>
          <cell r="C64" t="str">
            <v>Weekend_ADJ</v>
          </cell>
          <cell r="D64" t="str">
            <v>PeakyperSite</v>
          </cell>
          <cell r="E64" t="str">
            <v>Peak Demand per Account on Weekday or Weekend</v>
          </cell>
          <cell r="F64">
            <v>24484.155817025512</v>
          </cell>
          <cell r="G64">
            <v>17931.189258491759</v>
          </cell>
          <cell r="H64">
            <v>17441.625491441861</v>
          </cell>
          <cell r="I64">
            <v>18222.680723358724</v>
          </cell>
          <cell r="J64">
            <v>18311.718325660859</v>
          </cell>
          <cell r="K64">
            <v>17759.422892702543</v>
          </cell>
          <cell r="L64">
            <v>17306.89350032495</v>
          </cell>
          <cell r="M64">
            <v>17943.53561218625</v>
          </cell>
          <cell r="N64">
            <v>18388.645593658253</v>
          </cell>
          <cell r="O64">
            <v>20569.106781631748</v>
          </cell>
          <cell r="P64">
            <v>24484.155817025512</v>
          </cell>
          <cell r="Q64">
            <v>21672.440463183608</v>
          </cell>
          <cell r="R64">
            <v>21369.900480369884</v>
          </cell>
          <cell r="S64" t="str">
            <v>kW</v>
          </cell>
          <cell r="T64" t="str">
            <v>M8500</v>
          </cell>
          <cell r="U64">
            <v>39079.353125000001</v>
          </cell>
        </row>
        <row r="65">
          <cell r="A65">
            <v>991</v>
          </cell>
          <cell r="B65" t="str">
            <v>R991</v>
          </cell>
          <cell r="C65" t="str">
            <v>Weekend_ADJ</v>
          </cell>
          <cell r="D65" t="str">
            <v>ErrBndperSite</v>
          </cell>
          <cell r="E65" t="str">
            <v>Error Bound for Demand per Account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 t="str">
            <v>kW</v>
          </cell>
          <cell r="T65" t="str">
            <v>M8500</v>
          </cell>
          <cell r="U65">
            <v>39079.353125000001</v>
          </cell>
        </row>
        <row r="66">
          <cell r="A66">
            <v>991</v>
          </cell>
          <cell r="B66" t="str">
            <v>R991</v>
          </cell>
          <cell r="C66" t="str">
            <v>Weekend_ADJ</v>
          </cell>
          <cell r="D66" t="str">
            <v>RelPrec</v>
          </cell>
          <cell r="E66" t="str">
            <v>Relative Precision of Demand per Account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 t="str">
            <v>None</v>
          </cell>
          <cell r="T66" t="str">
            <v>M8500</v>
          </cell>
          <cell r="U66">
            <v>39079.353125000001</v>
          </cell>
        </row>
        <row r="67">
          <cell r="A67">
            <v>991</v>
          </cell>
          <cell r="B67" t="str">
            <v>R991</v>
          </cell>
          <cell r="C67" t="str">
            <v>Weekend_ADJ</v>
          </cell>
          <cell r="D67" t="str">
            <v>Days</v>
          </cell>
          <cell r="E67" t="str">
            <v>Number of Days</v>
          </cell>
          <cell r="F67">
            <v>113</v>
          </cell>
          <cell r="G67">
            <v>10</v>
          </cell>
          <cell r="H67">
            <v>10</v>
          </cell>
          <cell r="I67">
            <v>10</v>
          </cell>
          <cell r="J67">
            <v>10</v>
          </cell>
          <cell r="K67">
            <v>9</v>
          </cell>
          <cell r="L67">
            <v>8</v>
          </cell>
          <cell r="M67">
            <v>10</v>
          </cell>
          <cell r="N67">
            <v>9</v>
          </cell>
          <cell r="O67">
            <v>8</v>
          </cell>
          <cell r="P67">
            <v>11</v>
          </cell>
          <cell r="Q67">
            <v>8</v>
          </cell>
          <cell r="R67">
            <v>10</v>
          </cell>
          <cell r="S67" t="str">
            <v>Days</v>
          </cell>
          <cell r="T67" t="str">
            <v>M8500</v>
          </cell>
          <cell r="U67">
            <v>39079.353125000001</v>
          </cell>
        </row>
        <row r="68">
          <cell r="A68">
            <v>991</v>
          </cell>
          <cell r="B68" t="str">
            <v>R991</v>
          </cell>
          <cell r="C68" t="str">
            <v>Weekend_ADJ</v>
          </cell>
          <cell r="D68" t="str">
            <v>Load_Factor</v>
          </cell>
          <cell r="E68" t="str">
            <v>Load Factor on Weekday or Weekend</v>
          </cell>
          <cell r="F68">
            <v>0.70234421977144978</v>
          </cell>
          <cell r="G68">
            <v>0.92194355352121393</v>
          </cell>
          <cell r="H68">
            <v>0.92801553601374298</v>
          </cell>
          <cell r="I68">
            <v>0.90900195951103357</v>
          </cell>
          <cell r="J68">
            <v>0.90198688885509037</v>
          </cell>
          <cell r="K68">
            <v>0.92563938748836516</v>
          </cell>
          <cell r="L68">
            <v>0.93449200558957257</v>
          </cell>
          <cell r="M68">
            <v>0.9079962208224498</v>
          </cell>
          <cell r="N68">
            <v>0.91055563954792818</v>
          </cell>
          <cell r="O68">
            <v>0.8544998404514359</v>
          </cell>
          <cell r="P68">
            <v>0.80064702129549403</v>
          </cell>
          <cell r="Q68">
            <v>0.90369876282785089</v>
          </cell>
          <cell r="R68">
            <v>0.84842673709790206</v>
          </cell>
          <cell r="S68" t="str">
            <v>None</v>
          </cell>
          <cell r="T68" t="str">
            <v>M8500</v>
          </cell>
          <cell r="U68">
            <v>39079.353125000001</v>
          </cell>
        </row>
        <row r="69">
          <cell r="A69">
            <v>991</v>
          </cell>
          <cell r="B69" t="str">
            <v>R991</v>
          </cell>
          <cell r="C69" t="str">
            <v>Weekend_ADJ</v>
          </cell>
          <cell r="D69" t="str">
            <v>Error_Ratio</v>
          </cell>
          <cell r="E69" t="str">
            <v>Error Ratio</v>
          </cell>
          <cell r="F69">
            <v>2.3777988262206278E-16</v>
          </cell>
          <cell r="G69">
            <v>2.1245752333245714E-16</v>
          </cell>
          <cell r="H69">
            <v>2.9248644535228274E-16</v>
          </cell>
          <cell r="I69">
            <v>1.9731227068767947E-16</v>
          </cell>
          <cell r="J69">
            <v>2.5720753800867939E-16</v>
          </cell>
          <cell r="K69">
            <v>2.7050346018665975E-16</v>
          </cell>
          <cell r="L69">
            <v>2.1795271120952108E-16</v>
          </cell>
          <cell r="M69">
            <v>2.2243758013366944E-16</v>
          </cell>
          <cell r="N69">
            <v>2.6737311025729495E-16</v>
          </cell>
          <cell r="O69">
            <v>1.4145579134524904E-16</v>
          </cell>
          <cell r="P69">
            <v>2.3777988262206278E-16</v>
          </cell>
          <cell r="Q69">
            <v>2.2726721383552293E-16</v>
          </cell>
          <cell r="R69">
            <v>1.9555809273867622E-16</v>
          </cell>
          <cell r="S69" t="str">
            <v>None</v>
          </cell>
          <cell r="T69" t="str">
            <v>M8500</v>
          </cell>
          <cell r="U69">
            <v>39079.353125000001</v>
          </cell>
        </row>
        <row r="70">
          <cell r="A70">
            <v>991</v>
          </cell>
          <cell r="B70" t="str">
            <v>R991</v>
          </cell>
          <cell r="C70" t="str">
            <v>NonCoinPeak_ADJ</v>
          </cell>
          <cell r="D70" t="str">
            <v>Totalx</v>
          </cell>
          <cell r="E70" t="str">
            <v>Total Energy Use</v>
          </cell>
          <cell r="F70">
            <v>153115281.74003071</v>
          </cell>
          <cell r="G70">
            <v>12545745.004299102</v>
          </cell>
          <cell r="H70">
            <v>11892086.008524956</v>
          </cell>
          <cell r="I70">
            <v>12551910.269065348</v>
          </cell>
          <cell r="J70">
            <v>12547210.15061702</v>
          </cell>
          <cell r="K70">
            <v>11234263.085919837</v>
          </cell>
          <cell r="L70">
            <v>12346924.553129328</v>
          </cell>
          <cell r="M70">
            <v>12065748.577041971</v>
          </cell>
          <cell r="N70">
            <v>12835801.86012632</v>
          </cell>
          <cell r="O70">
            <v>13021893.507662972</v>
          </cell>
          <cell r="P70">
            <v>14508360.795146713</v>
          </cell>
          <cell r="Q70">
            <v>14336712.161630616</v>
          </cell>
          <cell r="R70">
            <v>13228625.766866531</v>
          </cell>
          <cell r="S70" t="str">
            <v>kWh</v>
          </cell>
          <cell r="T70" t="str">
            <v>M8600</v>
          </cell>
          <cell r="U70">
            <v>39079.353136574071</v>
          </cell>
        </row>
        <row r="71">
          <cell r="A71">
            <v>991</v>
          </cell>
          <cell r="B71" t="str">
            <v>R991</v>
          </cell>
          <cell r="C71" t="str">
            <v>NonCoinPeak_ADJ</v>
          </cell>
          <cell r="D71" t="str">
            <v>Peaky</v>
          </cell>
          <cell r="E71" t="str">
            <v>Sum of Each Customer's Individual Peak Demand</v>
          </cell>
          <cell r="F71">
            <v>24604.983539447923</v>
          </cell>
          <cell r="G71">
            <v>18619.292003551422</v>
          </cell>
          <cell r="H71">
            <v>18091.675733591092</v>
          </cell>
          <cell r="I71">
            <v>18856.210024879252</v>
          </cell>
          <cell r="J71">
            <v>18461.460872140156</v>
          </cell>
          <cell r="K71">
            <v>18532.376116359497</v>
          </cell>
          <cell r="L71">
            <v>18193.504614598314</v>
          </cell>
          <cell r="M71">
            <v>18832.951465334419</v>
          </cell>
          <cell r="N71">
            <v>20067.534495888071</v>
          </cell>
          <cell r="O71">
            <v>22349.007096454236</v>
          </cell>
          <cell r="P71">
            <v>24604.983539447923</v>
          </cell>
          <cell r="Q71">
            <v>21571.641660095749</v>
          </cell>
          <cell r="R71">
            <v>21438.216441278288</v>
          </cell>
          <cell r="S71" t="str">
            <v>kW</v>
          </cell>
          <cell r="T71" t="str">
            <v>M8600</v>
          </cell>
          <cell r="U71">
            <v>39079.353136574071</v>
          </cell>
        </row>
        <row r="72">
          <cell r="A72">
            <v>991</v>
          </cell>
          <cell r="B72" t="str">
            <v>R991</v>
          </cell>
          <cell r="C72" t="str">
            <v>NonCoinPeak_ADJ</v>
          </cell>
          <cell r="D72" t="str">
            <v>ErrBndforPeaky</v>
          </cell>
          <cell r="E72" t="str">
            <v>Error Bound for Total Demand</v>
          </cell>
          <cell r="F72">
            <v>3.5801219053250772E-12</v>
          </cell>
          <cell r="G72">
            <v>4.5048070058721414E-12</v>
          </cell>
          <cell r="H72">
            <v>3.0921685432288131E-12</v>
          </cell>
          <cell r="I72">
            <v>2.8522356745737438E-12</v>
          </cell>
          <cell r="J72">
            <v>2.127045318751119E-12</v>
          </cell>
          <cell r="K72">
            <v>3.3887147853867635E-12</v>
          </cell>
          <cell r="L72">
            <v>2.6796996791363912E-12</v>
          </cell>
          <cell r="M72">
            <v>2.0704319452482376E-12</v>
          </cell>
          <cell r="N72">
            <v>3.1460860418029856E-12</v>
          </cell>
          <cell r="O72">
            <v>5.6909919745039446E-12</v>
          </cell>
          <cell r="P72">
            <v>3.5801219053250772E-12</v>
          </cell>
          <cell r="Q72">
            <v>4.9684974936100284E-12</v>
          </cell>
          <cell r="R72">
            <v>6.2005123360298782E-14</v>
          </cell>
          <cell r="S72" t="str">
            <v>kW</v>
          </cell>
          <cell r="T72" t="str">
            <v>M8600</v>
          </cell>
          <cell r="U72">
            <v>39079.353136574071</v>
          </cell>
        </row>
        <row r="73">
          <cell r="A73">
            <v>991</v>
          </cell>
          <cell r="B73" t="str">
            <v>R991</v>
          </cell>
          <cell r="C73" t="str">
            <v>NonCoinPeak_ADJ</v>
          </cell>
          <cell r="D73" t="str">
            <v>TotalxperSite</v>
          </cell>
          <cell r="E73" t="str">
            <v>Energy Use per Account</v>
          </cell>
          <cell r="F73">
            <v>153115281.74003071</v>
          </cell>
          <cell r="G73">
            <v>12545745.004299102</v>
          </cell>
          <cell r="H73">
            <v>11892086.008524956</v>
          </cell>
          <cell r="I73">
            <v>12551910.269065348</v>
          </cell>
          <cell r="J73">
            <v>12547210.15061702</v>
          </cell>
          <cell r="K73">
            <v>11234263.085919837</v>
          </cell>
          <cell r="L73">
            <v>12346924.553129328</v>
          </cell>
          <cell r="M73">
            <v>12065748.577041971</v>
          </cell>
          <cell r="N73">
            <v>12835801.86012632</v>
          </cell>
          <cell r="O73">
            <v>13021893.507662972</v>
          </cell>
          <cell r="P73">
            <v>14508360.795146713</v>
          </cell>
          <cell r="Q73">
            <v>14336712.161630616</v>
          </cell>
          <cell r="R73">
            <v>13228625.766866531</v>
          </cell>
          <cell r="S73" t="str">
            <v>kWh</v>
          </cell>
          <cell r="T73" t="str">
            <v>M8600</v>
          </cell>
          <cell r="U73">
            <v>39079.353136574071</v>
          </cell>
        </row>
        <row r="74">
          <cell r="A74">
            <v>991</v>
          </cell>
          <cell r="B74" t="str">
            <v>R991</v>
          </cell>
          <cell r="C74" t="str">
            <v>NonCoinPeak_ADJ</v>
          </cell>
          <cell r="D74" t="str">
            <v>PeakyperSite</v>
          </cell>
          <cell r="E74" t="str">
            <v>Average Customer Peak Demand per Account</v>
          </cell>
          <cell r="F74">
            <v>24604.983539447923</v>
          </cell>
          <cell r="G74">
            <v>18619.292003551422</v>
          </cell>
          <cell r="H74">
            <v>18091.675733591092</v>
          </cell>
          <cell r="I74">
            <v>18856.210024879252</v>
          </cell>
          <cell r="J74">
            <v>18461.460872140156</v>
          </cell>
          <cell r="K74">
            <v>18532.376116359497</v>
          </cell>
          <cell r="L74">
            <v>18193.504614598314</v>
          </cell>
          <cell r="M74">
            <v>18832.951465334419</v>
          </cell>
          <cell r="N74">
            <v>20067.534495888071</v>
          </cell>
          <cell r="O74">
            <v>22349.007096454236</v>
          </cell>
          <cell r="P74">
            <v>24604.983539447923</v>
          </cell>
          <cell r="Q74">
            <v>21571.641660095749</v>
          </cell>
          <cell r="R74">
            <v>21438.216441278288</v>
          </cell>
          <cell r="S74" t="str">
            <v>kW</v>
          </cell>
          <cell r="T74" t="str">
            <v>M8600</v>
          </cell>
          <cell r="U74">
            <v>39079.353136574071</v>
          </cell>
        </row>
        <row r="75">
          <cell r="A75">
            <v>991</v>
          </cell>
          <cell r="B75" t="str">
            <v>R991</v>
          </cell>
          <cell r="C75" t="str">
            <v>NonCoinPeak_ADJ</v>
          </cell>
          <cell r="D75" t="str">
            <v>ErrBndperSite</v>
          </cell>
          <cell r="E75" t="str">
            <v>Error Bound for Demand per Account</v>
          </cell>
          <cell r="F75">
            <v>3.5801219053250772E-12</v>
          </cell>
          <cell r="G75">
            <v>4.5048070058721414E-12</v>
          </cell>
          <cell r="H75">
            <v>3.0921685432288131E-12</v>
          </cell>
          <cell r="I75">
            <v>2.8522356745737438E-12</v>
          </cell>
          <cell r="J75">
            <v>2.127045318751119E-12</v>
          </cell>
          <cell r="K75">
            <v>3.3887147853867635E-12</v>
          </cell>
          <cell r="L75">
            <v>2.6796996791363912E-12</v>
          </cell>
          <cell r="M75">
            <v>2.0704319452482376E-12</v>
          </cell>
          <cell r="N75">
            <v>3.1460860418029856E-12</v>
          </cell>
          <cell r="O75">
            <v>5.6909919745039446E-12</v>
          </cell>
          <cell r="P75">
            <v>3.5801219053250772E-12</v>
          </cell>
          <cell r="Q75">
            <v>4.9684974936100284E-12</v>
          </cell>
          <cell r="R75">
            <v>6.2005123360298782E-14</v>
          </cell>
          <cell r="S75" t="str">
            <v>kW</v>
          </cell>
          <cell r="T75" t="str">
            <v>M8600</v>
          </cell>
          <cell r="U75">
            <v>39079.353136574071</v>
          </cell>
        </row>
        <row r="76">
          <cell r="A76">
            <v>991</v>
          </cell>
          <cell r="B76" t="str">
            <v>R991</v>
          </cell>
          <cell r="C76" t="str">
            <v>NonCoinPeak_ADJ</v>
          </cell>
          <cell r="D76" t="str">
            <v>RelPrec</v>
          </cell>
          <cell r="E76" t="str">
            <v>Relative Precision of Demand per Account</v>
          </cell>
          <cell r="F76">
            <v>1.4550393417598711E-16</v>
          </cell>
          <cell r="G76">
            <v>2.4194298070049601E-16</v>
          </cell>
          <cell r="H76">
            <v>1.7091664634954385E-16</v>
          </cell>
          <cell r="I76">
            <v>1.5126240484224816E-16</v>
          </cell>
          <cell r="J76">
            <v>1.1521543898841739E-16</v>
          </cell>
          <cell r="K76">
            <v>1.8285376705663598E-16</v>
          </cell>
          <cell r="L76">
            <v>1.4728881190852162E-16</v>
          </cell>
          <cell r="M76">
            <v>1.0993666866604823E-16</v>
          </cell>
          <cell r="N76">
            <v>1.5677491634299335E-16</v>
          </cell>
          <cell r="O76">
            <v>2.5464182591838028E-16</v>
          </cell>
          <cell r="P76">
            <v>1.4550393417598711E-16</v>
          </cell>
          <cell r="Q76">
            <v>2.3032542315965651E-16</v>
          </cell>
          <cell r="R76">
            <v>2.8922706107636267E-18</v>
          </cell>
          <cell r="S76" t="str">
            <v>None</v>
          </cell>
          <cell r="T76" t="str">
            <v>M8600</v>
          </cell>
          <cell r="U76">
            <v>39079.353136574071</v>
          </cell>
        </row>
        <row r="77">
          <cell r="A77">
            <v>991</v>
          </cell>
          <cell r="B77" t="str">
            <v>R991</v>
          </cell>
          <cell r="C77" t="str">
            <v>NonCoinPeak_ADJ</v>
          </cell>
          <cell r="D77" t="str">
            <v>Days</v>
          </cell>
          <cell r="E77" t="str">
            <v>Number of Days</v>
          </cell>
          <cell r="F77">
            <v>365</v>
          </cell>
          <cell r="G77">
            <v>31</v>
          </cell>
          <cell r="H77">
            <v>30</v>
          </cell>
          <cell r="I77">
            <v>31</v>
          </cell>
          <cell r="J77">
            <v>31</v>
          </cell>
          <cell r="K77">
            <v>28</v>
          </cell>
          <cell r="L77">
            <v>31</v>
          </cell>
          <cell r="M77">
            <v>30</v>
          </cell>
          <cell r="N77">
            <v>31</v>
          </cell>
          <cell r="O77">
            <v>30</v>
          </cell>
          <cell r="P77">
            <v>31</v>
          </cell>
          <cell r="Q77">
            <v>31</v>
          </cell>
          <cell r="R77">
            <v>30</v>
          </cell>
          <cell r="S77" t="str">
            <v>Days</v>
          </cell>
          <cell r="T77" t="str">
            <v>M8600</v>
          </cell>
          <cell r="U77">
            <v>39079.353136574071</v>
          </cell>
        </row>
        <row r="78">
          <cell r="A78">
            <v>991</v>
          </cell>
          <cell r="B78" t="str">
            <v>R991</v>
          </cell>
          <cell r="C78" t="str">
            <v>NonCoinPeak_ADJ</v>
          </cell>
          <cell r="D78" t="str">
            <v>Load_Factor</v>
          </cell>
          <cell r="E78" t="str">
            <v>Load Factor based on Peak Customer Demand</v>
          </cell>
          <cell r="F78">
            <v>0.7103810255601154</v>
          </cell>
          <cell r="G78">
            <v>0.90564992946203249</v>
          </cell>
          <cell r="H78">
            <v>0.91294948937672804</v>
          </cell>
          <cell r="I78">
            <v>0.89471039586326184</v>
          </cell>
          <cell r="J78">
            <v>0.9134992018851904</v>
          </cell>
          <cell r="K78">
            <v>0.90207824925962288</v>
          </cell>
          <cell r="L78">
            <v>0.91215678628111563</v>
          </cell>
          <cell r="M78">
            <v>0.88982250953212128</v>
          </cell>
          <cell r="N78">
            <v>0.85971806145610941</v>
          </cell>
          <cell r="O78">
            <v>0.80925130709528814</v>
          </cell>
          <cell r="P78">
            <v>0.79254208434844853</v>
          </cell>
          <cell r="Q78">
            <v>0.89329197630980428</v>
          </cell>
          <cell r="R78">
            <v>0.85702518179141296</v>
          </cell>
          <cell r="S78" t="str">
            <v>None</v>
          </cell>
          <cell r="T78" t="str">
            <v>M8600</v>
          </cell>
          <cell r="U78">
            <v>39079.353136574071</v>
          </cell>
        </row>
        <row r="79">
          <cell r="A79">
            <v>991</v>
          </cell>
          <cell r="B79" t="str">
            <v>R991</v>
          </cell>
          <cell r="C79" t="str">
            <v>NonCoinPeak_ADJ</v>
          </cell>
          <cell r="D79" t="str">
            <v>Error_Ratio</v>
          </cell>
          <cell r="E79" t="str">
            <v>Error Ratio</v>
          </cell>
          <cell r="F79">
            <v>9.9549711261695899E-17</v>
          </cell>
          <cell r="G79">
            <v>1.6553060236431261E-16</v>
          </cell>
          <cell r="H79">
            <v>1.1693637625863218E-16</v>
          </cell>
          <cell r="I79">
            <v>1.0348949540142836E-16</v>
          </cell>
          <cell r="J79">
            <v>7.8827172262668344E-17</v>
          </cell>
          <cell r="K79">
            <v>1.2510341948269879E-16</v>
          </cell>
          <cell r="L79">
            <v>1.0077087455131754E-16</v>
          </cell>
          <cell r="M79">
            <v>7.5215585645545893E-17</v>
          </cell>
          <cell r="N79">
            <v>1.0726100117777547E-16</v>
          </cell>
          <cell r="O79">
            <v>1.7421879613691767E-16</v>
          </cell>
          <cell r="P79">
            <v>9.9549711261695899E-17</v>
          </cell>
          <cell r="Q79">
            <v>1.5758219529679034E-16</v>
          </cell>
          <cell r="R79">
            <v>1.9788104412624521E-18</v>
          </cell>
          <cell r="S79" t="str">
            <v>None</v>
          </cell>
          <cell r="T79" t="str">
            <v>M8600</v>
          </cell>
          <cell r="U79">
            <v>39079.353136574071</v>
          </cell>
        </row>
        <row r="80">
          <cell r="A80">
            <v>991</v>
          </cell>
          <cell r="B80" t="str">
            <v>R991</v>
          </cell>
          <cell r="C80" t="str">
            <v>CCSP_MonthlyPeaks_ADJ</v>
          </cell>
          <cell r="D80" t="str">
            <v>Totalx</v>
          </cell>
          <cell r="E80" t="str">
            <v>Total Energy Use</v>
          </cell>
          <cell r="F80">
            <v>153115281.74003071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 t="str">
            <v>kWh</v>
          </cell>
          <cell r="T80" t="str">
            <v>M8700</v>
          </cell>
          <cell r="U80">
            <v>39079.353159722225</v>
          </cell>
        </row>
        <row r="81">
          <cell r="A81">
            <v>991</v>
          </cell>
          <cell r="B81" t="str">
            <v>R991</v>
          </cell>
          <cell r="C81" t="str">
            <v>CCSP_MonthlyPeaks_ADJ</v>
          </cell>
          <cell r="D81" t="str">
            <v>Peaky</v>
          </cell>
          <cell r="E81" t="str">
            <v>Total of Average Demand per Hour during Monthly Peak Hours</v>
          </cell>
          <cell r="F81">
            <v>18464.687634265505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 t="str">
            <v>kW</v>
          </cell>
          <cell r="T81" t="str">
            <v>M8700</v>
          </cell>
          <cell r="U81">
            <v>39079.353159722225</v>
          </cell>
        </row>
        <row r="82">
          <cell r="A82">
            <v>991</v>
          </cell>
          <cell r="B82" t="str">
            <v>R991</v>
          </cell>
          <cell r="C82" t="str">
            <v>CCSP_MonthlyPeaks_ADJ</v>
          </cell>
          <cell r="D82" t="str">
            <v>ErrBndforPeaky</v>
          </cell>
          <cell r="E82" t="str">
            <v>Error Bound for Total of Average Demand per Hour</v>
          </cell>
          <cell r="F82">
            <v>2.563615048724222E-12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 t="str">
            <v>kW</v>
          </cell>
          <cell r="T82" t="str">
            <v>M8700</v>
          </cell>
          <cell r="U82">
            <v>39079.353159722225</v>
          </cell>
        </row>
        <row r="83">
          <cell r="A83">
            <v>991</v>
          </cell>
          <cell r="B83" t="str">
            <v>R991</v>
          </cell>
          <cell r="C83" t="str">
            <v>CCSP_MonthlyPeaks_ADJ</v>
          </cell>
          <cell r="D83" t="str">
            <v>TotalxperSite</v>
          </cell>
          <cell r="E83" t="str">
            <v>Energy Use per Account</v>
          </cell>
          <cell r="F83">
            <v>153115281.74003071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 t="str">
            <v>kWh</v>
          </cell>
          <cell r="T83" t="str">
            <v>M8700</v>
          </cell>
          <cell r="U83">
            <v>39079.353159722225</v>
          </cell>
        </row>
        <row r="84">
          <cell r="A84">
            <v>991</v>
          </cell>
          <cell r="B84" t="str">
            <v>R991</v>
          </cell>
          <cell r="C84" t="str">
            <v>CCSP_MonthlyPeaks_ADJ</v>
          </cell>
          <cell r="D84" t="str">
            <v>PeakyperSite</v>
          </cell>
          <cell r="E84" t="str">
            <v>Average Demand per Account per Hour during Monthly Peak Hour</v>
          </cell>
          <cell r="F84">
            <v>18464.687634265505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 t="str">
            <v>kW</v>
          </cell>
          <cell r="T84" t="str">
            <v>M8700</v>
          </cell>
          <cell r="U84">
            <v>39079.353159722225</v>
          </cell>
        </row>
        <row r="85">
          <cell r="A85">
            <v>991</v>
          </cell>
          <cell r="B85" t="str">
            <v>R991</v>
          </cell>
          <cell r="C85" t="str">
            <v>CCSP_MonthlyPeaks_ADJ</v>
          </cell>
          <cell r="D85" t="str">
            <v>ErrBndperSite</v>
          </cell>
          <cell r="E85" t="str">
            <v>Error Bound for Average Demand per Account</v>
          </cell>
          <cell r="F85">
            <v>2.563615048724222E-12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 t="str">
            <v>kW</v>
          </cell>
          <cell r="T85" t="str">
            <v>M8700</v>
          </cell>
          <cell r="U85">
            <v>39079.353159722225</v>
          </cell>
        </row>
        <row r="86">
          <cell r="A86">
            <v>991</v>
          </cell>
          <cell r="B86" t="str">
            <v>R991</v>
          </cell>
          <cell r="C86" t="str">
            <v>CCSP_MonthlyPeaks_ADJ</v>
          </cell>
          <cell r="D86" t="str">
            <v>RelPrec</v>
          </cell>
          <cell r="E86" t="str">
            <v>Relative Precision of Demand per Hour during Monthly Peak Ho</v>
          </cell>
          <cell r="F86">
            <v>1.3883879865732689E-16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 t="str">
            <v>None</v>
          </cell>
          <cell r="T86" t="str">
            <v>M8700</v>
          </cell>
          <cell r="U86">
            <v>39079.353159722225</v>
          </cell>
        </row>
        <row r="87">
          <cell r="A87">
            <v>991</v>
          </cell>
          <cell r="B87" t="str">
            <v>R991</v>
          </cell>
          <cell r="C87" t="str">
            <v>CCSP_MonthlyPeaks_ADJ</v>
          </cell>
          <cell r="D87" t="str">
            <v>Days</v>
          </cell>
          <cell r="E87" t="str">
            <v>Number of Days</v>
          </cell>
          <cell r="F87">
            <v>365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 t="str">
            <v>Days</v>
          </cell>
          <cell r="T87" t="str">
            <v>M8700</v>
          </cell>
          <cell r="U87">
            <v>39079.353159722225</v>
          </cell>
        </row>
        <row r="88">
          <cell r="A88">
            <v>991</v>
          </cell>
          <cell r="B88" t="str">
            <v>R991</v>
          </cell>
          <cell r="C88" t="str">
            <v>CCSP_MonthlyPeaks_ADJ</v>
          </cell>
          <cell r="D88" t="str">
            <v>Load_Factor</v>
          </cell>
          <cell r="E88" t="str">
            <v>Load Factor based on Demand during Monthly Peak Hours</v>
          </cell>
          <cell r="F88">
            <v>0.94661300460921971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 t="str">
            <v>None</v>
          </cell>
          <cell r="T88" t="str">
            <v>M8700</v>
          </cell>
          <cell r="U88">
            <v>39079.353159722225</v>
          </cell>
        </row>
        <row r="89">
          <cell r="A89">
            <v>991</v>
          </cell>
          <cell r="B89" t="str">
            <v>R991</v>
          </cell>
          <cell r="C89" t="str">
            <v>CCSP_MonthlyPeaks_ADJ</v>
          </cell>
          <cell r="D89" t="str">
            <v>Error_Ratio</v>
          </cell>
          <cell r="E89" t="str">
            <v>Error Ratio</v>
          </cell>
          <cell r="F89">
            <v>9.4989612456393605E-17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 t="str">
            <v>None</v>
          </cell>
          <cell r="T89" t="str">
            <v>M8700</v>
          </cell>
          <cell r="U89">
            <v>39079.353159722225</v>
          </cell>
        </row>
        <row r="90">
          <cell r="A90">
            <v>991</v>
          </cell>
          <cell r="B90" t="str">
            <v>R991</v>
          </cell>
          <cell r="C90" t="str">
            <v>PkHrs_Annualpeaks_ADJ</v>
          </cell>
          <cell r="D90" t="str">
            <v>Totalx</v>
          </cell>
          <cell r="E90" t="str">
            <v>Total Energy Use</v>
          </cell>
          <cell r="F90">
            <v>153115281.74003071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 t="str">
            <v>kWh</v>
          </cell>
          <cell r="T90" t="str">
            <v>M8800</v>
          </cell>
          <cell r="U90">
            <v>39079.353194444448</v>
          </cell>
        </row>
        <row r="91">
          <cell r="A91">
            <v>991</v>
          </cell>
          <cell r="B91" t="str">
            <v>R991</v>
          </cell>
          <cell r="C91" t="str">
            <v>PkHrs_Annualpeaks_ADJ</v>
          </cell>
          <cell r="D91" t="str">
            <v>Peaky</v>
          </cell>
          <cell r="E91" t="str">
            <v>Total of Average Demand per Hour during System Peak Hours</v>
          </cell>
          <cell r="F91">
            <v>17196.966929560305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 t="str">
            <v>kW</v>
          </cell>
          <cell r="T91" t="str">
            <v>M8800</v>
          </cell>
          <cell r="U91">
            <v>39079.353194444448</v>
          </cell>
        </row>
        <row r="92">
          <cell r="A92">
            <v>991</v>
          </cell>
          <cell r="B92" t="str">
            <v>R991</v>
          </cell>
          <cell r="C92" t="str">
            <v>PkHrs_Annualpeaks_ADJ</v>
          </cell>
          <cell r="D92" t="str">
            <v>ErrBndforPeaky</v>
          </cell>
          <cell r="E92" t="str">
            <v>Error Bound for Total of Average Demand per Hour</v>
          </cell>
          <cell r="F92">
            <v>1.8069260204562268E-11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 t="str">
            <v>kW</v>
          </cell>
          <cell r="T92" t="str">
            <v>M8800</v>
          </cell>
          <cell r="U92">
            <v>39079.353194444448</v>
          </cell>
        </row>
        <row r="93">
          <cell r="A93">
            <v>991</v>
          </cell>
          <cell r="B93" t="str">
            <v>R991</v>
          </cell>
          <cell r="C93" t="str">
            <v>PkHrs_Annualpeaks_ADJ</v>
          </cell>
          <cell r="D93" t="str">
            <v>TotalxperSite</v>
          </cell>
          <cell r="E93" t="str">
            <v>Energy Use per Account</v>
          </cell>
          <cell r="F93">
            <v>153115281.74003071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 t="str">
            <v>kWh</v>
          </cell>
          <cell r="T93" t="str">
            <v>M8800</v>
          </cell>
          <cell r="U93">
            <v>39079.353194444448</v>
          </cell>
        </row>
        <row r="94">
          <cell r="A94">
            <v>991</v>
          </cell>
          <cell r="B94" t="str">
            <v>R991</v>
          </cell>
          <cell r="C94" t="str">
            <v>PkHrs_Annualpeaks_ADJ</v>
          </cell>
          <cell r="D94" t="str">
            <v>PeakyperSite</v>
          </cell>
          <cell r="E94" t="str">
            <v>Average Demand per Account per Hour during System Peak Hours</v>
          </cell>
          <cell r="F94">
            <v>17196.966929560305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 t="str">
            <v>kW</v>
          </cell>
          <cell r="T94" t="str">
            <v>M8800</v>
          </cell>
          <cell r="U94">
            <v>39079.353194444448</v>
          </cell>
        </row>
        <row r="95">
          <cell r="A95">
            <v>991</v>
          </cell>
          <cell r="B95" t="str">
            <v>R991</v>
          </cell>
          <cell r="C95" t="str">
            <v>PkHrs_Annualpeaks_ADJ</v>
          </cell>
          <cell r="D95" t="str">
            <v>ErrBndperSite</v>
          </cell>
          <cell r="E95" t="str">
            <v>Error Bound for Average Demand per Account</v>
          </cell>
          <cell r="F95">
            <v>1.8069260204562268E-11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 t="str">
            <v>kW</v>
          </cell>
          <cell r="T95" t="str">
            <v>M8800</v>
          </cell>
          <cell r="U95">
            <v>39079.353194444448</v>
          </cell>
        </row>
        <row r="96">
          <cell r="A96">
            <v>991</v>
          </cell>
          <cell r="B96" t="str">
            <v>R991</v>
          </cell>
          <cell r="C96" t="str">
            <v>PkHrs_Annualpeaks_ADJ</v>
          </cell>
          <cell r="D96" t="str">
            <v>RelPrec</v>
          </cell>
          <cell r="E96" t="str">
            <v>Relative Precision of Demand per Hour during System Peak Hou</v>
          </cell>
          <cell r="F96">
            <v>1.0507236699689498E-15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 t="str">
            <v>None</v>
          </cell>
          <cell r="T96" t="str">
            <v>M8800</v>
          </cell>
          <cell r="U96">
            <v>39079.353194444448</v>
          </cell>
        </row>
        <row r="97">
          <cell r="A97">
            <v>991</v>
          </cell>
          <cell r="B97" t="str">
            <v>R991</v>
          </cell>
          <cell r="C97" t="str">
            <v>PkHrs_Annualpeaks_ADJ</v>
          </cell>
          <cell r="D97" t="str">
            <v>Days</v>
          </cell>
          <cell r="E97" t="str">
            <v>Number of Days</v>
          </cell>
          <cell r="F97">
            <v>365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 t="str">
            <v>Days</v>
          </cell>
          <cell r="T97" t="str">
            <v>M8800</v>
          </cell>
          <cell r="U97">
            <v>39079.353194444448</v>
          </cell>
        </row>
        <row r="98">
          <cell r="A98">
            <v>991</v>
          </cell>
          <cell r="B98" t="str">
            <v>R991</v>
          </cell>
          <cell r="C98" t="str">
            <v>PkHrs_Annualpeaks_ADJ</v>
          </cell>
          <cell r="D98" t="str">
            <v>Load_Factor</v>
          </cell>
          <cell r="E98" t="str">
            <v>Load Factor based on Demand during System Peak Hours</v>
          </cell>
          <cell r="F98">
            <v>1.0163951301550638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 t="str">
            <v>None</v>
          </cell>
          <cell r="T98" t="str">
            <v>M8800</v>
          </cell>
          <cell r="U98">
            <v>39079.353194444448</v>
          </cell>
        </row>
        <row r="99">
          <cell r="A99">
            <v>991</v>
          </cell>
          <cell r="B99" t="str">
            <v>R991</v>
          </cell>
          <cell r="C99" t="str">
            <v>PkHrs_Annualpeaks_ADJ</v>
          </cell>
          <cell r="D99" t="str">
            <v>Error_Ratio</v>
          </cell>
          <cell r="E99" t="str">
            <v>Error Ratio</v>
          </cell>
          <cell r="F99">
            <v>7.188756685762562E-16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 t="str">
            <v>None</v>
          </cell>
          <cell r="T99" t="str">
            <v>M8800</v>
          </cell>
          <cell r="U99">
            <v>39079.353194444448</v>
          </cell>
        </row>
      </sheetData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 refreshError="1">
        <row r="3">
          <cell r="AJ3" t="str">
            <v>PAGE 2.16</v>
          </cell>
        </row>
        <row r="4">
          <cell r="AF4" t="str">
            <v>PUGET SOUND ENERGY-ELECTRIC ONLY</v>
          </cell>
        </row>
        <row r="5">
          <cell r="AF5" t="str">
            <v>MERGER COST RESTATEMENT</v>
          </cell>
        </row>
        <row r="6">
          <cell r="AF6" t="str">
            <v>FOR THE TWELVE MONTHS ENDED JUNE 30, 2001</v>
          </cell>
        </row>
        <row r="7">
          <cell r="AF7" t="str">
            <v>GENERAL RATE INCREASE</v>
          </cell>
        </row>
        <row r="9">
          <cell r="AF9" t="str">
            <v>LINE</v>
          </cell>
        </row>
        <row r="10">
          <cell r="AF10" t="str">
            <v>NO.</v>
          </cell>
          <cell r="AG10" t="str">
            <v>DESCRIPTION</v>
          </cell>
          <cell r="AH10" t="str">
            <v>ACTUAL</v>
          </cell>
          <cell r="AI10" t="str">
            <v>RESTATED</v>
          </cell>
          <cell r="AJ10" t="str">
            <v>ADJUSTMENT</v>
          </cell>
        </row>
        <row r="12">
          <cell r="AF12">
            <v>1</v>
          </cell>
          <cell r="AG12" t="str">
            <v>OPERATING EXPENSES</v>
          </cell>
        </row>
        <row r="13">
          <cell r="AF13">
            <v>2</v>
          </cell>
          <cell r="AG13" t="str">
            <v>MERGER COSTS AMORTIZED</v>
          </cell>
          <cell r="AH13">
            <v>0</v>
          </cell>
          <cell r="AI13">
            <v>8524719.8499999996</v>
          </cell>
          <cell r="AJ13">
            <v>8524719.8499999996</v>
          </cell>
        </row>
        <row r="14">
          <cell r="AF14">
            <v>3</v>
          </cell>
        </row>
        <row r="15">
          <cell r="AF15">
            <v>4</v>
          </cell>
        </row>
        <row r="16">
          <cell r="AF16">
            <v>5</v>
          </cell>
        </row>
        <row r="17">
          <cell r="AF17">
            <v>6</v>
          </cell>
        </row>
        <row r="18">
          <cell r="AF18">
            <v>7</v>
          </cell>
          <cell r="AG18" t="str">
            <v>SUBTOTAL MERGER COSTS EXPENSED</v>
          </cell>
          <cell r="AH18">
            <v>0</v>
          </cell>
          <cell r="AI18">
            <v>8524719.8499999996</v>
          </cell>
          <cell r="AJ18">
            <v>8524719.8499999996</v>
          </cell>
        </row>
        <row r="19">
          <cell r="AF19">
            <v>8</v>
          </cell>
        </row>
        <row r="20">
          <cell r="AF20">
            <v>9</v>
          </cell>
        </row>
        <row r="21">
          <cell r="AF21">
            <v>10</v>
          </cell>
        </row>
        <row r="22">
          <cell r="AF22">
            <v>11</v>
          </cell>
        </row>
        <row r="23">
          <cell r="AF23">
            <v>12</v>
          </cell>
        </row>
        <row r="24">
          <cell r="AF24">
            <v>13</v>
          </cell>
          <cell r="AG24" t="str">
            <v>INCREASE(DECREASE) INCOME</v>
          </cell>
          <cell r="AJ24">
            <v>-8524719.8499999996</v>
          </cell>
        </row>
        <row r="25">
          <cell r="AF25">
            <v>14</v>
          </cell>
          <cell r="AG25" t="str">
            <v>INCREASE(DECREASE) FIT@</v>
          </cell>
          <cell r="AH25">
            <v>0.35</v>
          </cell>
          <cell r="AJ25">
            <v>-2983651.9474999998</v>
          </cell>
        </row>
        <row r="26">
          <cell r="AF26">
            <v>15</v>
          </cell>
        </row>
        <row r="27">
          <cell r="AF27">
            <v>16</v>
          </cell>
          <cell r="AG27" t="str">
            <v>INCREASE (DECREASE) NOI</v>
          </cell>
          <cell r="AJ27">
            <v>-5541067.9024999999</v>
          </cell>
        </row>
      </sheetData>
      <sheetData sheetId="1" refreshError="1"/>
      <sheetData sheetId="2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R"/>
      <sheetName val="Plant"/>
      <sheetName val="Adjust Explanation"/>
      <sheetName val="model"/>
      <sheetName val="Restating Print Macros"/>
      <sheetName val="Module13"/>
      <sheetName val="Module14"/>
      <sheetName val="Module15"/>
      <sheetName val="Module1"/>
      <sheetName val=" model"/>
      <sheetName val="Sheet1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cedures"/>
      <sheetName val="Recon AIC to BS"/>
      <sheetName val="AIC to BS Detail"/>
      <sheetName val="Recon RB to WC"/>
      <sheetName val="ERB"/>
      <sheetName val="Sheet2"/>
      <sheetName val="ERB-sources"/>
      <sheetName val="EWC"/>
      <sheetName val="Sheet3"/>
      <sheetName val="EWC-sources"/>
      <sheetName val="GRB"/>
      <sheetName val="Sheet4"/>
      <sheetName val="GRB-sources"/>
      <sheetName val="GWC"/>
      <sheetName val="Sheet5"/>
      <sheetName val="GWC-sources"/>
      <sheetName val="Gas RB Recon to WC"/>
      <sheetName val="BS"/>
      <sheetName val="CWC"/>
      <sheetName val="Extrac1"/>
      <sheetName val="FAS109Rcls"/>
      <sheetName val="GasMerchInv"/>
      <sheetName val="Cube.SAP Recon"/>
      <sheetName val="Sheet1"/>
      <sheetName val="Dec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>
        <row r="10">
          <cell r="Q10">
            <v>3908379967.46</v>
          </cell>
          <cell r="R10">
            <v>3917326936</v>
          </cell>
          <cell r="S10">
            <v>3929033372.96</v>
          </cell>
          <cell r="T10">
            <v>3940554579.3200002</v>
          </cell>
          <cell r="AG10">
            <v>3899156234.7366662</v>
          </cell>
          <cell r="AH10">
            <v>3901360698.6633334</v>
          </cell>
          <cell r="AI10">
            <v>3903843295.1800003</v>
          </cell>
          <cell r="AJ10">
            <v>3906774146.0166669</v>
          </cell>
        </row>
        <row r="11">
          <cell r="Q11">
            <v>1676897416.1199999</v>
          </cell>
          <cell r="R11">
            <v>1681058015.97</v>
          </cell>
          <cell r="S11">
            <v>1693490892.3599999</v>
          </cell>
          <cell r="T11">
            <v>1707559074.1700001</v>
          </cell>
          <cell r="AG11">
            <v>1633292456.7583332</v>
          </cell>
          <cell r="AH11">
            <v>1641280548.4145832</v>
          </cell>
          <cell r="AI11">
            <v>1649190425.9466667</v>
          </cell>
          <cell r="AJ11">
            <v>1657036105.1491663</v>
          </cell>
        </row>
        <row r="12">
          <cell r="Q12">
            <v>373101802.13999999</v>
          </cell>
          <cell r="R12">
            <v>376116175.24000001</v>
          </cell>
          <cell r="S12">
            <v>377054803.73000002</v>
          </cell>
          <cell r="T12">
            <v>387074441.10000002</v>
          </cell>
          <cell r="AG12">
            <v>370185426.19333333</v>
          </cell>
          <cell r="AH12">
            <v>370939750.65875</v>
          </cell>
          <cell r="AI12">
            <v>371842386.78458327</v>
          </cell>
          <cell r="AJ12">
            <v>372864741.24541664</v>
          </cell>
        </row>
        <row r="13">
          <cell r="Q13">
            <v>0</v>
          </cell>
          <cell r="R13">
            <v>0</v>
          </cell>
          <cell r="S13">
            <v>0</v>
          </cell>
          <cell r="T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</row>
        <row r="14">
          <cell r="Q14">
            <v>0</v>
          </cell>
          <cell r="R14">
            <v>0</v>
          </cell>
          <cell r="S14">
            <v>0</v>
          </cell>
          <cell r="T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</row>
        <row r="15">
          <cell r="Q15">
            <v>0</v>
          </cell>
          <cell r="R15">
            <v>0</v>
          </cell>
          <cell r="S15">
            <v>0</v>
          </cell>
          <cell r="T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</row>
        <row r="16">
          <cell r="Q16">
            <v>0</v>
          </cell>
          <cell r="R16">
            <v>0</v>
          </cell>
          <cell r="S16">
            <v>0</v>
          </cell>
          <cell r="T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</row>
        <row r="17">
          <cell r="Q17">
            <v>0</v>
          </cell>
          <cell r="R17">
            <v>0</v>
          </cell>
          <cell r="S17">
            <v>0</v>
          </cell>
          <cell r="T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</row>
        <row r="18">
          <cell r="Q18">
            <v>0</v>
          </cell>
          <cell r="R18">
            <v>0</v>
          </cell>
          <cell r="S18">
            <v>0</v>
          </cell>
          <cell r="T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</row>
        <row r="19">
          <cell r="Q19">
            <v>159350590.19</v>
          </cell>
          <cell r="R19">
            <v>159350590.19</v>
          </cell>
          <cell r="S19">
            <v>159350590.19</v>
          </cell>
          <cell r="T19">
            <v>159350590.19</v>
          </cell>
          <cell r="AG19">
            <v>159671484.9941667</v>
          </cell>
          <cell r="AH19">
            <v>159543127.07250002</v>
          </cell>
          <cell r="AI19">
            <v>159414769.15083337</v>
          </cell>
          <cell r="AJ19">
            <v>159350590.19000003</v>
          </cell>
        </row>
        <row r="20">
          <cell r="Q20">
            <v>0</v>
          </cell>
          <cell r="R20">
            <v>0</v>
          </cell>
          <cell r="S20">
            <v>0</v>
          </cell>
          <cell r="T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</row>
        <row r="21">
          <cell r="AG21">
            <v>0</v>
          </cell>
          <cell r="AH21">
            <v>0</v>
          </cell>
          <cell r="AI21">
            <v>0</v>
          </cell>
          <cell r="AJ21">
            <v>0</v>
          </cell>
        </row>
        <row r="22">
          <cell r="Q22">
            <v>6472729.8300000001</v>
          </cell>
          <cell r="R22">
            <v>7585846.9699999997</v>
          </cell>
          <cell r="S22">
            <v>7585839.4299999997</v>
          </cell>
          <cell r="T22">
            <v>7585839.4299999997</v>
          </cell>
          <cell r="AG22">
            <v>6772283.6800000006</v>
          </cell>
          <cell r="AH22">
            <v>6790791.7341666669</v>
          </cell>
          <cell r="AI22">
            <v>6858412.2424999997</v>
          </cell>
          <cell r="AJ22">
            <v>6917891.3987500006</v>
          </cell>
        </row>
        <row r="23">
          <cell r="Q23">
            <v>22339.93</v>
          </cell>
          <cell r="R23">
            <v>22339.93</v>
          </cell>
          <cell r="S23">
            <v>22339.93</v>
          </cell>
          <cell r="T23">
            <v>22339.93</v>
          </cell>
          <cell r="AG23">
            <v>1087695.7925</v>
          </cell>
          <cell r="AH23">
            <v>945648.34416666662</v>
          </cell>
          <cell r="AI23">
            <v>803600.89583333314</v>
          </cell>
          <cell r="AJ23">
            <v>661553.44749999989</v>
          </cell>
        </row>
        <row r="24">
          <cell r="Q24">
            <v>0</v>
          </cell>
          <cell r="R24">
            <v>0</v>
          </cell>
          <cell r="S24">
            <v>0</v>
          </cell>
          <cell r="T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</row>
        <row r="25">
          <cell r="Q25">
            <v>97883456.430000007</v>
          </cell>
          <cell r="R25">
            <v>95984277.549999997</v>
          </cell>
          <cell r="S25">
            <v>94690119.400000006</v>
          </cell>
          <cell r="T25">
            <v>80270723.469999999</v>
          </cell>
          <cell r="AG25">
            <v>83909888.509583339</v>
          </cell>
          <cell r="AH25">
            <v>85020088.963750005</v>
          </cell>
          <cell r="AI25">
            <v>86166586.632916659</v>
          </cell>
          <cell r="AJ25">
            <v>86725029.596249998</v>
          </cell>
        </row>
        <row r="26">
          <cell r="Q26">
            <v>32727175.100000001</v>
          </cell>
          <cell r="R26">
            <v>34898021.280000001</v>
          </cell>
          <cell r="S26">
            <v>32701040.550000001</v>
          </cell>
          <cell r="T26">
            <v>37170259.859999999</v>
          </cell>
          <cell r="AG26">
            <v>24020721.867083337</v>
          </cell>
          <cell r="AH26">
            <v>24766535.980833337</v>
          </cell>
          <cell r="AI26">
            <v>25556697.588750001</v>
          </cell>
          <cell r="AJ26">
            <v>26512829.249583334</v>
          </cell>
        </row>
        <row r="27">
          <cell r="Q27">
            <v>11531074.140000001</v>
          </cell>
          <cell r="R27">
            <v>8875788.3100000005</v>
          </cell>
          <cell r="S27">
            <v>9639238.2100000009</v>
          </cell>
          <cell r="T27">
            <v>4554441.4800000004</v>
          </cell>
          <cell r="AG27">
            <v>9591058.5233333334</v>
          </cell>
          <cell r="AH27">
            <v>9604860.8116666656</v>
          </cell>
          <cell r="AI27">
            <v>9525381.177083334</v>
          </cell>
          <cell r="AJ27">
            <v>9429426.5275000017</v>
          </cell>
        </row>
        <row r="28">
          <cell r="Q28">
            <v>4440409.72</v>
          </cell>
          <cell r="R28">
            <v>4794028.43</v>
          </cell>
          <cell r="S28">
            <v>4570270.99</v>
          </cell>
          <cell r="T28">
            <v>-1006991.81</v>
          </cell>
          <cell r="AG28">
            <v>2843517.26125</v>
          </cell>
          <cell r="AH28">
            <v>3170119.8349999995</v>
          </cell>
          <cell r="AI28">
            <v>3559931.5437499997</v>
          </cell>
          <cell r="AJ28">
            <v>3747963.1854166668</v>
          </cell>
        </row>
        <row r="29">
          <cell r="Q29">
            <v>199221.43</v>
          </cell>
          <cell r="R29">
            <v>247584.93</v>
          </cell>
          <cell r="S29">
            <v>247584.93</v>
          </cell>
          <cell r="T29">
            <v>265754.3</v>
          </cell>
          <cell r="AG29">
            <v>24118.188750000001</v>
          </cell>
          <cell r="AH29">
            <v>42735.120416666665</v>
          </cell>
          <cell r="AI29">
            <v>63367.197916666657</v>
          </cell>
          <cell r="AJ29">
            <v>84756.33249999999</v>
          </cell>
        </row>
        <row r="30">
          <cell r="Q30">
            <v>0</v>
          </cell>
          <cell r="R30">
            <v>0</v>
          </cell>
          <cell r="S30">
            <v>0</v>
          </cell>
          <cell r="T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</row>
        <row r="31">
          <cell r="Q31">
            <v>4679511</v>
          </cell>
          <cell r="R31">
            <v>4644344</v>
          </cell>
          <cell r="S31">
            <v>9584972</v>
          </cell>
          <cell r="T31">
            <v>9060</v>
          </cell>
          <cell r="AG31">
            <v>3738085.9166666665</v>
          </cell>
          <cell r="AH31">
            <v>3759635.5833333335</v>
          </cell>
          <cell r="AI31">
            <v>4002365.75</v>
          </cell>
          <cell r="AJ31">
            <v>4208163.875</v>
          </cell>
        </row>
        <row r="32">
          <cell r="Q32">
            <v>661860</v>
          </cell>
          <cell r="R32">
            <v>4881713</v>
          </cell>
          <cell r="S32">
            <v>6031945</v>
          </cell>
          <cell r="T32">
            <v>358710</v>
          </cell>
          <cell r="AG32">
            <v>3989117.7083333335</v>
          </cell>
          <cell r="AH32">
            <v>3722762.625</v>
          </cell>
          <cell r="AI32">
            <v>3617566.6666666665</v>
          </cell>
          <cell r="AJ32">
            <v>3570998.7083333335</v>
          </cell>
        </row>
        <row r="33">
          <cell r="Q33">
            <v>-1654810063.96</v>
          </cell>
          <cell r="R33">
            <v>-1662948434</v>
          </cell>
          <cell r="S33">
            <v>-1671989116.95</v>
          </cell>
          <cell r="T33">
            <v>-1679717664.0899999</v>
          </cell>
          <cell r="AG33">
            <v>-1640346898.7474997</v>
          </cell>
          <cell r="AH33">
            <v>-1642407896.4495838</v>
          </cell>
          <cell r="AI33">
            <v>-1644666102.6154168</v>
          </cell>
          <cell r="AJ33">
            <v>-1647871706.2416668</v>
          </cell>
        </row>
        <row r="34">
          <cell r="Q34">
            <v>-528465119.70999998</v>
          </cell>
          <cell r="R34">
            <v>-531129994.49000001</v>
          </cell>
          <cell r="S34">
            <v>-535726091.85000002</v>
          </cell>
          <cell r="T34">
            <v>-539556126.04999995</v>
          </cell>
          <cell r="AG34">
            <v>-513210444.23708326</v>
          </cell>
          <cell r="AH34">
            <v>-515047643.63749999</v>
          </cell>
          <cell r="AI34">
            <v>-516900165.00541669</v>
          </cell>
          <cell r="AJ34">
            <v>-519488640.44249994</v>
          </cell>
        </row>
        <row r="35">
          <cell r="Q35">
            <v>-30146922.460000001</v>
          </cell>
          <cell r="R35">
            <v>-30069607.449999999</v>
          </cell>
          <cell r="S35">
            <v>-30542894.530000001</v>
          </cell>
          <cell r="T35">
            <v>-31046232.600000001</v>
          </cell>
          <cell r="AG35">
            <v>-32186693.927916672</v>
          </cell>
          <cell r="AH35">
            <v>-31681579.993333329</v>
          </cell>
          <cell r="AI35">
            <v>-31160688.426666662</v>
          </cell>
          <cell r="AJ35">
            <v>-30823952.141666662</v>
          </cell>
        </row>
        <row r="36">
          <cell r="Q36">
            <v>20321734.579999998</v>
          </cell>
          <cell r="R36">
            <v>21294535.940000001</v>
          </cell>
          <cell r="S36">
            <v>21584792.780000001</v>
          </cell>
          <cell r="T36">
            <v>22402585.559999999</v>
          </cell>
          <cell r="AG36">
            <v>22635835.908749998</v>
          </cell>
          <cell r="AH36">
            <v>22739472.728333335</v>
          </cell>
          <cell r="AI36">
            <v>22908506.955416664</v>
          </cell>
          <cell r="AJ36">
            <v>22864448.856249999</v>
          </cell>
        </row>
        <row r="37">
          <cell r="Q37">
            <v>18159663.66</v>
          </cell>
          <cell r="R37">
            <v>17815782.010000002</v>
          </cell>
          <cell r="S37">
            <v>17888144.420000002</v>
          </cell>
          <cell r="T37">
            <v>18027466.989999998</v>
          </cell>
          <cell r="AG37">
            <v>18910570.395833332</v>
          </cell>
          <cell r="AH37">
            <v>18815345.3125</v>
          </cell>
          <cell r="AI37">
            <v>18667931.727499999</v>
          </cell>
          <cell r="AJ37">
            <v>18538786.864583332</v>
          </cell>
        </row>
        <row r="38">
          <cell r="Q38">
            <v>3943576.01</v>
          </cell>
          <cell r="R38">
            <v>3937540.8</v>
          </cell>
          <cell r="S38">
            <v>3940670.1</v>
          </cell>
          <cell r="T38">
            <v>3940622.95</v>
          </cell>
          <cell r="AG38">
            <v>3533454.0866666664</v>
          </cell>
          <cell r="AH38">
            <v>3514428.2333333329</v>
          </cell>
          <cell r="AI38">
            <v>3435191.0024999995</v>
          </cell>
          <cell r="AJ38">
            <v>3482614.4908333332</v>
          </cell>
        </row>
        <row r="39">
          <cell r="Q39">
            <v>-4330592.3</v>
          </cell>
          <cell r="R39">
            <v>-4192467.64</v>
          </cell>
          <cell r="S39">
            <v>-4093776.74</v>
          </cell>
          <cell r="T39">
            <v>-4255132.92</v>
          </cell>
          <cell r="AG39">
            <v>-4605907.9933333332</v>
          </cell>
          <cell r="AH39">
            <v>-4503663.5354166664</v>
          </cell>
          <cell r="AI39">
            <v>-4413424.8574999999</v>
          </cell>
          <cell r="AJ39">
            <v>-4388580.3949999996</v>
          </cell>
        </row>
        <row r="40">
          <cell r="Q40">
            <v>1439827.66</v>
          </cell>
          <cell r="R40">
            <v>1483042.95</v>
          </cell>
          <cell r="S40">
            <v>1528310.66</v>
          </cell>
          <cell r="T40">
            <v>1592775.23</v>
          </cell>
          <cell r="AG40">
            <v>398163.80791666667</v>
          </cell>
          <cell r="AH40">
            <v>623695.75291666668</v>
          </cell>
          <cell r="AI40">
            <v>850061.36375000002</v>
          </cell>
          <cell r="AJ40">
            <v>1076315.6608333334</v>
          </cell>
        </row>
        <row r="41">
          <cell r="AG41">
            <v>0</v>
          </cell>
          <cell r="AH41">
            <v>0</v>
          </cell>
          <cell r="AI41">
            <v>0</v>
          </cell>
          <cell r="AJ41">
            <v>0</v>
          </cell>
        </row>
        <row r="42">
          <cell r="AG42">
            <v>0</v>
          </cell>
          <cell r="AH42">
            <v>0</v>
          </cell>
          <cell r="AI42">
            <v>0</v>
          </cell>
          <cell r="AJ42">
            <v>0</v>
          </cell>
        </row>
        <row r="43">
          <cell r="AG43">
            <v>0</v>
          </cell>
          <cell r="AH43">
            <v>0</v>
          </cell>
          <cell r="AI43">
            <v>0</v>
          </cell>
          <cell r="AJ43">
            <v>0</v>
          </cell>
        </row>
        <row r="44">
          <cell r="AG44">
            <v>0</v>
          </cell>
          <cell r="AH44">
            <v>0</v>
          </cell>
          <cell r="AI44">
            <v>0</v>
          </cell>
          <cell r="AJ44">
            <v>0</v>
          </cell>
        </row>
        <row r="45">
          <cell r="Q45">
            <v>0</v>
          </cell>
          <cell r="R45">
            <v>0</v>
          </cell>
          <cell r="S45">
            <v>0</v>
          </cell>
          <cell r="T45">
            <v>0</v>
          </cell>
          <cell r="AG45">
            <v>3113429.9708333332</v>
          </cell>
          <cell r="AH45">
            <v>1868057.9824999999</v>
          </cell>
          <cell r="AI45">
            <v>622685.99416666664</v>
          </cell>
          <cell r="AJ45">
            <v>0</v>
          </cell>
        </row>
        <row r="46">
          <cell r="Q46">
            <v>0</v>
          </cell>
          <cell r="R46">
            <v>0</v>
          </cell>
          <cell r="S46">
            <v>0</v>
          </cell>
          <cell r="T46">
            <v>0</v>
          </cell>
          <cell r="AG46">
            <v>3115699.4562500003</v>
          </cell>
          <cell r="AH46">
            <v>1869419.6737500001</v>
          </cell>
          <cell r="AI46">
            <v>623139.89124999999</v>
          </cell>
          <cell r="AJ46">
            <v>0</v>
          </cell>
        </row>
        <row r="47">
          <cell r="Q47">
            <v>0</v>
          </cell>
          <cell r="R47">
            <v>0</v>
          </cell>
          <cell r="S47">
            <v>0</v>
          </cell>
          <cell r="T47">
            <v>0</v>
          </cell>
          <cell r="AG47">
            <v>176298.33499999999</v>
          </cell>
          <cell r="AH47">
            <v>58766.111666666664</v>
          </cell>
          <cell r="AI47">
            <v>0</v>
          </cell>
          <cell r="AJ47">
            <v>0</v>
          </cell>
        </row>
        <row r="48">
          <cell r="Q48">
            <v>0</v>
          </cell>
          <cell r="R48">
            <v>0</v>
          </cell>
          <cell r="S48">
            <v>0</v>
          </cell>
          <cell r="T48">
            <v>0</v>
          </cell>
          <cell r="AG48">
            <v>-487236.82</v>
          </cell>
          <cell r="AH48">
            <v>-440833.3133333333</v>
          </cell>
          <cell r="AI48">
            <v>-394429.80666666664</v>
          </cell>
          <cell r="AJ48">
            <v>-348026.3</v>
          </cell>
        </row>
        <row r="49">
          <cell r="Q49">
            <v>0</v>
          </cell>
          <cell r="R49">
            <v>0</v>
          </cell>
          <cell r="S49">
            <v>0</v>
          </cell>
          <cell r="T49">
            <v>0</v>
          </cell>
          <cell r="AG49">
            <v>-82542.285000000018</v>
          </cell>
          <cell r="AH49">
            <v>-74681.115000000005</v>
          </cell>
          <cell r="AI49">
            <v>-66819.945000000007</v>
          </cell>
          <cell r="AJ49">
            <v>-58958.775000000001</v>
          </cell>
        </row>
        <row r="50">
          <cell r="Q50">
            <v>0</v>
          </cell>
          <cell r="R50">
            <v>0</v>
          </cell>
          <cell r="S50">
            <v>0</v>
          </cell>
          <cell r="T50">
            <v>223992.83</v>
          </cell>
          <cell r="AG50">
            <v>-3152272.2174999993</v>
          </cell>
          <cell r="AH50">
            <v>-2852055.8158333334</v>
          </cell>
          <cell r="AI50">
            <v>-2551839.4141666666</v>
          </cell>
          <cell r="AJ50">
            <v>-2242289.9779166668</v>
          </cell>
        </row>
        <row r="51">
          <cell r="Q51">
            <v>0</v>
          </cell>
          <cell r="R51">
            <v>0</v>
          </cell>
          <cell r="S51">
            <v>0</v>
          </cell>
          <cell r="T51">
            <v>-92494.49</v>
          </cell>
          <cell r="AG51">
            <v>-1184736.531666667</v>
          </cell>
          <cell r="AH51">
            <v>-1019952.2429166669</v>
          </cell>
          <cell r="AI51">
            <v>-874880.98958333349</v>
          </cell>
          <cell r="AJ51">
            <v>-759303.76833333343</v>
          </cell>
        </row>
        <row r="52">
          <cell r="Q52">
            <v>0</v>
          </cell>
          <cell r="R52">
            <v>0</v>
          </cell>
          <cell r="S52">
            <v>0</v>
          </cell>
          <cell r="T52">
            <v>273185.39</v>
          </cell>
          <cell r="AG52">
            <v>1702574.0900000005</v>
          </cell>
          <cell r="AH52">
            <v>1540424.176666667</v>
          </cell>
          <cell r="AI52">
            <v>1378274.2633333337</v>
          </cell>
          <cell r="AJ52">
            <v>1227507.0745833337</v>
          </cell>
        </row>
        <row r="53">
          <cell r="Q53">
            <v>0</v>
          </cell>
          <cell r="R53">
            <v>0</v>
          </cell>
          <cell r="S53">
            <v>0</v>
          </cell>
          <cell r="T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</row>
        <row r="54">
          <cell r="Q54">
            <v>0</v>
          </cell>
          <cell r="R54">
            <v>0</v>
          </cell>
          <cell r="S54">
            <v>0</v>
          </cell>
          <cell r="T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</row>
        <row r="55">
          <cell r="Q55">
            <v>0</v>
          </cell>
          <cell r="R55">
            <v>0</v>
          </cell>
          <cell r="S55">
            <v>0</v>
          </cell>
          <cell r="T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</row>
        <row r="56">
          <cell r="Q56">
            <v>0</v>
          </cell>
          <cell r="R56">
            <v>0</v>
          </cell>
          <cell r="S56">
            <v>0</v>
          </cell>
          <cell r="T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</row>
        <row r="57">
          <cell r="Q57">
            <v>-82346006.150000006</v>
          </cell>
          <cell r="R57">
            <v>-82696427.689999998</v>
          </cell>
          <cell r="S57">
            <v>-83046849.319999993</v>
          </cell>
          <cell r="T57">
            <v>-83397270.859999999</v>
          </cell>
          <cell r="AG57">
            <v>-80246014.890833333</v>
          </cell>
          <cell r="AH57">
            <v>-80595677.788749993</v>
          </cell>
          <cell r="AI57">
            <v>-80944974.126666665</v>
          </cell>
          <cell r="AJ57">
            <v>-81294741.44083333</v>
          </cell>
        </row>
        <row r="58">
          <cell r="Q58">
            <v>0</v>
          </cell>
          <cell r="R58">
            <v>0</v>
          </cell>
          <cell r="S58">
            <v>0</v>
          </cell>
          <cell r="T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</row>
        <row r="59">
          <cell r="Q59">
            <v>-13639797.619999999</v>
          </cell>
          <cell r="R59">
            <v>-13895294.109999999</v>
          </cell>
          <cell r="S59">
            <v>-14150833.99</v>
          </cell>
          <cell r="T59">
            <v>-14406343.539999999</v>
          </cell>
          <cell r="AG59">
            <v>-17367913.756250001</v>
          </cell>
          <cell r="AH59">
            <v>-16982730.69125</v>
          </cell>
          <cell r="AI59">
            <v>-16598650.187083336</v>
          </cell>
          <cell r="AJ59">
            <v>-16215155.099583333</v>
          </cell>
        </row>
        <row r="60">
          <cell r="Q60">
            <v>-13819670.73</v>
          </cell>
          <cell r="R60">
            <v>-13969091.449999999</v>
          </cell>
          <cell r="S60">
            <v>-14118512.380000001</v>
          </cell>
          <cell r="T60">
            <v>-14267933.07</v>
          </cell>
          <cell r="AG60">
            <v>-13223254.255416663</v>
          </cell>
          <cell r="AH60">
            <v>-13344017.913333332</v>
          </cell>
          <cell r="AI60">
            <v>-13464766.430416666</v>
          </cell>
          <cell r="AJ60">
            <v>-13585499.806666667</v>
          </cell>
        </row>
        <row r="61">
          <cell r="Q61">
            <v>-95712880.370000005</v>
          </cell>
          <cell r="R61">
            <v>-97847916.280000001</v>
          </cell>
          <cell r="S61">
            <v>-100054476.23</v>
          </cell>
          <cell r="T61">
            <v>-102268919.06</v>
          </cell>
          <cell r="AG61">
            <v>-81381462.303749993</v>
          </cell>
          <cell r="AH61">
            <v>-83657731.69083333</v>
          </cell>
          <cell r="AI61">
            <v>-85944274.087916657</v>
          </cell>
          <cell r="AJ61">
            <v>-88243508.268749997</v>
          </cell>
        </row>
        <row r="62">
          <cell r="Q62">
            <v>197297.82</v>
          </cell>
          <cell r="R62">
            <v>197297.82</v>
          </cell>
          <cell r="S62">
            <v>197297.82</v>
          </cell>
          <cell r="T62">
            <v>197297.82</v>
          </cell>
          <cell r="AG62">
            <v>197297.82000000004</v>
          </cell>
          <cell r="AH62">
            <v>197297.82000000004</v>
          </cell>
          <cell r="AI62">
            <v>197297.82000000004</v>
          </cell>
          <cell r="AJ62">
            <v>197297.82000000004</v>
          </cell>
        </row>
        <row r="63">
          <cell r="Q63">
            <v>-214508.51</v>
          </cell>
          <cell r="R63">
            <v>-214508.51</v>
          </cell>
          <cell r="S63">
            <v>-214508.51</v>
          </cell>
          <cell r="T63">
            <v>-214508.51</v>
          </cell>
          <cell r="AG63">
            <v>-214508.51</v>
          </cell>
          <cell r="AH63">
            <v>-214508.51</v>
          </cell>
          <cell r="AI63">
            <v>-214508.51</v>
          </cell>
          <cell r="AJ63">
            <v>-214508.51</v>
          </cell>
        </row>
        <row r="64">
          <cell r="Q64">
            <v>0</v>
          </cell>
          <cell r="R64">
            <v>0</v>
          </cell>
          <cell r="S64">
            <v>0</v>
          </cell>
          <cell r="T64">
            <v>0</v>
          </cell>
          <cell r="AG64">
            <v>3888461.8937500007</v>
          </cell>
          <cell r="AH64">
            <v>3518132.1895833337</v>
          </cell>
          <cell r="AI64">
            <v>3147802.4854166671</v>
          </cell>
          <cell r="AJ64">
            <v>2777472.78125</v>
          </cell>
        </row>
        <row r="65">
          <cell r="Q65">
            <v>0</v>
          </cell>
          <cell r="R65">
            <v>0</v>
          </cell>
          <cell r="S65">
            <v>0</v>
          </cell>
          <cell r="T65">
            <v>0</v>
          </cell>
          <cell r="AG65">
            <v>299322.71250000002</v>
          </cell>
          <cell r="AH65">
            <v>270815.78750000003</v>
          </cell>
          <cell r="AI65">
            <v>242308.86250000002</v>
          </cell>
          <cell r="AJ65">
            <v>213801.9375</v>
          </cell>
        </row>
        <row r="66">
          <cell r="Q66">
            <v>0</v>
          </cell>
          <cell r="R66">
            <v>0</v>
          </cell>
          <cell r="S66">
            <v>0</v>
          </cell>
          <cell r="T66">
            <v>0</v>
          </cell>
          <cell r="AG66">
            <v>-2985532.4537499999</v>
          </cell>
          <cell r="AH66">
            <v>-2701196.0295833331</v>
          </cell>
          <cell r="AI66">
            <v>-2416859.6054166667</v>
          </cell>
          <cell r="AJ66">
            <v>-2132523.1812499999</v>
          </cell>
        </row>
        <row r="67">
          <cell r="Q67">
            <v>946172.25</v>
          </cell>
          <cell r="R67">
            <v>946172.25</v>
          </cell>
          <cell r="S67">
            <v>946172.25</v>
          </cell>
          <cell r="T67">
            <v>946172.25</v>
          </cell>
          <cell r="AG67">
            <v>946172.25</v>
          </cell>
          <cell r="AH67">
            <v>946172.25</v>
          </cell>
          <cell r="AI67">
            <v>946172.25</v>
          </cell>
          <cell r="AJ67">
            <v>946172.25</v>
          </cell>
        </row>
        <row r="68">
          <cell r="Q68">
            <v>317009.90999999997</v>
          </cell>
          <cell r="R68">
            <v>317009.90999999997</v>
          </cell>
          <cell r="S68">
            <v>317009.90999999997</v>
          </cell>
          <cell r="T68">
            <v>317009.90999999997</v>
          </cell>
          <cell r="AG68">
            <v>317009.91000000003</v>
          </cell>
          <cell r="AH68">
            <v>317009.91000000003</v>
          </cell>
          <cell r="AI68">
            <v>317009.91000000003</v>
          </cell>
          <cell r="AJ68">
            <v>317009.91000000003</v>
          </cell>
        </row>
        <row r="69">
          <cell r="Q69">
            <v>302358.01</v>
          </cell>
          <cell r="R69">
            <v>302358.01</v>
          </cell>
          <cell r="S69">
            <v>302358.01</v>
          </cell>
          <cell r="T69">
            <v>302358.01</v>
          </cell>
          <cell r="AG69">
            <v>302358.00999999995</v>
          </cell>
          <cell r="AH69">
            <v>302358.00999999995</v>
          </cell>
          <cell r="AI69">
            <v>302358.00999999995</v>
          </cell>
          <cell r="AJ69">
            <v>302358.00999999995</v>
          </cell>
        </row>
        <row r="70">
          <cell r="Q70">
            <v>0</v>
          </cell>
          <cell r="R70">
            <v>0</v>
          </cell>
          <cell r="S70">
            <v>0</v>
          </cell>
          <cell r="T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</row>
        <row r="71">
          <cell r="Q71">
            <v>76622596.840000004</v>
          </cell>
          <cell r="R71">
            <v>76622596.840000004</v>
          </cell>
          <cell r="S71">
            <v>76622596.840000004</v>
          </cell>
          <cell r="T71">
            <v>76622596.840000004</v>
          </cell>
          <cell r="AG71">
            <v>76622596.840000018</v>
          </cell>
          <cell r="AH71">
            <v>76622596.840000018</v>
          </cell>
          <cell r="AI71">
            <v>76622596.840000018</v>
          </cell>
          <cell r="AJ71">
            <v>76622596.840000018</v>
          </cell>
        </row>
        <row r="72">
          <cell r="Q72">
            <v>-557739</v>
          </cell>
          <cell r="R72">
            <v>-559889</v>
          </cell>
          <cell r="S72">
            <v>-562039</v>
          </cell>
          <cell r="T72">
            <v>-564189</v>
          </cell>
          <cell r="AG72">
            <v>-544839</v>
          </cell>
          <cell r="AH72">
            <v>-546989</v>
          </cell>
          <cell r="AI72">
            <v>-549139</v>
          </cell>
          <cell r="AJ72">
            <v>-551289</v>
          </cell>
        </row>
        <row r="73">
          <cell r="Q73">
            <v>-317009.90999999997</v>
          </cell>
          <cell r="R73">
            <v>-317009.90999999997</v>
          </cell>
          <cell r="S73">
            <v>-317009.90999999997</v>
          </cell>
          <cell r="T73">
            <v>-317009.90999999997</v>
          </cell>
          <cell r="AG73">
            <v>-317009.91000000003</v>
          </cell>
          <cell r="AH73">
            <v>-317009.91000000003</v>
          </cell>
          <cell r="AI73">
            <v>-317009.91000000003</v>
          </cell>
          <cell r="AJ73">
            <v>-317009.91000000003</v>
          </cell>
        </row>
        <row r="74">
          <cell r="Q74">
            <v>-212799.25</v>
          </cell>
          <cell r="R74">
            <v>-213732.58</v>
          </cell>
          <cell r="S74">
            <v>-214665.91</v>
          </cell>
          <cell r="T74">
            <v>-215599.24</v>
          </cell>
          <cell r="AG74">
            <v>-207199.27000000002</v>
          </cell>
          <cell r="AH74">
            <v>-208132.6</v>
          </cell>
          <cell r="AI74">
            <v>-209065.93000000002</v>
          </cell>
          <cell r="AJ74">
            <v>-209999.26</v>
          </cell>
        </row>
        <row r="75">
          <cell r="Q75">
            <v>0</v>
          </cell>
          <cell r="R75">
            <v>0</v>
          </cell>
          <cell r="S75">
            <v>0</v>
          </cell>
          <cell r="T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</row>
        <row r="76">
          <cell r="Q76">
            <v>-25996413.66</v>
          </cell>
          <cell r="R76">
            <v>-26217488.66</v>
          </cell>
          <cell r="S76">
            <v>-26438563.66</v>
          </cell>
          <cell r="T76">
            <v>-26659638.66</v>
          </cell>
          <cell r="AG76">
            <v>-24669963.66</v>
          </cell>
          <cell r="AH76">
            <v>-24891038.66</v>
          </cell>
          <cell r="AI76">
            <v>-25112113.66</v>
          </cell>
          <cell r="AJ76">
            <v>-25333188.66</v>
          </cell>
        </row>
        <row r="77">
          <cell r="Q77">
            <v>3445395.81</v>
          </cell>
          <cell r="R77">
            <v>3445395.81</v>
          </cell>
          <cell r="S77">
            <v>3504016.49</v>
          </cell>
          <cell r="T77">
            <v>3674126.28</v>
          </cell>
          <cell r="AG77">
            <v>3246533.9704166669</v>
          </cell>
          <cell r="AH77">
            <v>3263552.7295833337</v>
          </cell>
          <cell r="AI77">
            <v>3283014.0170833333</v>
          </cell>
          <cell r="AJ77">
            <v>3312005.7408333332</v>
          </cell>
        </row>
        <row r="78">
          <cell r="Q78">
            <v>0</v>
          </cell>
          <cell r="R78">
            <v>0</v>
          </cell>
          <cell r="S78">
            <v>0</v>
          </cell>
          <cell r="T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</row>
        <row r="79">
          <cell r="Q79">
            <v>-318365.5</v>
          </cell>
          <cell r="R79">
            <v>-286906.46999999997</v>
          </cell>
          <cell r="S79">
            <v>-195283.41</v>
          </cell>
          <cell r="T79">
            <v>-237095.37</v>
          </cell>
          <cell r="AG79">
            <v>-654955.22791666666</v>
          </cell>
          <cell r="AH79">
            <v>-636267.95499999996</v>
          </cell>
          <cell r="AI79">
            <v>-608606.8866666666</v>
          </cell>
          <cell r="AJ79">
            <v>-571585.0854166667</v>
          </cell>
        </row>
        <row r="80">
          <cell r="Q80">
            <v>2810570.27</v>
          </cell>
          <cell r="R80">
            <v>2810570.27</v>
          </cell>
          <cell r="S80">
            <v>2810570.27</v>
          </cell>
          <cell r="T80">
            <v>2810570.27</v>
          </cell>
          <cell r="AG80">
            <v>2868151.7229166664</v>
          </cell>
          <cell r="AH80">
            <v>2846413.7270833333</v>
          </cell>
          <cell r="AI80">
            <v>2824800.3979166667</v>
          </cell>
          <cell r="AJ80">
            <v>2814403.4</v>
          </cell>
        </row>
        <row r="81">
          <cell r="Q81">
            <v>-423343.57</v>
          </cell>
          <cell r="R81">
            <v>-423343.57</v>
          </cell>
          <cell r="S81">
            <v>-423343.57</v>
          </cell>
          <cell r="T81">
            <v>-423343.57</v>
          </cell>
          <cell r="AG81">
            <v>-423291.69708333333</v>
          </cell>
          <cell r="AH81">
            <v>-423312.44624999998</v>
          </cell>
          <cell r="AI81">
            <v>-423333.19541666663</v>
          </cell>
          <cell r="AJ81">
            <v>-423343.57</v>
          </cell>
        </row>
        <row r="82">
          <cell r="Q82">
            <v>0</v>
          </cell>
          <cell r="R82">
            <v>0</v>
          </cell>
          <cell r="S82">
            <v>0</v>
          </cell>
          <cell r="T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</row>
        <row r="83">
          <cell r="Q83">
            <v>74954526.069999993</v>
          </cell>
          <cell r="R83">
            <v>75056291.019999996</v>
          </cell>
          <cell r="S83">
            <v>75058552.069999993</v>
          </cell>
          <cell r="T83">
            <v>76636451.659999996</v>
          </cell>
          <cell r="AG83">
            <v>117880815.76083332</v>
          </cell>
          <cell r="AH83">
            <v>113969480.31333335</v>
          </cell>
          <cell r="AI83">
            <v>110056779.03500001</v>
          </cell>
          <cell r="AJ83">
            <v>106110048.85166667</v>
          </cell>
        </row>
        <row r="84">
          <cell r="Q84">
            <v>13367583</v>
          </cell>
          <cell r="R84">
            <v>15895194.59</v>
          </cell>
          <cell r="S84">
            <v>25052649.75</v>
          </cell>
          <cell r="T84">
            <v>27417336.120000001</v>
          </cell>
          <cell r="AG84">
            <v>13123277.291666666</v>
          </cell>
          <cell r="AH84">
            <v>14342559.691249998</v>
          </cell>
          <cell r="AI84">
            <v>16048719.872083334</v>
          </cell>
          <cell r="AJ84">
            <v>18234969.283333335</v>
          </cell>
        </row>
        <row r="85">
          <cell r="Q85">
            <v>0</v>
          </cell>
          <cell r="R85">
            <v>0</v>
          </cell>
          <cell r="S85">
            <v>0</v>
          </cell>
          <cell r="T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</row>
        <row r="86">
          <cell r="Q86">
            <v>100000</v>
          </cell>
          <cell r="R86">
            <v>100000</v>
          </cell>
          <cell r="S86">
            <v>100000</v>
          </cell>
          <cell r="T86">
            <v>100000</v>
          </cell>
          <cell r="AG86">
            <v>100000</v>
          </cell>
          <cell r="AH86">
            <v>100000</v>
          </cell>
          <cell r="AI86">
            <v>100000</v>
          </cell>
          <cell r="AJ86">
            <v>100000</v>
          </cell>
        </row>
        <row r="87">
          <cell r="Q87">
            <v>40670863.939999998</v>
          </cell>
          <cell r="R87">
            <v>39228330.240000002</v>
          </cell>
          <cell r="S87">
            <v>39228330.240000002</v>
          </cell>
          <cell r="T87">
            <v>40873166.460000001</v>
          </cell>
          <cell r="AG87">
            <v>37362672.052500002</v>
          </cell>
          <cell r="AH87">
            <v>37730748.784166671</v>
          </cell>
          <cell r="AI87">
            <v>38018348.52041667</v>
          </cell>
          <cell r="AJ87">
            <v>38329324.031666674</v>
          </cell>
        </row>
        <row r="88">
          <cell r="Q88">
            <v>-100000</v>
          </cell>
          <cell r="R88">
            <v>-100000</v>
          </cell>
          <cell r="S88">
            <v>-100000</v>
          </cell>
          <cell r="T88">
            <v>-100000</v>
          </cell>
          <cell r="AG88">
            <v>-79166.666666666672</v>
          </cell>
          <cell r="AH88">
            <v>-87500</v>
          </cell>
          <cell r="AI88">
            <v>-95833.333333333328</v>
          </cell>
          <cell r="AJ88">
            <v>-100000</v>
          </cell>
        </row>
        <row r="89">
          <cell r="Q89">
            <v>0</v>
          </cell>
          <cell r="R89">
            <v>0</v>
          </cell>
          <cell r="S89">
            <v>0</v>
          </cell>
          <cell r="T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</row>
        <row r="90">
          <cell r="Q90">
            <v>0</v>
          </cell>
          <cell r="R90">
            <v>0</v>
          </cell>
          <cell r="S90">
            <v>0</v>
          </cell>
          <cell r="T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</row>
        <row r="91">
          <cell r="Q91">
            <v>0</v>
          </cell>
          <cell r="R91">
            <v>0</v>
          </cell>
          <cell r="S91">
            <v>0</v>
          </cell>
          <cell r="T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</row>
        <row r="92">
          <cell r="Q92">
            <v>0</v>
          </cell>
          <cell r="R92">
            <v>0</v>
          </cell>
          <cell r="S92">
            <v>0</v>
          </cell>
          <cell r="T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</row>
        <row r="93">
          <cell r="Q93">
            <v>0</v>
          </cell>
          <cell r="R93">
            <v>0</v>
          </cell>
          <cell r="S93">
            <v>0</v>
          </cell>
          <cell r="T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</row>
        <row r="94">
          <cell r="Q94">
            <v>0</v>
          </cell>
          <cell r="R94">
            <v>0</v>
          </cell>
          <cell r="S94">
            <v>0</v>
          </cell>
          <cell r="T94">
            <v>0</v>
          </cell>
          <cell r="AG94">
            <v>640.41666666666663</v>
          </cell>
          <cell r="AH94">
            <v>384.25</v>
          </cell>
          <cell r="AI94">
            <v>128.08333333333334</v>
          </cell>
          <cell r="AJ94">
            <v>0</v>
          </cell>
        </row>
        <row r="95">
          <cell r="Q95">
            <v>0</v>
          </cell>
          <cell r="R95">
            <v>0</v>
          </cell>
          <cell r="S95">
            <v>0</v>
          </cell>
          <cell r="T95">
            <v>0</v>
          </cell>
          <cell r="AG95">
            <v>83856.875</v>
          </cell>
          <cell r="AH95">
            <v>42804.083333333336</v>
          </cell>
          <cell r="AI95">
            <v>12859.916666666666</v>
          </cell>
          <cell r="AJ95">
            <v>0</v>
          </cell>
        </row>
        <row r="96">
          <cell r="Q96">
            <v>0</v>
          </cell>
          <cell r="R96">
            <v>0</v>
          </cell>
          <cell r="S96">
            <v>0</v>
          </cell>
          <cell r="T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</row>
        <row r="97">
          <cell r="Q97">
            <v>0</v>
          </cell>
          <cell r="R97">
            <v>0</v>
          </cell>
          <cell r="S97">
            <v>0</v>
          </cell>
          <cell r="T97">
            <v>0</v>
          </cell>
          <cell r="AG97">
            <v>69889.993749999994</v>
          </cell>
          <cell r="AH97">
            <v>61545.924583333333</v>
          </cell>
          <cell r="AI97">
            <v>53282.344166666669</v>
          </cell>
          <cell r="AJ97">
            <v>45059.455833333333</v>
          </cell>
        </row>
        <row r="98">
          <cell r="Q98">
            <v>0</v>
          </cell>
          <cell r="R98">
            <v>0</v>
          </cell>
          <cell r="S98">
            <v>0</v>
          </cell>
          <cell r="T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</row>
        <row r="99">
          <cell r="Q99">
            <v>-620534.82999999996</v>
          </cell>
          <cell r="R99">
            <v>-620880.72</v>
          </cell>
          <cell r="S99">
            <v>-620750.31000000006</v>
          </cell>
          <cell r="T99">
            <v>-621105.74</v>
          </cell>
          <cell r="AG99">
            <v>-308356.22291666671</v>
          </cell>
          <cell r="AH99">
            <v>-337929.24</v>
          </cell>
          <cell r="AI99">
            <v>-367360.185</v>
          </cell>
          <cell r="AJ99">
            <v>-406187.63624999998</v>
          </cell>
        </row>
        <row r="100">
          <cell r="Q100">
            <v>608000</v>
          </cell>
          <cell r="R100">
            <v>608000</v>
          </cell>
          <cell r="S100">
            <v>608000</v>
          </cell>
          <cell r="T100">
            <v>608000</v>
          </cell>
          <cell r="AG100">
            <v>608000</v>
          </cell>
          <cell r="AH100">
            <v>608000</v>
          </cell>
          <cell r="AI100">
            <v>608000</v>
          </cell>
          <cell r="AJ100">
            <v>608000</v>
          </cell>
        </row>
        <row r="101"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</row>
        <row r="102"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</row>
        <row r="103"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</row>
        <row r="104"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</row>
        <row r="105"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</row>
        <row r="106">
          <cell r="Q106">
            <v>37033.53</v>
          </cell>
          <cell r="R106">
            <v>37033.53</v>
          </cell>
          <cell r="S106">
            <v>37033.53</v>
          </cell>
          <cell r="T106">
            <v>35934.19</v>
          </cell>
          <cell r="AG106">
            <v>39357.335416666669</v>
          </cell>
          <cell r="AH106">
            <v>39028.061250000006</v>
          </cell>
          <cell r="AI106">
            <v>38698.787083333336</v>
          </cell>
          <cell r="AJ106">
            <v>38365.900000000009</v>
          </cell>
        </row>
        <row r="107"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</row>
        <row r="108">
          <cell r="Q108">
            <v>2118566.46</v>
          </cell>
          <cell r="R108">
            <v>2125214.7400000002</v>
          </cell>
          <cell r="S108">
            <v>2179155.27</v>
          </cell>
          <cell r="T108">
            <v>2311250.11</v>
          </cell>
          <cell r="AG108">
            <v>1812152.0066666666</v>
          </cell>
          <cell r="AH108">
            <v>1865558.4316666666</v>
          </cell>
          <cell r="AI108">
            <v>1921498.1758333335</v>
          </cell>
          <cell r="AJ108">
            <v>1981030.9841666669</v>
          </cell>
        </row>
        <row r="109"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</row>
        <row r="110"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</row>
        <row r="111"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AG111">
            <v>134.84583333333333</v>
          </cell>
          <cell r="AH111">
            <v>80.907499999999999</v>
          </cell>
          <cell r="AI111">
            <v>26.969166666666666</v>
          </cell>
          <cell r="AJ111">
            <v>0</v>
          </cell>
        </row>
        <row r="112">
          <cell r="Q112">
            <v>97111.88</v>
          </cell>
          <cell r="R112">
            <v>96882.22</v>
          </cell>
          <cell r="S112">
            <v>96650.84</v>
          </cell>
          <cell r="T112">
            <v>96417.72</v>
          </cell>
          <cell r="AG112">
            <v>98444.434166666659</v>
          </cell>
          <cell r="AH112">
            <v>98224.768333333326</v>
          </cell>
          <cell r="AI112">
            <v>98003.455000000002</v>
          </cell>
          <cell r="AJ112">
            <v>97780.482083333321</v>
          </cell>
        </row>
        <row r="113">
          <cell r="Q113">
            <v>1524606.12</v>
          </cell>
          <cell r="R113">
            <v>1360107.83</v>
          </cell>
          <cell r="S113">
            <v>1335103.76</v>
          </cell>
          <cell r="T113">
            <v>1390428.27</v>
          </cell>
          <cell r="AG113">
            <v>1881863.5720833335</v>
          </cell>
          <cell r="AH113">
            <v>1858052.2666666666</v>
          </cell>
          <cell r="AI113">
            <v>1852019.4654166664</v>
          </cell>
          <cell r="AJ113">
            <v>1816426.5966666667</v>
          </cell>
        </row>
        <row r="114"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AG114">
            <v>905.625</v>
          </cell>
          <cell r="AH114">
            <v>525</v>
          </cell>
          <cell r="AI114">
            <v>170.625</v>
          </cell>
          <cell r="AJ114">
            <v>0</v>
          </cell>
        </row>
        <row r="115"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</row>
        <row r="116"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</row>
        <row r="117"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</row>
        <row r="118">
          <cell r="Q118">
            <v>1599514</v>
          </cell>
          <cell r="R118">
            <v>1599514</v>
          </cell>
          <cell r="S118">
            <v>1599514</v>
          </cell>
          <cell r="T118">
            <v>1599514</v>
          </cell>
          <cell r="AG118">
            <v>1574230.5337499997</v>
          </cell>
          <cell r="AH118">
            <v>1576638.4829166664</v>
          </cell>
          <cell r="AI118">
            <v>1579046.4320833331</v>
          </cell>
          <cell r="AJ118">
            <v>1581454.3812499999</v>
          </cell>
        </row>
        <row r="119"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</row>
        <row r="120">
          <cell r="Q120">
            <v>94054.44</v>
          </cell>
          <cell r="R120">
            <v>93861.4</v>
          </cell>
          <cell r="S120">
            <v>93666.92</v>
          </cell>
          <cell r="T120">
            <v>93470.98</v>
          </cell>
          <cell r="AG120">
            <v>95175.521666666682</v>
          </cell>
          <cell r="AH120">
            <v>94990.830416666649</v>
          </cell>
          <cell r="AI120">
            <v>94804.754583333328</v>
          </cell>
          <cell r="AJ120">
            <v>94617.33875000001</v>
          </cell>
        </row>
        <row r="121"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AG121">
            <v>22176.08083333333</v>
          </cell>
          <cell r="AH121">
            <v>19823.965416666666</v>
          </cell>
          <cell r="AI121">
            <v>17475.971249999999</v>
          </cell>
          <cell r="AJ121">
            <v>15132.129583333333</v>
          </cell>
        </row>
        <row r="122">
          <cell r="Q122">
            <v>9013.6</v>
          </cell>
          <cell r="R122">
            <v>8981.2099999999991</v>
          </cell>
          <cell r="S122">
            <v>8948.57</v>
          </cell>
          <cell r="T122">
            <v>8915.69</v>
          </cell>
          <cell r="AG122">
            <v>9198.9258333333328</v>
          </cell>
          <cell r="AH122">
            <v>9169.1670833333337</v>
          </cell>
          <cell r="AI122">
            <v>9139.1945833333339</v>
          </cell>
          <cell r="AJ122">
            <v>9107.7629166666684</v>
          </cell>
        </row>
        <row r="123">
          <cell r="Q123">
            <v>75308.08</v>
          </cell>
          <cell r="R123">
            <v>75046.539999999994</v>
          </cell>
          <cell r="S123">
            <v>74783.039999999994</v>
          </cell>
          <cell r="T123">
            <v>74517.56</v>
          </cell>
          <cell r="AG123">
            <v>76825.60291666667</v>
          </cell>
          <cell r="AH123">
            <v>76575.445833333317</v>
          </cell>
          <cell r="AI123">
            <v>76323.412499999991</v>
          </cell>
          <cell r="AJ123">
            <v>76069.488750000004</v>
          </cell>
        </row>
        <row r="124">
          <cell r="Q124">
            <v>33054</v>
          </cell>
          <cell r="R124">
            <v>29578.32</v>
          </cell>
          <cell r="S124">
            <v>29578.32</v>
          </cell>
          <cell r="T124">
            <v>29578.32</v>
          </cell>
          <cell r="AG124">
            <v>31676.75</v>
          </cell>
          <cell r="AH124">
            <v>32909.18</v>
          </cell>
          <cell r="AI124">
            <v>32619.539999999997</v>
          </cell>
          <cell r="AJ124">
            <v>32329.899999999998</v>
          </cell>
        </row>
        <row r="125">
          <cell r="Q125">
            <v>-1599514</v>
          </cell>
          <cell r="R125">
            <v>-1599514</v>
          </cell>
          <cell r="S125">
            <v>-1599514</v>
          </cell>
          <cell r="T125">
            <v>-1599514</v>
          </cell>
          <cell r="AG125">
            <v>-1247018.3233333332</v>
          </cell>
          <cell r="AH125">
            <v>-1380311.1566666665</v>
          </cell>
          <cell r="AI125">
            <v>-1513603.99</v>
          </cell>
          <cell r="AJ125">
            <v>-1581454.3812499999</v>
          </cell>
        </row>
        <row r="126"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AG126">
            <v>145833.33333333334</v>
          </cell>
          <cell r="AH126">
            <v>145833.33333333334</v>
          </cell>
          <cell r="AI126">
            <v>145833.33333333334</v>
          </cell>
          <cell r="AJ126">
            <v>145833.33333333334</v>
          </cell>
        </row>
        <row r="127">
          <cell r="Q127">
            <v>41862.910000000003</v>
          </cell>
          <cell r="R127">
            <v>41781.480000000003</v>
          </cell>
          <cell r="S127">
            <v>41699.58</v>
          </cell>
          <cell r="T127">
            <v>41617.199999999997</v>
          </cell>
          <cell r="AG127">
            <v>8739.6104166666664</v>
          </cell>
          <cell r="AH127">
            <v>12224.793333333333</v>
          </cell>
          <cell r="AI127">
            <v>15703.170833333335</v>
          </cell>
          <cell r="AJ127">
            <v>19174.703333333335</v>
          </cell>
        </row>
        <row r="128"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</row>
        <row r="129">
          <cell r="Q129">
            <v>1234200789.6900001</v>
          </cell>
          <cell r="R129">
            <v>1234200789.6900001</v>
          </cell>
          <cell r="S129">
            <v>1234200789.6900001</v>
          </cell>
          <cell r="T129">
            <v>0</v>
          </cell>
          <cell r="AG129">
            <v>1234237589.2425003</v>
          </cell>
          <cell r="AH129">
            <v>1234222867.8025002</v>
          </cell>
          <cell r="AI129">
            <v>1234208142.146667</v>
          </cell>
          <cell r="AJ129">
            <v>1182775747.6195836</v>
          </cell>
        </row>
        <row r="130">
          <cell r="Q130">
            <v>-18082718.420000002</v>
          </cell>
          <cell r="R130">
            <v>-18076005.800000001</v>
          </cell>
          <cell r="S130">
            <v>-18076005.800000001</v>
          </cell>
          <cell r="T130">
            <v>-94233.95</v>
          </cell>
          <cell r="AG130">
            <v>-18124051.317083333</v>
          </cell>
          <cell r="AH130">
            <v>-18078611.830833334</v>
          </cell>
          <cell r="AI130">
            <v>-18080961.762083337</v>
          </cell>
          <cell r="AJ130">
            <v>-17333144.797916669</v>
          </cell>
        </row>
        <row r="131">
          <cell r="Q131">
            <v>-90774.61</v>
          </cell>
          <cell r="R131">
            <v>-85998.17</v>
          </cell>
          <cell r="S131">
            <v>-85998.17</v>
          </cell>
          <cell r="T131">
            <v>-38267.620000000003</v>
          </cell>
          <cell r="AG131">
            <v>-106146.49708333334</v>
          </cell>
          <cell r="AH131">
            <v>-103449.06958333334</v>
          </cell>
          <cell r="AI131">
            <v>-101160.79000000002</v>
          </cell>
          <cell r="AJ131">
            <v>-97491.903749999998</v>
          </cell>
        </row>
        <row r="132"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</row>
        <row r="133"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</row>
        <row r="134"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</row>
        <row r="135"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</row>
        <row r="136"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</row>
        <row r="137"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</row>
        <row r="138"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</row>
        <row r="139">
          <cell r="Q139">
            <v>428.61</v>
          </cell>
          <cell r="R139">
            <v>428.61</v>
          </cell>
          <cell r="S139">
            <v>428.61</v>
          </cell>
          <cell r="T139">
            <v>428.61</v>
          </cell>
          <cell r="AG139">
            <v>-1261.3045833333329</v>
          </cell>
          <cell r="AH139">
            <v>-141.1354166666666</v>
          </cell>
          <cell r="AI139">
            <v>423.77958333333328</v>
          </cell>
          <cell r="AJ139">
            <v>428.60999999999996</v>
          </cell>
        </row>
        <row r="140">
          <cell r="Q140">
            <v>-25163.57</v>
          </cell>
          <cell r="R140">
            <v>-25163.57</v>
          </cell>
          <cell r="S140">
            <v>-25163.57</v>
          </cell>
          <cell r="T140">
            <v>-25163.57</v>
          </cell>
          <cell r="AG140">
            <v>-25163.570000000003</v>
          </cell>
          <cell r="AH140">
            <v>-25163.570000000003</v>
          </cell>
          <cell r="AI140">
            <v>-25163.570000000003</v>
          </cell>
          <cell r="AJ140">
            <v>-25163.570000000003</v>
          </cell>
        </row>
        <row r="141"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</row>
        <row r="142"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</row>
        <row r="143">
          <cell r="Q143">
            <v>-1226371867.3900001</v>
          </cell>
          <cell r="R143">
            <v>-1226371867.3900001</v>
          </cell>
          <cell r="S143">
            <v>-1226371867.3900001</v>
          </cell>
          <cell r="T143">
            <v>0</v>
          </cell>
          <cell r="AG143">
            <v>-1226371867.3899999</v>
          </cell>
          <cell r="AH143">
            <v>-1226371867.3899999</v>
          </cell>
          <cell r="AI143">
            <v>-1226371867.3899999</v>
          </cell>
          <cell r="AJ143">
            <v>-1175273039.5820832</v>
          </cell>
        </row>
        <row r="144"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</row>
        <row r="145">
          <cell r="Q145">
            <v>-8424.89</v>
          </cell>
          <cell r="R145">
            <v>-6338.34</v>
          </cell>
          <cell r="S145">
            <v>-6338.34</v>
          </cell>
          <cell r="T145">
            <v>-3496.36</v>
          </cell>
          <cell r="AG145">
            <v>-8647.8016666666663</v>
          </cell>
          <cell r="AH145">
            <v>-8397.8470833333322</v>
          </cell>
          <cell r="AI145">
            <v>-8154.828333333332</v>
          </cell>
          <cell r="AJ145">
            <v>-7871.776249999999</v>
          </cell>
        </row>
        <row r="146"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</row>
        <row r="147"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</row>
        <row r="148"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</row>
        <row r="149"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</row>
        <row r="150"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</row>
        <row r="151"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AG151">
            <v>16.125</v>
          </cell>
          <cell r="AH151">
            <v>16.125</v>
          </cell>
          <cell r="AI151">
            <v>13.4375</v>
          </cell>
          <cell r="AJ151">
            <v>8.0625</v>
          </cell>
        </row>
        <row r="152">
          <cell r="Q152">
            <v>4448.38</v>
          </cell>
          <cell r="R152">
            <v>12262.8</v>
          </cell>
          <cell r="S152">
            <v>12263.8</v>
          </cell>
          <cell r="T152">
            <v>17494.78</v>
          </cell>
          <cell r="AG152">
            <v>17074.78875</v>
          </cell>
          <cell r="AH152">
            <v>16941.189999999999</v>
          </cell>
          <cell r="AI152">
            <v>17837.505000000001</v>
          </cell>
          <cell r="AJ152">
            <v>19071.239166666666</v>
          </cell>
        </row>
        <row r="153"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</row>
        <row r="154">
          <cell r="Q154">
            <v>1649926.64</v>
          </cell>
          <cell r="R154">
            <v>1721704.89</v>
          </cell>
          <cell r="S154">
            <v>1777023.99</v>
          </cell>
          <cell r="T154">
            <v>1851503.89</v>
          </cell>
          <cell r="AG154">
            <v>1061816.1187500001</v>
          </cell>
          <cell r="AH154">
            <v>1166736.5487500003</v>
          </cell>
          <cell r="AI154">
            <v>1269126.1558333335</v>
          </cell>
          <cell r="AJ154">
            <v>1367176.5304166668</v>
          </cell>
        </row>
        <row r="155">
          <cell r="Q155">
            <v>-396322.94</v>
          </cell>
          <cell r="R155">
            <v>-404083.84</v>
          </cell>
          <cell r="S155">
            <v>-412054.14</v>
          </cell>
          <cell r="T155">
            <v>-424383.16</v>
          </cell>
          <cell r="AG155">
            <v>-337554.16541666671</v>
          </cell>
          <cell r="AH155">
            <v>-347125.35500000004</v>
          </cell>
          <cell r="AI155">
            <v>-356383.28750000003</v>
          </cell>
          <cell r="AJ155">
            <v>-365663.76</v>
          </cell>
        </row>
        <row r="156">
          <cell r="Q156">
            <v>-205809.09</v>
          </cell>
          <cell r="R156">
            <v>-71490.98</v>
          </cell>
          <cell r="S156">
            <v>-60576.71</v>
          </cell>
          <cell r="T156">
            <v>-57462.36</v>
          </cell>
          <cell r="AG156">
            <v>-355523.27750000003</v>
          </cell>
          <cell r="AH156">
            <v>-310477.38416666666</v>
          </cell>
          <cell r="AI156">
            <v>-245090.6958333333</v>
          </cell>
          <cell r="AJ156">
            <v>-199769.0395833333</v>
          </cell>
        </row>
        <row r="157"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</row>
        <row r="158"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</row>
        <row r="159">
          <cell r="Q159">
            <v>10095990.51</v>
          </cell>
          <cell r="R159">
            <v>10095990.51</v>
          </cell>
          <cell r="S159">
            <v>10095990.51</v>
          </cell>
          <cell r="T159">
            <v>0</v>
          </cell>
          <cell r="AG159">
            <v>10498553.943333335</v>
          </cell>
          <cell r="AH159">
            <v>9970680.8687500004</v>
          </cell>
          <cell r="AI159">
            <v>10188907.415833334</v>
          </cell>
          <cell r="AJ159">
            <v>9530043.5391666666</v>
          </cell>
        </row>
        <row r="160"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AG160">
            <v>52993.567500000005</v>
          </cell>
          <cell r="AH160">
            <v>15165.620416666667</v>
          </cell>
          <cell r="AI160">
            <v>1843.0200000000002</v>
          </cell>
          <cell r="AJ160">
            <v>0</v>
          </cell>
        </row>
        <row r="161"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AG161">
            <v>-1192.2820833333333</v>
          </cell>
          <cell r="AH161">
            <v>-781.10333333333335</v>
          </cell>
          <cell r="AI161">
            <v>-296.18708333333331</v>
          </cell>
          <cell r="AJ161">
            <v>0</v>
          </cell>
        </row>
        <row r="162"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AG162">
            <v>7545.7304166666681</v>
          </cell>
          <cell r="AH162">
            <v>3772.06</v>
          </cell>
          <cell r="AI162">
            <v>-1.6104166666666666</v>
          </cell>
          <cell r="AJ162">
            <v>0</v>
          </cell>
        </row>
        <row r="163"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AG163">
            <v>-9665.3704166666666</v>
          </cell>
          <cell r="AH163">
            <v>-4792.3145833333338</v>
          </cell>
          <cell r="AI163">
            <v>19.571249999999999</v>
          </cell>
          <cell r="AJ163">
            <v>0</v>
          </cell>
        </row>
        <row r="164">
          <cell r="Q164">
            <v>-6308.88</v>
          </cell>
          <cell r="R164">
            <v>-6308.88</v>
          </cell>
          <cell r="S164">
            <v>-4561.8900000000003</v>
          </cell>
          <cell r="T164">
            <v>0</v>
          </cell>
          <cell r="AG164">
            <v>-4889.5179166666667</v>
          </cell>
          <cell r="AH164">
            <v>-5770.3558333333322</v>
          </cell>
          <cell r="AI164">
            <v>-6583.8849999999993</v>
          </cell>
          <cell r="AJ164">
            <v>-5881.2691666666651</v>
          </cell>
        </row>
        <row r="165">
          <cell r="Q165">
            <v>2543964.79</v>
          </cell>
          <cell r="R165">
            <v>0</v>
          </cell>
          <cell r="S165">
            <v>788430.02</v>
          </cell>
          <cell r="T165">
            <v>1436015.17</v>
          </cell>
          <cell r="AG165">
            <v>219380.88041666665</v>
          </cell>
          <cell r="AH165">
            <v>325379.41333333333</v>
          </cell>
          <cell r="AI165">
            <v>358230.66416666663</v>
          </cell>
          <cell r="AJ165">
            <v>450915.88041666668</v>
          </cell>
        </row>
        <row r="166">
          <cell r="Q166">
            <v>167167.14000000001</v>
          </cell>
          <cell r="R166">
            <v>372.45</v>
          </cell>
          <cell r="S166">
            <v>372.75</v>
          </cell>
          <cell r="T166">
            <v>373.06</v>
          </cell>
          <cell r="AG166">
            <v>14023725.663333332</v>
          </cell>
          <cell r="AH166">
            <v>12270666.859999999</v>
          </cell>
          <cell r="AI166">
            <v>10426655.901249999</v>
          </cell>
          <cell r="AJ166">
            <v>8777880.4366666656</v>
          </cell>
        </row>
        <row r="167">
          <cell r="Q167">
            <v>-5.0999999999999996</v>
          </cell>
          <cell r="R167">
            <v>-5.0999999999999996</v>
          </cell>
          <cell r="S167">
            <v>-5.0999999999999996</v>
          </cell>
          <cell r="T167">
            <v>-5.0999999999999996</v>
          </cell>
          <cell r="AG167">
            <v>1572.8041666666661</v>
          </cell>
          <cell r="AH167">
            <v>-1546.7083333333328</v>
          </cell>
          <cell r="AI167">
            <v>-1330.9675000000002</v>
          </cell>
          <cell r="AJ167">
            <v>-742.27458333333345</v>
          </cell>
        </row>
        <row r="168">
          <cell r="Q168">
            <v>6767941.8799999999</v>
          </cell>
          <cell r="R168">
            <v>5952280.5099999998</v>
          </cell>
          <cell r="S168">
            <v>8116127.46</v>
          </cell>
          <cell r="T168">
            <v>2863763.47</v>
          </cell>
          <cell r="AG168">
            <v>23785947.33583333</v>
          </cell>
          <cell r="AH168">
            <v>24208946.216249999</v>
          </cell>
          <cell r="AI168">
            <v>23413246.569999997</v>
          </cell>
          <cell r="AJ168">
            <v>21068787.36375</v>
          </cell>
        </row>
        <row r="169">
          <cell r="Q169">
            <v>0</v>
          </cell>
          <cell r="R169">
            <v>0</v>
          </cell>
          <cell r="S169">
            <v>-28038.53</v>
          </cell>
          <cell r="T169">
            <v>0</v>
          </cell>
          <cell r="AG169">
            <v>-7756.5225</v>
          </cell>
          <cell r="AH169">
            <v>-7756.5225</v>
          </cell>
          <cell r="AI169">
            <v>-5046.5333333333338</v>
          </cell>
          <cell r="AJ169">
            <v>-2336.5441666666666</v>
          </cell>
        </row>
        <row r="170">
          <cell r="Q170">
            <v>6035469.8899999997</v>
          </cell>
          <cell r="R170">
            <v>7376564.9100000001</v>
          </cell>
          <cell r="S170">
            <v>5482028.7699999996</v>
          </cell>
          <cell r="T170">
            <v>20539548.379999999</v>
          </cell>
          <cell r="AG170">
            <v>21787935.764583331</v>
          </cell>
          <cell r="AH170">
            <v>19229635.183749996</v>
          </cell>
          <cell r="AI170">
            <v>13939660.131666666</v>
          </cell>
          <cell r="AJ170">
            <v>11865895.225416666</v>
          </cell>
        </row>
        <row r="171">
          <cell r="Q171">
            <v>444969.27</v>
          </cell>
          <cell r="R171">
            <v>-5536455.0199999996</v>
          </cell>
          <cell r="S171">
            <v>255110.68</v>
          </cell>
          <cell r="T171">
            <v>-10612849.49</v>
          </cell>
          <cell r="AG171">
            <v>313636.16208333336</v>
          </cell>
          <cell r="AH171">
            <v>-86000.05875000004</v>
          </cell>
          <cell r="AI171">
            <v>-493957.7104166667</v>
          </cell>
          <cell r="AJ171">
            <v>-941532.29291666672</v>
          </cell>
        </row>
        <row r="172">
          <cell r="Q172">
            <v>4435.47</v>
          </cell>
          <cell r="R172">
            <v>554.75</v>
          </cell>
          <cell r="S172">
            <v>676.71</v>
          </cell>
          <cell r="T172">
            <v>1049.8</v>
          </cell>
          <cell r="AG172">
            <v>466.87208333333348</v>
          </cell>
          <cell r="AH172">
            <v>674.79791666666677</v>
          </cell>
          <cell r="AI172">
            <v>1167.57375</v>
          </cell>
          <cell r="AJ172">
            <v>1568.2558333333334</v>
          </cell>
        </row>
        <row r="173">
          <cell r="Q173">
            <v>-1089.29</v>
          </cell>
          <cell r="R173">
            <v>4.1100000000000003</v>
          </cell>
          <cell r="S173">
            <v>0</v>
          </cell>
          <cell r="T173">
            <v>-4.5</v>
          </cell>
          <cell r="AG173">
            <v>153.57125000000005</v>
          </cell>
          <cell r="AH173">
            <v>202.28166666666678</v>
          </cell>
          <cell r="AI173">
            <v>278.40916666666675</v>
          </cell>
          <cell r="AJ173">
            <v>258.16833333333341</v>
          </cell>
        </row>
        <row r="174">
          <cell r="Q174">
            <v>-228554.63</v>
          </cell>
          <cell r="R174">
            <v>-10</v>
          </cell>
          <cell r="S174">
            <v>-533174.78</v>
          </cell>
          <cell r="T174">
            <v>0</v>
          </cell>
          <cell r="AG174">
            <v>-16412.782916666667</v>
          </cell>
          <cell r="AH174">
            <v>-30712.464583333334</v>
          </cell>
          <cell r="AI174">
            <v>-49503.682500000003</v>
          </cell>
          <cell r="AJ174">
            <v>-63534.33666666667</v>
          </cell>
        </row>
        <row r="175">
          <cell r="Q175">
            <v>38984.5</v>
          </cell>
          <cell r="R175">
            <v>31886.07</v>
          </cell>
          <cell r="S175">
            <v>-61370.46</v>
          </cell>
          <cell r="T175">
            <v>34052.239999999998</v>
          </cell>
          <cell r="AG175">
            <v>35333.852500000001</v>
          </cell>
          <cell r="AH175">
            <v>38610.233749999999</v>
          </cell>
          <cell r="AI175">
            <v>36129.466250000005</v>
          </cell>
          <cell r="AJ175">
            <v>34313.282916666671</v>
          </cell>
        </row>
        <row r="176">
          <cell r="Q176">
            <v>-113206.91</v>
          </cell>
          <cell r="R176">
            <v>-516714.16</v>
          </cell>
          <cell r="S176">
            <v>-664749.5</v>
          </cell>
          <cell r="T176">
            <v>-176420.64</v>
          </cell>
          <cell r="AG176">
            <v>-220615.16208333336</v>
          </cell>
          <cell r="AH176">
            <v>-226332.68083333338</v>
          </cell>
          <cell r="AI176">
            <v>-233242.56625</v>
          </cell>
          <cell r="AJ176">
            <v>-236528.59958333333</v>
          </cell>
        </row>
        <row r="177">
          <cell r="Q177">
            <v>-189218</v>
          </cell>
          <cell r="R177">
            <v>-120835.04</v>
          </cell>
          <cell r="S177">
            <v>-117071.12</v>
          </cell>
          <cell r="T177">
            <v>-115340.72</v>
          </cell>
          <cell r="AG177">
            <v>-234779.88583333333</v>
          </cell>
          <cell r="AH177">
            <v>-247698.76249999998</v>
          </cell>
          <cell r="AI177">
            <v>-272508.0479166666</v>
          </cell>
          <cell r="AJ177">
            <v>-286275.64208333334</v>
          </cell>
        </row>
        <row r="178">
          <cell r="Q178">
            <v>-5094438.2699999996</v>
          </cell>
          <cell r="R178">
            <v>-9236157.1999999993</v>
          </cell>
          <cell r="S178">
            <v>-11682858.880000001</v>
          </cell>
          <cell r="T178">
            <v>-10465196.800000001</v>
          </cell>
          <cell r="AG178">
            <v>-19982277.413750004</v>
          </cell>
          <cell r="AH178">
            <v>-17617073.48958334</v>
          </cell>
          <cell r="AI178">
            <v>-12567564.042916665</v>
          </cell>
          <cell r="AJ178">
            <v>-10203656.956249999</v>
          </cell>
        </row>
        <row r="179">
          <cell r="Q179">
            <v>-313977.88</v>
          </cell>
          <cell r="R179">
            <v>-565297.66</v>
          </cell>
          <cell r="S179">
            <v>-282098.98</v>
          </cell>
          <cell r="T179">
            <v>-399651.62</v>
          </cell>
          <cell r="AG179">
            <v>-67407.323333333348</v>
          </cell>
          <cell r="AH179">
            <v>-104043.80416666668</v>
          </cell>
          <cell r="AI179">
            <v>-139351.9975</v>
          </cell>
          <cell r="AJ179">
            <v>-167758.27249999999</v>
          </cell>
        </row>
        <row r="180">
          <cell r="AG180">
            <v>0</v>
          </cell>
          <cell r="AH180">
            <v>0</v>
          </cell>
          <cell r="AI180">
            <v>0</v>
          </cell>
          <cell r="AJ180">
            <v>0</v>
          </cell>
        </row>
        <row r="181">
          <cell r="Q181">
            <v>-102138.3</v>
          </cell>
          <cell r="R181">
            <v>-102138.3</v>
          </cell>
          <cell r="S181">
            <v>-102138.3</v>
          </cell>
          <cell r="T181">
            <v>-90906.61</v>
          </cell>
          <cell r="AG181">
            <v>-102332.89541666668</v>
          </cell>
          <cell r="AH181">
            <v>-102278.57458333333</v>
          </cell>
          <cell r="AI181">
            <v>-102224.25375000002</v>
          </cell>
          <cell r="AJ181">
            <v>-101725.43166666669</v>
          </cell>
        </row>
        <row r="182"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</row>
        <row r="183"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</row>
        <row r="184">
          <cell r="Q184">
            <v>-46459.199999999997</v>
          </cell>
          <cell r="R184">
            <v>-166</v>
          </cell>
          <cell r="S184">
            <v>-166</v>
          </cell>
          <cell r="T184">
            <v>-67</v>
          </cell>
          <cell r="AG184">
            <v>-260218.25625000001</v>
          </cell>
          <cell r="AH184">
            <v>-118326.42041666668</v>
          </cell>
          <cell r="AI184">
            <v>-71032.685000000012</v>
          </cell>
          <cell r="AJ184">
            <v>-55602.875416666655</v>
          </cell>
        </row>
        <row r="185">
          <cell r="Q185">
            <v>174872.98</v>
          </cell>
          <cell r="R185">
            <v>170786.29</v>
          </cell>
          <cell r="S185">
            <v>120611.32</v>
          </cell>
          <cell r="T185">
            <v>217415.47</v>
          </cell>
          <cell r="AG185">
            <v>277723.92708333331</v>
          </cell>
          <cell r="AH185">
            <v>266512.06</v>
          </cell>
          <cell r="AI185">
            <v>254115.31458333333</v>
          </cell>
          <cell r="AJ185">
            <v>238857.85708333334</v>
          </cell>
        </row>
        <row r="186"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</row>
        <row r="187">
          <cell r="Q187">
            <v>41580</v>
          </cell>
          <cell r="R187">
            <v>41580</v>
          </cell>
          <cell r="S187">
            <v>41580</v>
          </cell>
          <cell r="T187">
            <v>41580</v>
          </cell>
          <cell r="AG187">
            <v>41580</v>
          </cell>
          <cell r="AH187">
            <v>41580</v>
          </cell>
          <cell r="AI187">
            <v>41580</v>
          </cell>
          <cell r="AJ187">
            <v>41580</v>
          </cell>
        </row>
        <row r="188">
          <cell r="AG188">
            <v>0</v>
          </cell>
          <cell r="AH188">
            <v>0</v>
          </cell>
          <cell r="AI188">
            <v>0</v>
          </cell>
          <cell r="AJ188">
            <v>0</v>
          </cell>
        </row>
        <row r="189">
          <cell r="Q189">
            <v>24017.54</v>
          </cell>
          <cell r="R189">
            <v>24017.54</v>
          </cell>
          <cell r="S189">
            <v>24017.54</v>
          </cell>
          <cell r="T189">
            <v>24017.54</v>
          </cell>
          <cell r="AG189">
            <v>16100.873333333338</v>
          </cell>
          <cell r="AH189">
            <v>16934.206666666672</v>
          </cell>
          <cell r="AI189">
            <v>17767.540000000005</v>
          </cell>
          <cell r="AJ189">
            <v>18600.87333333334</v>
          </cell>
        </row>
        <row r="190">
          <cell r="Q190">
            <v>1015222.4</v>
          </cell>
          <cell r="R190">
            <v>2678800.59</v>
          </cell>
          <cell r="S190">
            <v>2678800.59</v>
          </cell>
          <cell r="T190">
            <v>2684968.82</v>
          </cell>
          <cell r="AG190">
            <v>308482.58833333338</v>
          </cell>
          <cell r="AH190">
            <v>449053.56624999997</v>
          </cell>
          <cell r="AI190">
            <v>658940.30208333337</v>
          </cell>
          <cell r="AJ190">
            <v>869021.8783333333</v>
          </cell>
        </row>
        <row r="191"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</row>
        <row r="192">
          <cell r="Q192">
            <v>119998.49</v>
          </cell>
          <cell r="R192">
            <v>117499.94</v>
          </cell>
          <cell r="S192">
            <v>117899.94</v>
          </cell>
          <cell r="T192">
            <v>114235</v>
          </cell>
          <cell r="AG192">
            <v>122504.74</v>
          </cell>
          <cell r="AH192">
            <v>122063.13375000002</v>
          </cell>
          <cell r="AI192">
            <v>121534.08791666669</v>
          </cell>
          <cell r="AJ192">
            <v>120889.83625000001</v>
          </cell>
        </row>
        <row r="193"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</row>
        <row r="194"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</row>
        <row r="195"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</row>
        <row r="196">
          <cell r="Q196">
            <v>73353</v>
          </cell>
          <cell r="R196">
            <v>73353</v>
          </cell>
          <cell r="S196">
            <v>73353</v>
          </cell>
          <cell r="T196">
            <v>73353</v>
          </cell>
          <cell r="AG196">
            <v>3056.375</v>
          </cell>
          <cell r="AH196">
            <v>9169.125</v>
          </cell>
          <cell r="AI196">
            <v>15281.875</v>
          </cell>
          <cell r="AJ196">
            <v>21394.625</v>
          </cell>
        </row>
        <row r="197">
          <cell r="Q197">
            <v>812655</v>
          </cell>
          <cell r="R197">
            <v>812655</v>
          </cell>
          <cell r="S197">
            <v>812655</v>
          </cell>
          <cell r="T197">
            <v>812655</v>
          </cell>
          <cell r="AG197">
            <v>633028.20833333337</v>
          </cell>
          <cell r="AH197">
            <v>651936.29166666663</v>
          </cell>
          <cell r="AI197">
            <v>670844.375</v>
          </cell>
          <cell r="AJ197">
            <v>689752.45833333337</v>
          </cell>
        </row>
        <row r="198">
          <cell r="Q198">
            <v>4675.7299999999996</v>
          </cell>
          <cell r="R198">
            <v>4675.7299999999996</v>
          </cell>
          <cell r="S198">
            <v>4675.7299999999996</v>
          </cell>
          <cell r="T198">
            <v>0</v>
          </cell>
          <cell r="AG198">
            <v>4675.7299999999987</v>
          </cell>
          <cell r="AH198">
            <v>4675.7299999999987</v>
          </cell>
          <cell r="AI198">
            <v>4675.7299999999987</v>
          </cell>
          <cell r="AJ198">
            <v>4480.9079166666652</v>
          </cell>
        </row>
        <row r="199">
          <cell r="Q199">
            <v>717254</v>
          </cell>
          <cell r="R199">
            <v>717254</v>
          </cell>
          <cell r="S199">
            <v>717254</v>
          </cell>
          <cell r="T199">
            <v>717254</v>
          </cell>
          <cell r="AG199">
            <v>496915.75</v>
          </cell>
          <cell r="AH199">
            <v>520109.25</v>
          </cell>
          <cell r="AI199">
            <v>543302.75</v>
          </cell>
          <cell r="AJ199">
            <v>566496.25</v>
          </cell>
        </row>
        <row r="200">
          <cell r="Q200">
            <v>3991.54</v>
          </cell>
          <cell r="R200">
            <v>3991.54</v>
          </cell>
          <cell r="S200">
            <v>3991.54</v>
          </cell>
          <cell r="T200">
            <v>3969.64</v>
          </cell>
          <cell r="AG200">
            <v>4060.0358333333338</v>
          </cell>
          <cell r="AH200">
            <v>4051.8875000000007</v>
          </cell>
          <cell r="AI200">
            <v>4043.7391666666676</v>
          </cell>
          <cell r="AJ200">
            <v>4034.6783333333337</v>
          </cell>
        </row>
        <row r="201">
          <cell r="Q201">
            <v>-3261.84</v>
          </cell>
          <cell r="R201">
            <v>-3261.84</v>
          </cell>
          <cell r="S201">
            <v>-3261.84</v>
          </cell>
          <cell r="T201">
            <v>-3261.84</v>
          </cell>
          <cell r="AG201">
            <v>-3227.5341666666668</v>
          </cell>
          <cell r="AH201">
            <v>-3241.1275000000001</v>
          </cell>
          <cell r="AI201">
            <v>-3254.7208333333328</v>
          </cell>
          <cell r="AJ201">
            <v>-3261.6787500000005</v>
          </cell>
        </row>
        <row r="202"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</row>
        <row r="203"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</row>
        <row r="204">
          <cell r="Q204">
            <v>16286.22</v>
          </cell>
          <cell r="R204">
            <v>16286.22</v>
          </cell>
          <cell r="S204">
            <v>16286.22</v>
          </cell>
          <cell r="T204">
            <v>16286.22</v>
          </cell>
          <cell r="AG204">
            <v>13395.565416666665</v>
          </cell>
          <cell r="AH204">
            <v>15322.484583333331</v>
          </cell>
          <cell r="AI204">
            <v>16286.082083333333</v>
          </cell>
          <cell r="AJ204">
            <v>16286.22</v>
          </cell>
        </row>
        <row r="205">
          <cell r="Q205">
            <v>422047.43</v>
          </cell>
          <cell r="R205">
            <v>378292.9</v>
          </cell>
          <cell r="S205">
            <v>266993.23</v>
          </cell>
          <cell r="T205">
            <v>301730.99</v>
          </cell>
          <cell r="AG205">
            <v>443538.54458333337</v>
          </cell>
          <cell r="AH205">
            <v>427265.00416666671</v>
          </cell>
          <cell r="AI205">
            <v>406768.98708333337</v>
          </cell>
          <cell r="AJ205">
            <v>380435.31</v>
          </cell>
        </row>
        <row r="206">
          <cell r="Q206">
            <v>803.66</v>
          </cell>
          <cell r="R206">
            <v>803.66</v>
          </cell>
          <cell r="S206">
            <v>803.66</v>
          </cell>
          <cell r="T206">
            <v>803.66</v>
          </cell>
          <cell r="AG206">
            <v>803.66</v>
          </cell>
          <cell r="AH206">
            <v>803.66</v>
          </cell>
          <cell r="AI206">
            <v>803.66</v>
          </cell>
          <cell r="AJ206">
            <v>803.66</v>
          </cell>
        </row>
        <row r="207">
          <cell r="Q207">
            <v>278.86</v>
          </cell>
          <cell r="R207">
            <v>278.86</v>
          </cell>
          <cell r="S207">
            <v>268.86</v>
          </cell>
          <cell r="T207">
            <v>268.86</v>
          </cell>
          <cell r="AG207">
            <v>156.7141666666667</v>
          </cell>
          <cell r="AH207">
            <v>179.95250000000001</v>
          </cell>
          <cell r="AI207">
            <v>202.7741666666667</v>
          </cell>
          <cell r="AJ207">
            <v>225.1791666666667</v>
          </cell>
        </row>
        <row r="208">
          <cell r="Q208">
            <v>100440.25</v>
          </cell>
          <cell r="R208">
            <v>26063.03</v>
          </cell>
          <cell r="S208">
            <v>94579.57</v>
          </cell>
          <cell r="T208">
            <v>35703.410000000003</v>
          </cell>
          <cell r="AG208">
            <v>58181.324583333335</v>
          </cell>
          <cell r="AH208">
            <v>59531.022499999999</v>
          </cell>
          <cell r="AI208">
            <v>58518.623749999999</v>
          </cell>
          <cell r="AJ208">
            <v>60523.222083333334</v>
          </cell>
        </row>
        <row r="209"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AG209">
            <v>44974984.604166664</v>
          </cell>
          <cell r="AH209">
            <v>44974984.604166664</v>
          </cell>
          <cell r="AI209">
            <v>41349984.604166664</v>
          </cell>
          <cell r="AJ209">
            <v>35811442.937499993</v>
          </cell>
        </row>
        <row r="210"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AG210">
            <v>5991164.7625000002</v>
          </cell>
          <cell r="AH210">
            <v>5991164.7625000002</v>
          </cell>
          <cell r="AI210">
            <v>5991164.7625000002</v>
          </cell>
          <cell r="AJ210">
            <v>5866164.7625000002</v>
          </cell>
        </row>
        <row r="211"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</row>
        <row r="212"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</row>
        <row r="213"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</row>
        <row r="214"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</row>
        <row r="215"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</row>
        <row r="216">
          <cell r="Q216">
            <v>620534.82999999996</v>
          </cell>
          <cell r="R216">
            <v>620880.72</v>
          </cell>
          <cell r="S216">
            <v>620750.31000000006</v>
          </cell>
          <cell r="T216">
            <v>621105.74</v>
          </cell>
          <cell r="AG216">
            <v>308356.22291666671</v>
          </cell>
          <cell r="AH216">
            <v>337929.24</v>
          </cell>
          <cell r="AI216">
            <v>367360.185</v>
          </cell>
          <cell r="AJ216">
            <v>406187.63624999998</v>
          </cell>
        </row>
        <row r="217">
          <cell r="Q217">
            <v>400701.94</v>
          </cell>
          <cell r="R217">
            <v>425793.94</v>
          </cell>
          <cell r="S217">
            <v>425793.94</v>
          </cell>
          <cell r="T217">
            <v>425793.94</v>
          </cell>
          <cell r="AG217">
            <v>385556.92083333334</v>
          </cell>
          <cell r="AH217">
            <v>395595.17249999993</v>
          </cell>
          <cell r="AI217">
            <v>406678.92416666663</v>
          </cell>
          <cell r="AJ217">
            <v>417762.67583333334</v>
          </cell>
        </row>
        <row r="218"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</row>
        <row r="219"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</row>
        <row r="220">
          <cell r="Q220">
            <v>-579528.92000000004</v>
          </cell>
          <cell r="R220">
            <v>-260874.56</v>
          </cell>
          <cell r="S220">
            <v>-439585.55</v>
          </cell>
          <cell r="T220">
            <v>-141363.09</v>
          </cell>
          <cell r="AG220">
            <v>-384343.55583333335</v>
          </cell>
          <cell r="AH220">
            <v>-392704.19250000006</v>
          </cell>
          <cell r="AI220">
            <v>-397555.09625</v>
          </cell>
          <cell r="AJ220">
            <v>-386126.05333333329</v>
          </cell>
        </row>
        <row r="221">
          <cell r="Q221">
            <v>81271879.180000007</v>
          </cell>
          <cell r="R221">
            <v>82098651.030000001</v>
          </cell>
          <cell r="S221">
            <v>107989145.87</v>
          </cell>
          <cell r="T221">
            <v>114580606.98</v>
          </cell>
          <cell r="AG221">
            <v>94563801.19916667</v>
          </cell>
          <cell r="AH221">
            <v>94550423.744583324</v>
          </cell>
          <cell r="AI221">
            <v>95007865.907916665</v>
          </cell>
          <cell r="AJ221">
            <v>95668138.962916657</v>
          </cell>
        </row>
        <row r="222"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</row>
        <row r="223"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AG223">
            <v>7002.8499999999995</v>
          </cell>
          <cell r="AH223">
            <v>4201.71</v>
          </cell>
          <cell r="AI223">
            <v>1400.57</v>
          </cell>
          <cell r="AJ223">
            <v>0</v>
          </cell>
        </row>
        <row r="224"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</row>
        <row r="225">
          <cell r="Q225">
            <v>23887574.18</v>
          </cell>
          <cell r="R225">
            <v>29501636.440000001</v>
          </cell>
          <cell r="S225">
            <v>65101277.909999996</v>
          </cell>
          <cell r="T225">
            <v>80899216.280000001</v>
          </cell>
          <cell r="AG225">
            <v>38562477.249583341</v>
          </cell>
          <cell r="AH225">
            <v>38652359.240416676</v>
          </cell>
          <cell r="AI225">
            <v>39578084.299583338</v>
          </cell>
          <cell r="AJ225">
            <v>41675315.340833336</v>
          </cell>
        </row>
        <row r="226">
          <cell r="Q226">
            <v>-81271879</v>
          </cell>
          <cell r="R226">
            <v>-82098651</v>
          </cell>
          <cell r="S226">
            <v>-107989146</v>
          </cell>
          <cell r="T226">
            <v>-114580607</v>
          </cell>
          <cell r="AG226">
            <v>-67254823.875</v>
          </cell>
          <cell r="AH226">
            <v>-74061929.291666672</v>
          </cell>
          <cell r="AI226">
            <v>-81982254.166666672</v>
          </cell>
          <cell r="AJ226">
            <v>-91255993.875</v>
          </cell>
        </row>
        <row r="227">
          <cell r="Q227">
            <v>-23887574</v>
          </cell>
          <cell r="R227">
            <v>-29501636</v>
          </cell>
          <cell r="S227">
            <v>-65101278</v>
          </cell>
          <cell r="T227">
            <v>-80899216</v>
          </cell>
          <cell r="AG227">
            <v>-27224954.083333332</v>
          </cell>
          <cell r="AH227">
            <v>-29449504.5</v>
          </cell>
          <cell r="AI227">
            <v>-33391292.583333332</v>
          </cell>
          <cell r="AJ227">
            <v>-39474646.5</v>
          </cell>
        </row>
        <row r="228">
          <cell r="Q228">
            <v>156153650</v>
          </cell>
          <cell r="R228">
            <v>181755031</v>
          </cell>
          <cell r="S228">
            <v>267321135</v>
          </cell>
          <cell r="T228">
            <v>292670117</v>
          </cell>
          <cell r="AG228">
            <v>133104704.33333333</v>
          </cell>
          <cell r="AH228">
            <v>147184232.70833334</v>
          </cell>
          <cell r="AI228">
            <v>165895739.625</v>
          </cell>
          <cell r="AJ228">
            <v>189228708.45833334</v>
          </cell>
        </row>
        <row r="229">
          <cell r="Q229">
            <v>-7000000</v>
          </cell>
          <cell r="R229">
            <v>-93000000</v>
          </cell>
          <cell r="S229">
            <v>-37000000</v>
          </cell>
          <cell r="T229">
            <v>-111000000</v>
          </cell>
          <cell r="AG229">
            <v>-4875000</v>
          </cell>
          <cell r="AH229">
            <v>-9041666.666666666</v>
          </cell>
          <cell r="AI229">
            <v>-14458333.333333334</v>
          </cell>
          <cell r="AJ229">
            <v>-20625000</v>
          </cell>
        </row>
        <row r="230">
          <cell r="Q230">
            <v>52781</v>
          </cell>
          <cell r="R230">
            <v>56439</v>
          </cell>
          <cell r="S230">
            <v>69986</v>
          </cell>
          <cell r="T230">
            <v>73474</v>
          </cell>
          <cell r="AG230">
            <v>41382.125</v>
          </cell>
          <cell r="AH230">
            <v>45932.958333333336</v>
          </cell>
          <cell r="AI230">
            <v>51200.666666666664</v>
          </cell>
          <cell r="AJ230">
            <v>57178.166666666664</v>
          </cell>
        </row>
        <row r="231">
          <cell r="Q231">
            <v>14196</v>
          </cell>
          <cell r="R231">
            <v>21519</v>
          </cell>
          <cell r="S231">
            <v>44673</v>
          </cell>
          <cell r="T231">
            <v>52057</v>
          </cell>
          <cell r="AG231">
            <v>15675</v>
          </cell>
          <cell r="AH231">
            <v>17163.125</v>
          </cell>
          <cell r="AI231">
            <v>19921.125</v>
          </cell>
          <cell r="AJ231">
            <v>23951.541666666668</v>
          </cell>
        </row>
        <row r="232">
          <cell r="Q232">
            <v>-24960275.609999999</v>
          </cell>
          <cell r="R232">
            <v>-27527019.940000001</v>
          </cell>
          <cell r="S232">
            <v>-24466777.550000001</v>
          </cell>
          <cell r="T232">
            <v>-15519770.09</v>
          </cell>
          <cell r="AG232">
            <v>-22454849.852500003</v>
          </cell>
          <cell r="AH232">
            <v>-22070783.897916663</v>
          </cell>
          <cell r="AI232">
            <v>-21434872.451250006</v>
          </cell>
          <cell r="AJ232">
            <v>-20489093.883333337</v>
          </cell>
        </row>
        <row r="233">
          <cell r="AG233">
            <v>0</v>
          </cell>
          <cell r="AH233">
            <v>0</v>
          </cell>
          <cell r="AI233">
            <v>0</v>
          </cell>
          <cell r="AJ233">
            <v>0</v>
          </cell>
        </row>
        <row r="234"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AG234">
            <v>-3.6491666666666664</v>
          </cell>
          <cell r="AH234">
            <v>-1.1399999999999999</v>
          </cell>
          <cell r="AI234">
            <v>-0.37999999999999995</v>
          </cell>
          <cell r="AJ234">
            <v>0</v>
          </cell>
        </row>
        <row r="235">
          <cell r="Q235">
            <v>-3588.77</v>
          </cell>
          <cell r="R235">
            <v>-3588.77</v>
          </cell>
          <cell r="S235">
            <v>-7855.77</v>
          </cell>
          <cell r="T235">
            <v>0</v>
          </cell>
          <cell r="AG235">
            <v>3288.3491666666669</v>
          </cell>
          <cell r="AH235">
            <v>1789.531666666667</v>
          </cell>
          <cell r="AI235">
            <v>-215.59499999999994</v>
          </cell>
          <cell r="AJ235">
            <v>-1307.0541666666666</v>
          </cell>
        </row>
        <row r="236"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</row>
        <row r="237"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AG237">
            <v>1532.8754166666668</v>
          </cell>
          <cell r="AH237">
            <v>973.52791666666656</v>
          </cell>
          <cell r="AI237">
            <v>366.26041666666669</v>
          </cell>
          <cell r="AJ237">
            <v>38.666666666666664</v>
          </cell>
        </row>
        <row r="238"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AG238">
            <v>-1697.2174999999997</v>
          </cell>
          <cell r="AH238">
            <v>-1388.6324999999999</v>
          </cell>
          <cell r="AI238">
            <v>-1080.0474999999999</v>
          </cell>
          <cell r="AJ238">
            <v>-771.46249999999998</v>
          </cell>
        </row>
        <row r="239">
          <cell r="AG239">
            <v>0</v>
          </cell>
          <cell r="AH239">
            <v>0</v>
          </cell>
          <cell r="AI239">
            <v>0</v>
          </cell>
          <cell r="AJ239">
            <v>0</v>
          </cell>
        </row>
        <row r="240">
          <cell r="Q240">
            <v>10575161.74</v>
          </cell>
          <cell r="R240">
            <v>9166488.0899999999</v>
          </cell>
          <cell r="S240">
            <v>3817892.31</v>
          </cell>
          <cell r="T240">
            <v>13478041.51</v>
          </cell>
          <cell r="AG240">
            <v>10854058.44875</v>
          </cell>
          <cell r="AH240">
            <v>10881235.73</v>
          </cell>
          <cell r="AI240">
            <v>10853125.952083332</v>
          </cell>
          <cell r="AJ240">
            <v>11180435.561249999</v>
          </cell>
        </row>
        <row r="241">
          <cell r="Q241">
            <v>83514.28</v>
          </cell>
          <cell r="R241">
            <v>152338.4</v>
          </cell>
          <cell r="S241">
            <v>260146.16</v>
          </cell>
          <cell r="T241">
            <v>185421.35</v>
          </cell>
          <cell r="AG241">
            <v>122053.60000000002</v>
          </cell>
          <cell r="AH241">
            <v>123696.06875000002</v>
          </cell>
          <cell r="AI241">
            <v>132421.87583333332</v>
          </cell>
          <cell r="AJ241">
            <v>141227.53124999997</v>
          </cell>
        </row>
        <row r="242">
          <cell r="Q242">
            <v>83513.98</v>
          </cell>
          <cell r="R242">
            <v>152338.4</v>
          </cell>
          <cell r="S242">
            <v>217388.12</v>
          </cell>
          <cell r="T242">
            <v>295012.77</v>
          </cell>
          <cell r="AG242">
            <v>114732.37</v>
          </cell>
          <cell r="AH242">
            <v>118845.48125000001</v>
          </cell>
          <cell r="AI242">
            <v>128260.3625</v>
          </cell>
          <cell r="AJ242">
            <v>140299.66791666669</v>
          </cell>
        </row>
        <row r="243"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</row>
        <row r="244"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</row>
        <row r="245">
          <cell r="Q245">
            <v>19696979.32</v>
          </cell>
          <cell r="R245">
            <v>15985606.18</v>
          </cell>
          <cell r="S245">
            <v>10621047.050000001</v>
          </cell>
          <cell r="T245">
            <v>10374461.550000001</v>
          </cell>
          <cell r="AG245">
            <v>13656149.512500001</v>
          </cell>
          <cell r="AH245">
            <v>14300064.913333334</v>
          </cell>
          <cell r="AI245">
            <v>14364383.863750001</v>
          </cell>
          <cell r="AJ245">
            <v>13936220.889166668</v>
          </cell>
        </row>
        <row r="246">
          <cell r="Q246">
            <v>573427.56999999995</v>
          </cell>
          <cell r="R246">
            <v>311655.82</v>
          </cell>
          <cell r="S246">
            <v>614040.48</v>
          </cell>
          <cell r="T246">
            <v>684930.46</v>
          </cell>
          <cell r="AG246">
            <v>1086103.84375</v>
          </cell>
          <cell r="AH246">
            <v>992622.69291666674</v>
          </cell>
          <cell r="AI246">
            <v>908563.43291666685</v>
          </cell>
          <cell r="AJ246">
            <v>849292.20208333328</v>
          </cell>
        </row>
        <row r="247">
          <cell r="Q247">
            <v>11166794.85</v>
          </cell>
          <cell r="R247">
            <v>14628965.85</v>
          </cell>
          <cell r="S247">
            <v>14588885.85</v>
          </cell>
          <cell r="T247">
            <v>14548805.85</v>
          </cell>
          <cell r="AG247">
            <v>12444851.593750002</v>
          </cell>
          <cell r="AH247">
            <v>12320851.956250003</v>
          </cell>
          <cell r="AI247">
            <v>12319181.943750001</v>
          </cell>
          <cell r="AJ247">
            <v>12314171.93125</v>
          </cell>
        </row>
        <row r="248"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</row>
        <row r="249">
          <cell r="Q249">
            <v>-40</v>
          </cell>
          <cell r="R249">
            <v>-40</v>
          </cell>
          <cell r="S249">
            <v>-40</v>
          </cell>
          <cell r="T249">
            <v>0</v>
          </cell>
          <cell r="AG249">
            <v>41967.105833333328</v>
          </cell>
          <cell r="AH249">
            <v>41967.105833333328</v>
          </cell>
          <cell r="AI249">
            <v>38272.168749999997</v>
          </cell>
          <cell r="AJ249">
            <v>31602.191666666666</v>
          </cell>
        </row>
        <row r="250">
          <cell r="Q250">
            <v>0</v>
          </cell>
          <cell r="R250">
            <v>-9043.26</v>
          </cell>
          <cell r="S250">
            <v>-5510.91</v>
          </cell>
          <cell r="T250">
            <v>0</v>
          </cell>
          <cell r="AG250">
            <v>-21041.143749999999</v>
          </cell>
          <cell r="AH250">
            <v>-16669.688749999998</v>
          </cell>
          <cell r="AI250">
            <v>-12025.125</v>
          </cell>
          <cell r="AJ250">
            <v>-9629.2525000000005</v>
          </cell>
        </row>
        <row r="251"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</row>
        <row r="252"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</row>
        <row r="253"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</row>
        <row r="254"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AG254">
            <v>-6.9241666666666672</v>
          </cell>
          <cell r="AH254">
            <v>0</v>
          </cell>
          <cell r="AI254">
            <v>0</v>
          </cell>
          <cell r="AJ254">
            <v>0</v>
          </cell>
        </row>
        <row r="255">
          <cell r="Q255">
            <v>287028.95</v>
          </cell>
          <cell r="R255">
            <v>285756.46999999997</v>
          </cell>
          <cell r="S255">
            <v>285756.46999999997</v>
          </cell>
          <cell r="T255">
            <v>285756.46999999997</v>
          </cell>
          <cell r="AG255">
            <v>298000.9366666667</v>
          </cell>
          <cell r="AH255">
            <v>296321.82333333336</v>
          </cell>
          <cell r="AI255">
            <v>294807.78333333338</v>
          </cell>
          <cell r="AJ255">
            <v>293293.74333333335</v>
          </cell>
        </row>
        <row r="256">
          <cell r="Q256">
            <v>3646174.18</v>
          </cell>
          <cell r="R256">
            <v>3786098.82</v>
          </cell>
          <cell r="S256">
            <v>3688795</v>
          </cell>
          <cell r="T256">
            <v>4317109.05</v>
          </cell>
          <cell r="AG256">
            <v>2704883.19</v>
          </cell>
          <cell r="AH256">
            <v>2850274.1670833328</v>
          </cell>
          <cell r="AI256">
            <v>2981286.6675</v>
          </cell>
          <cell r="AJ256">
            <v>3103621.2945833332</v>
          </cell>
        </row>
        <row r="257">
          <cell r="Q257">
            <v>20</v>
          </cell>
          <cell r="R257">
            <v>0</v>
          </cell>
          <cell r="S257">
            <v>0</v>
          </cell>
          <cell r="T257">
            <v>0</v>
          </cell>
          <cell r="AG257">
            <v>6441.5579166666676</v>
          </cell>
          <cell r="AH257">
            <v>6439.3275000000003</v>
          </cell>
          <cell r="AI257">
            <v>6439.3275000000003</v>
          </cell>
          <cell r="AJ257">
            <v>6439.3275000000003</v>
          </cell>
        </row>
        <row r="258"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</row>
        <row r="259">
          <cell r="Q259">
            <v>40871.89</v>
          </cell>
          <cell r="R259">
            <v>44605.79</v>
          </cell>
          <cell r="S259">
            <v>51172.28</v>
          </cell>
          <cell r="T259">
            <v>48196.52</v>
          </cell>
          <cell r="AG259">
            <v>50997.327916666669</v>
          </cell>
          <cell r="AH259">
            <v>51153.948750000003</v>
          </cell>
          <cell r="AI259">
            <v>51482.439583333333</v>
          </cell>
          <cell r="AJ259">
            <v>53477.460833333338</v>
          </cell>
        </row>
        <row r="260">
          <cell r="Q260">
            <v>11407303.92</v>
          </cell>
          <cell r="R260">
            <v>9999076.5999999996</v>
          </cell>
          <cell r="S260">
            <v>9399801.6500000004</v>
          </cell>
          <cell r="T260">
            <v>12226150.960000001</v>
          </cell>
          <cell r="AG260">
            <v>9947142.5291666668</v>
          </cell>
          <cell r="AH260">
            <v>9917092.4020833336</v>
          </cell>
          <cell r="AI260">
            <v>9873465.6208333336</v>
          </cell>
          <cell r="AJ260">
            <v>9932660.7950000018</v>
          </cell>
        </row>
        <row r="261">
          <cell r="Q261">
            <v>65557704.82</v>
          </cell>
          <cell r="R261">
            <v>65557704.82</v>
          </cell>
          <cell r="S261">
            <v>65093539.770000003</v>
          </cell>
          <cell r="T261">
            <v>65093539.770000003</v>
          </cell>
          <cell r="AG261">
            <v>66505247.618333347</v>
          </cell>
          <cell r="AH261">
            <v>66351683.132083349</v>
          </cell>
          <cell r="AI261">
            <v>66224965.25250002</v>
          </cell>
          <cell r="AJ261">
            <v>66078907.162500001</v>
          </cell>
        </row>
        <row r="262">
          <cell r="Q262">
            <v>1448.24</v>
          </cell>
          <cell r="R262">
            <v>1448.24</v>
          </cell>
          <cell r="S262">
            <v>1448.24</v>
          </cell>
          <cell r="T262">
            <v>0</v>
          </cell>
          <cell r="AG262">
            <v>666.37</v>
          </cell>
          <cell r="AH262">
            <v>737.67333333333329</v>
          </cell>
          <cell r="AI262">
            <v>827.79333333333341</v>
          </cell>
          <cell r="AJ262">
            <v>840.1049999999999</v>
          </cell>
        </row>
        <row r="263"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</row>
        <row r="264"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</row>
        <row r="265">
          <cell r="Q265">
            <v>2405.5</v>
          </cell>
          <cell r="R265">
            <v>0</v>
          </cell>
          <cell r="S265">
            <v>0</v>
          </cell>
          <cell r="T265">
            <v>0</v>
          </cell>
          <cell r="AG265">
            <v>-11693.827916666667</v>
          </cell>
          <cell r="AH265">
            <v>-8073.4245833333325</v>
          </cell>
          <cell r="AI265">
            <v>-4553.2504166666668</v>
          </cell>
          <cell r="AJ265">
            <v>-2028.4095833333333</v>
          </cell>
        </row>
        <row r="266"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AG266">
            <v>33875.055416666662</v>
          </cell>
          <cell r="AH266">
            <v>12250.566666666666</v>
          </cell>
          <cell r="AI266">
            <v>0</v>
          </cell>
          <cell r="AJ266">
            <v>0</v>
          </cell>
        </row>
        <row r="267"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AG267">
            <v>28722.269583333331</v>
          </cell>
          <cell r="AH267">
            <v>23500.038749999996</v>
          </cell>
          <cell r="AI267">
            <v>18277.807916666668</v>
          </cell>
          <cell r="AJ267">
            <v>13055.577083333332</v>
          </cell>
        </row>
        <row r="268">
          <cell r="Q268">
            <v>1276.2</v>
          </cell>
          <cell r="R268">
            <v>1276.2</v>
          </cell>
          <cell r="S268">
            <v>1276.2</v>
          </cell>
          <cell r="T268">
            <v>0</v>
          </cell>
          <cell r="AG268">
            <v>686901.11250000016</v>
          </cell>
          <cell r="AH268">
            <v>562242.03750000021</v>
          </cell>
          <cell r="AI268">
            <v>437582.9625000002</v>
          </cell>
          <cell r="AJ268">
            <v>312870.71250000014</v>
          </cell>
        </row>
        <row r="269">
          <cell r="Q269">
            <v>67516.460000000006</v>
          </cell>
          <cell r="R269">
            <v>38819.599999999999</v>
          </cell>
          <cell r="S269">
            <v>35341.089999999997</v>
          </cell>
          <cell r="T269">
            <v>0</v>
          </cell>
          <cell r="AG269">
            <v>59841.265833333338</v>
          </cell>
          <cell r="AH269">
            <v>64271.935000000005</v>
          </cell>
          <cell r="AI269">
            <v>67361.96375000001</v>
          </cell>
          <cell r="AJ269">
            <v>63279.70166666666</v>
          </cell>
        </row>
        <row r="270">
          <cell r="R270">
            <v>0</v>
          </cell>
          <cell r="S270">
            <v>205776.56</v>
          </cell>
          <cell r="T270">
            <v>272399.3</v>
          </cell>
          <cell r="AG270">
            <v>0</v>
          </cell>
          <cell r="AH270">
            <v>0</v>
          </cell>
          <cell r="AI270">
            <v>8574.0233333333326</v>
          </cell>
          <cell r="AJ270">
            <v>28498.017499999998</v>
          </cell>
        </row>
        <row r="271">
          <cell r="Q271">
            <v>533.64</v>
          </cell>
          <cell r="R271">
            <v>169.15</v>
          </cell>
          <cell r="S271">
            <v>2379.67</v>
          </cell>
          <cell r="T271">
            <v>2168.75</v>
          </cell>
          <cell r="AG271">
            <v>46501.368750000001</v>
          </cell>
          <cell r="AH271">
            <v>39004.656666666669</v>
          </cell>
          <cell r="AI271">
            <v>33820.592083333344</v>
          </cell>
          <cell r="AJ271">
            <v>28731.386666666673</v>
          </cell>
        </row>
        <row r="272">
          <cell r="Q272">
            <v>167308.73000000001</v>
          </cell>
          <cell r="R272">
            <v>162629.26</v>
          </cell>
          <cell r="S272">
            <v>158918.92000000001</v>
          </cell>
          <cell r="T272">
            <v>148957.35999999999</v>
          </cell>
          <cell r="AG272">
            <v>470316.98499999987</v>
          </cell>
          <cell r="AH272">
            <v>392125.99833333329</v>
          </cell>
          <cell r="AI272">
            <v>329276.66624999995</v>
          </cell>
          <cell r="AJ272">
            <v>283928.84666666668</v>
          </cell>
        </row>
        <row r="273">
          <cell r="Q273">
            <v>593764.73</v>
          </cell>
          <cell r="R273">
            <v>550189.84</v>
          </cell>
          <cell r="S273">
            <v>520621.75</v>
          </cell>
          <cell r="T273">
            <v>496142.91</v>
          </cell>
          <cell r="AG273">
            <v>981065.80291666684</v>
          </cell>
          <cell r="AH273">
            <v>917979.45958333334</v>
          </cell>
          <cell r="AI273">
            <v>858240.65333333332</v>
          </cell>
          <cell r="AJ273">
            <v>801590.64708333323</v>
          </cell>
        </row>
        <row r="274">
          <cell r="Q274">
            <v>608272.1</v>
          </cell>
          <cell r="R274">
            <v>136471.76</v>
          </cell>
          <cell r="S274">
            <v>313623.93</v>
          </cell>
          <cell r="T274">
            <v>2934826.05</v>
          </cell>
          <cell r="AG274">
            <v>405602.22333333333</v>
          </cell>
          <cell r="AH274">
            <v>400351.07000000007</v>
          </cell>
          <cell r="AI274">
            <v>356537.15541666659</v>
          </cell>
          <cell r="AJ274">
            <v>414923.58624999999</v>
          </cell>
        </row>
        <row r="275"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AG275">
            <v>153376.68416666667</v>
          </cell>
          <cell r="AH275">
            <v>153376.68416666667</v>
          </cell>
          <cell r="AI275">
            <v>143698.17374999999</v>
          </cell>
          <cell r="AJ275">
            <v>123634.58833333333</v>
          </cell>
        </row>
        <row r="276">
          <cell r="Q276">
            <v>928</v>
          </cell>
          <cell r="R276">
            <v>928</v>
          </cell>
          <cell r="S276">
            <v>928</v>
          </cell>
          <cell r="T276">
            <v>0</v>
          </cell>
          <cell r="AG276">
            <v>15566.456666666667</v>
          </cell>
          <cell r="AH276">
            <v>15643.79</v>
          </cell>
          <cell r="AI276">
            <v>15299.667083333334</v>
          </cell>
          <cell r="AJ276">
            <v>14385.795416666666</v>
          </cell>
        </row>
        <row r="277">
          <cell r="Q277">
            <v>727781.97</v>
          </cell>
          <cell r="R277">
            <v>727781.97</v>
          </cell>
          <cell r="S277">
            <v>727781.97</v>
          </cell>
          <cell r="T277">
            <v>727781.97</v>
          </cell>
          <cell r="AG277">
            <v>588802.12124999997</v>
          </cell>
          <cell r="AH277">
            <v>649450.61874999991</v>
          </cell>
          <cell r="AI277">
            <v>710099.11624999985</v>
          </cell>
          <cell r="AJ277">
            <v>738316.4658333332</v>
          </cell>
        </row>
        <row r="278">
          <cell r="Q278">
            <v>73258</v>
          </cell>
          <cell r="R278">
            <v>80256.44</v>
          </cell>
          <cell r="S278">
            <v>79024.289999999994</v>
          </cell>
          <cell r="T278">
            <v>88877.42</v>
          </cell>
          <cell r="AG278">
            <v>196945.65041666664</v>
          </cell>
          <cell r="AH278">
            <v>193921.96791666668</v>
          </cell>
          <cell r="AI278">
            <v>183581.71208333332</v>
          </cell>
          <cell r="AJ278">
            <v>173465.62625</v>
          </cell>
        </row>
        <row r="279"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AG279">
            <v>153834.93</v>
          </cell>
          <cell r="AH279">
            <v>153834.93</v>
          </cell>
          <cell r="AI279">
            <v>153834.93</v>
          </cell>
          <cell r="AJ279">
            <v>153834.93</v>
          </cell>
        </row>
        <row r="280"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</row>
        <row r="281"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</row>
        <row r="282">
          <cell r="Q282">
            <v>-704300.58</v>
          </cell>
          <cell r="R282">
            <v>-756156.15</v>
          </cell>
          <cell r="S282">
            <v>-997986.44</v>
          </cell>
          <cell r="T282">
            <v>-890666.89</v>
          </cell>
          <cell r="AG282">
            <v>-762055.05999999994</v>
          </cell>
          <cell r="AH282">
            <v>-769728.84583333321</v>
          </cell>
          <cell r="AI282">
            <v>-783463.18583333341</v>
          </cell>
          <cell r="AJ282">
            <v>-793875.13333333342</v>
          </cell>
        </row>
        <row r="283"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</row>
        <row r="284">
          <cell r="Q284">
            <v>-188040.46</v>
          </cell>
          <cell r="R284">
            <v>-295643.94</v>
          </cell>
          <cell r="S284">
            <v>-643600.94999999995</v>
          </cell>
          <cell r="T284">
            <v>-491334.78</v>
          </cell>
          <cell r="AG284">
            <v>-259983.76041666666</v>
          </cell>
          <cell r="AH284">
            <v>-267281.45583333337</v>
          </cell>
          <cell r="AI284">
            <v>-288372.1424999999</v>
          </cell>
          <cell r="AJ284">
            <v>-309379.9145833333</v>
          </cell>
        </row>
        <row r="285">
          <cell r="Q285">
            <v>-41487700</v>
          </cell>
          <cell r="R285">
            <v>-41487700</v>
          </cell>
          <cell r="S285">
            <v>-41487700</v>
          </cell>
          <cell r="T285">
            <v>-41487700</v>
          </cell>
          <cell r="AG285">
            <v>-41487700</v>
          </cell>
          <cell r="AH285">
            <v>-41487700</v>
          </cell>
          <cell r="AI285">
            <v>-41487700</v>
          </cell>
          <cell r="AJ285">
            <v>-41487700</v>
          </cell>
        </row>
        <row r="286"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</row>
        <row r="287">
          <cell r="Q287">
            <v>825652</v>
          </cell>
          <cell r="R287">
            <v>882860</v>
          </cell>
          <cell r="S287">
            <v>1094776</v>
          </cell>
          <cell r="T287">
            <v>1149342</v>
          </cell>
          <cell r="AG287">
            <v>599755.41666666663</v>
          </cell>
          <cell r="AH287">
            <v>670943.41666666663</v>
          </cell>
          <cell r="AI287">
            <v>753344.91666666663</v>
          </cell>
          <cell r="AJ287">
            <v>846849.83333333337</v>
          </cell>
        </row>
        <row r="288">
          <cell r="Q288">
            <v>222060</v>
          </cell>
          <cell r="R288">
            <v>336625</v>
          </cell>
          <cell r="S288">
            <v>698815</v>
          </cell>
          <cell r="T288">
            <v>814327</v>
          </cell>
          <cell r="AG288">
            <v>204427.75</v>
          </cell>
          <cell r="AH288">
            <v>227706.29166666666</v>
          </cell>
          <cell r="AI288">
            <v>270849.625</v>
          </cell>
          <cell r="AJ288">
            <v>333897.20833333331</v>
          </cell>
        </row>
        <row r="289"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AG289">
            <v>-121878.65916666668</v>
          </cell>
          <cell r="AH289">
            <v>-73613.863333333327</v>
          </cell>
          <cell r="AI289">
            <v>-25103.112499999999</v>
          </cell>
          <cell r="AJ289">
            <v>-798.07333333333338</v>
          </cell>
        </row>
        <row r="290">
          <cell r="Q290">
            <v>-860740.12</v>
          </cell>
          <cell r="R290">
            <v>-709761.25</v>
          </cell>
          <cell r="S290">
            <v>-719931.31</v>
          </cell>
          <cell r="T290">
            <v>-738291.59</v>
          </cell>
          <cell r="AG290">
            <v>-512625.48499999993</v>
          </cell>
          <cell r="AH290">
            <v>-562815.92166666663</v>
          </cell>
          <cell r="AI290">
            <v>-606502.47166666668</v>
          </cell>
          <cell r="AJ290">
            <v>-634488.96375</v>
          </cell>
        </row>
        <row r="291"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AG291">
            <v>3843.2320833333338</v>
          </cell>
          <cell r="AH291">
            <v>2307.2775000000001</v>
          </cell>
          <cell r="AI291">
            <v>769.09250000000009</v>
          </cell>
          <cell r="AJ291">
            <v>0</v>
          </cell>
        </row>
        <row r="292">
          <cell r="Q292">
            <v>46601.67</v>
          </cell>
          <cell r="R292">
            <v>62612.34</v>
          </cell>
          <cell r="S292">
            <v>-32464.22</v>
          </cell>
          <cell r="T292">
            <v>9762.34</v>
          </cell>
          <cell r="AG292">
            <v>120748.51666666668</v>
          </cell>
          <cell r="AH292">
            <v>90090.880000000005</v>
          </cell>
          <cell r="AI292">
            <v>53031.878333333327</v>
          </cell>
          <cell r="AJ292">
            <v>31419.910833333328</v>
          </cell>
        </row>
        <row r="293">
          <cell r="Q293">
            <v>-5275.45</v>
          </cell>
          <cell r="R293">
            <v>-6055.45</v>
          </cell>
          <cell r="S293">
            <v>-15841.49</v>
          </cell>
          <cell r="T293">
            <v>0</v>
          </cell>
          <cell r="AG293">
            <v>69075.088333333333</v>
          </cell>
          <cell r="AH293">
            <v>41608.38041666666</v>
          </cell>
          <cell r="AI293">
            <v>11866.335833333333</v>
          </cell>
          <cell r="AJ293">
            <v>-3133.7474999999999</v>
          </cell>
        </row>
        <row r="294">
          <cell r="Q294">
            <v>37708.07</v>
          </cell>
          <cell r="R294">
            <v>20980.74</v>
          </cell>
          <cell r="S294">
            <v>-3030.11</v>
          </cell>
          <cell r="T294">
            <v>-1666.46</v>
          </cell>
          <cell r="AG294">
            <v>67092.246249999982</v>
          </cell>
          <cell r="AH294">
            <v>67547.653749999983</v>
          </cell>
          <cell r="AI294">
            <v>57056.488749999997</v>
          </cell>
          <cell r="AJ294">
            <v>45044.769583333342</v>
          </cell>
        </row>
        <row r="295"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AG295">
            <v>37206.120833333334</v>
          </cell>
          <cell r="AH295">
            <v>22716.081250000003</v>
          </cell>
          <cell r="AI295">
            <v>7904.2979166666664</v>
          </cell>
          <cell r="AJ295">
            <v>348.95000000000005</v>
          </cell>
        </row>
        <row r="296">
          <cell r="R296">
            <v>-160042.01</v>
          </cell>
          <cell r="S296">
            <v>-205776.56</v>
          </cell>
          <cell r="T296">
            <v>-272399.3</v>
          </cell>
          <cell r="AG296">
            <v>0</v>
          </cell>
          <cell r="AH296">
            <v>-6668.4170833333337</v>
          </cell>
          <cell r="AI296">
            <v>-21910.857500000002</v>
          </cell>
          <cell r="AJ296">
            <v>-41834.851666666662</v>
          </cell>
        </row>
        <row r="297">
          <cell r="Q297">
            <v>7231614.8799999999</v>
          </cell>
          <cell r="R297">
            <v>7765142.4500000002</v>
          </cell>
          <cell r="S297">
            <v>8348264.6399999997</v>
          </cell>
          <cell r="T297">
            <v>10949264.52</v>
          </cell>
          <cell r="AG297">
            <v>3600500.1133333333</v>
          </cell>
          <cell r="AH297">
            <v>4149040.1362500004</v>
          </cell>
          <cell r="AI297">
            <v>4734747.5916666677</v>
          </cell>
          <cell r="AJ297">
            <v>5452054.7712500012</v>
          </cell>
        </row>
        <row r="298"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</row>
        <row r="299">
          <cell r="Q299">
            <v>572189.79</v>
          </cell>
          <cell r="R299">
            <v>586686.18999999994</v>
          </cell>
          <cell r="S299">
            <v>540262.16</v>
          </cell>
          <cell r="T299">
            <v>669427.55000000005</v>
          </cell>
          <cell r="AG299">
            <v>657716.03708333336</v>
          </cell>
          <cell r="AH299">
            <v>654062.96333333338</v>
          </cell>
          <cell r="AI299">
            <v>647513.35666666669</v>
          </cell>
          <cell r="AJ299">
            <v>642176.3466666668</v>
          </cell>
        </row>
        <row r="300">
          <cell r="Q300">
            <v>1030583.88</v>
          </cell>
          <cell r="R300">
            <v>983628.26</v>
          </cell>
          <cell r="S300">
            <v>889074.69</v>
          </cell>
          <cell r="T300">
            <v>680103.45</v>
          </cell>
          <cell r="AG300">
            <v>934256.26291666657</v>
          </cell>
          <cell r="AH300">
            <v>943059.16416666657</v>
          </cell>
          <cell r="AI300">
            <v>948099.01166666672</v>
          </cell>
          <cell r="AJ300">
            <v>948764.81666666653</v>
          </cell>
        </row>
        <row r="301">
          <cell r="Q301">
            <v>125324.99</v>
          </cell>
          <cell r="R301">
            <v>94948.99</v>
          </cell>
          <cell r="S301">
            <v>133220.99</v>
          </cell>
          <cell r="T301">
            <v>128739.99</v>
          </cell>
          <cell r="AG301">
            <v>119152.40666666668</v>
          </cell>
          <cell r="AH301">
            <v>122109.28166666668</v>
          </cell>
          <cell r="AI301">
            <v>124590.90666666666</v>
          </cell>
          <cell r="AJ301">
            <v>126259.11499999999</v>
          </cell>
        </row>
        <row r="302">
          <cell r="Q302">
            <v>19225.34</v>
          </cell>
          <cell r="R302">
            <v>18935.419999999998</v>
          </cell>
          <cell r="S302">
            <v>25145.759999999998</v>
          </cell>
          <cell r="T302">
            <v>21561.8</v>
          </cell>
          <cell r="AG302">
            <v>19446.528333333332</v>
          </cell>
          <cell r="AH302">
            <v>19626.41</v>
          </cell>
          <cell r="AI302">
            <v>20058.492916666666</v>
          </cell>
          <cell r="AJ302">
            <v>20285.944999999996</v>
          </cell>
        </row>
        <row r="303"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</row>
        <row r="304">
          <cell r="Q304">
            <v>3923076.58</v>
          </cell>
          <cell r="R304">
            <v>3923076.58</v>
          </cell>
          <cell r="S304">
            <v>3923076.58</v>
          </cell>
          <cell r="T304">
            <v>3920951.59</v>
          </cell>
          <cell r="AG304">
            <v>3925921.1716666664</v>
          </cell>
          <cell r="AH304">
            <v>3925633.4683333323</v>
          </cell>
          <cell r="AI304">
            <v>3925345.7649999992</v>
          </cell>
          <cell r="AJ304">
            <v>3924969.5204166663</v>
          </cell>
        </row>
        <row r="305">
          <cell r="Q305">
            <v>1111480.51</v>
          </cell>
          <cell r="R305">
            <v>1111480.51</v>
          </cell>
          <cell r="S305">
            <v>1111480.51</v>
          </cell>
          <cell r="T305">
            <v>1102268.1200000001</v>
          </cell>
          <cell r="AG305">
            <v>1184995.9208333332</v>
          </cell>
          <cell r="AH305">
            <v>1173217.9862499998</v>
          </cell>
          <cell r="AI305">
            <v>1161811.4670833333</v>
          </cell>
          <cell r="AJ305">
            <v>1150021.0983333332</v>
          </cell>
        </row>
        <row r="306"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</row>
        <row r="307">
          <cell r="Q307">
            <v>2637032.69</v>
          </cell>
          <cell r="R307">
            <v>2535409.8199999998</v>
          </cell>
          <cell r="S307">
            <v>2485089.0499999998</v>
          </cell>
          <cell r="T307">
            <v>2485089.0499999998</v>
          </cell>
          <cell r="AG307">
            <v>2684186.3008333337</v>
          </cell>
          <cell r="AH307">
            <v>2674819.1145833335</v>
          </cell>
          <cell r="AI307">
            <v>2659120.9433333334</v>
          </cell>
          <cell r="AJ307">
            <v>2641485.1820833334</v>
          </cell>
        </row>
        <row r="308">
          <cell r="Q308">
            <v>7359.29</v>
          </cell>
          <cell r="R308">
            <v>7359.29</v>
          </cell>
          <cell r="S308">
            <v>7359.29</v>
          </cell>
          <cell r="T308">
            <v>0</v>
          </cell>
          <cell r="AG308">
            <v>7359.2899999999981</v>
          </cell>
          <cell r="AH308">
            <v>7359.2899999999981</v>
          </cell>
          <cell r="AI308">
            <v>7359.2899999999981</v>
          </cell>
          <cell r="AJ308">
            <v>7052.652916666666</v>
          </cell>
        </row>
        <row r="309"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AG309">
            <v>0</v>
          </cell>
          <cell r="AH309">
            <v>0</v>
          </cell>
          <cell r="AI309">
            <v>0</v>
          </cell>
          <cell r="AJ309">
            <v>0</v>
          </cell>
        </row>
        <row r="310">
          <cell r="Q310">
            <v>354008.19</v>
          </cell>
          <cell r="R310">
            <v>354008.19</v>
          </cell>
          <cell r="S310">
            <v>354008.19</v>
          </cell>
          <cell r="T310">
            <v>354008.19</v>
          </cell>
          <cell r="AG310">
            <v>354008.19</v>
          </cell>
          <cell r="AH310">
            <v>354008.19</v>
          </cell>
          <cell r="AI310">
            <v>354008.19</v>
          </cell>
          <cell r="AJ310">
            <v>354008.19</v>
          </cell>
        </row>
        <row r="311"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</row>
        <row r="312">
          <cell r="Q312">
            <v>1357044.6</v>
          </cell>
          <cell r="R312">
            <v>1357044.6</v>
          </cell>
          <cell r="S312">
            <v>1357044.6</v>
          </cell>
          <cell r="T312">
            <v>0</v>
          </cell>
          <cell r="AG312">
            <v>1358124.6708333332</v>
          </cell>
          <cell r="AH312">
            <v>1354834.0075000001</v>
          </cell>
          <cell r="AI312">
            <v>1351543.3441666665</v>
          </cell>
          <cell r="AJ312">
            <v>1293632.76875</v>
          </cell>
        </row>
        <row r="313">
          <cell r="Q313">
            <v>59.22</v>
          </cell>
          <cell r="R313">
            <v>59.22</v>
          </cell>
          <cell r="S313">
            <v>59.22</v>
          </cell>
          <cell r="T313">
            <v>86.14</v>
          </cell>
          <cell r="AG313">
            <v>226.11750000000004</v>
          </cell>
          <cell r="AH313">
            <v>231.05250000000001</v>
          </cell>
          <cell r="AI313">
            <v>235.98749999999998</v>
          </cell>
          <cell r="AJ313">
            <v>242.04416666666665</v>
          </cell>
        </row>
        <row r="314">
          <cell r="Q314">
            <v>98202.36</v>
          </cell>
          <cell r="R314">
            <v>98202.36</v>
          </cell>
          <cell r="S314">
            <v>98202.36</v>
          </cell>
          <cell r="T314">
            <v>98202.36</v>
          </cell>
          <cell r="AG314">
            <v>70091.861666666664</v>
          </cell>
          <cell r="AH314">
            <v>78275.424999999988</v>
          </cell>
          <cell r="AI314">
            <v>86458.988333333327</v>
          </cell>
          <cell r="AJ314">
            <v>94642.534999999989</v>
          </cell>
        </row>
        <row r="315">
          <cell r="Q315">
            <v>65.900000000000006</v>
          </cell>
          <cell r="R315">
            <v>342.4</v>
          </cell>
          <cell r="S315">
            <v>909.61</v>
          </cell>
          <cell r="T315">
            <v>555.19000000000005</v>
          </cell>
          <cell r="AG315">
            <v>110.46124999999996</v>
          </cell>
          <cell r="AH315">
            <v>-266.60208333333338</v>
          </cell>
          <cell r="AI315">
            <v>-608.51083333333338</v>
          </cell>
          <cell r="AJ315">
            <v>-1017.1829166666663</v>
          </cell>
        </row>
        <row r="316">
          <cell r="Q316">
            <v>156778.10999999999</v>
          </cell>
          <cell r="R316">
            <v>118974.11</v>
          </cell>
          <cell r="S316">
            <v>116008.11</v>
          </cell>
          <cell r="T316">
            <v>123238.11</v>
          </cell>
          <cell r="AG316">
            <v>144056.90166666664</v>
          </cell>
          <cell r="AH316">
            <v>145035.19333333333</v>
          </cell>
          <cell r="AI316">
            <v>142770.35999999999</v>
          </cell>
          <cell r="AJ316">
            <v>140468.44333333333</v>
          </cell>
        </row>
        <row r="317"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</row>
        <row r="318">
          <cell r="R318">
            <v>0</v>
          </cell>
          <cell r="S318">
            <v>0</v>
          </cell>
          <cell r="T318">
            <v>1327239.27</v>
          </cell>
          <cell r="AG318">
            <v>0</v>
          </cell>
          <cell r="AH318">
            <v>0</v>
          </cell>
          <cell r="AI318">
            <v>0</v>
          </cell>
          <cell r="AJ318">
            <v>55301.636250000003</v>
          </cell>
        </row>
        <row r="319">
          <cell r="Q319">
            <v>494245.66</v>
          </cell>
          <cell r="R319">
            <v>487684.88</v>
          </cell>
          <cell r="S319">
            <v>486044.67</v>
          </cell>
          <cell r="T319">
            <v>485497.93</v>
          </cell>
          <cell r="AG319">
            <v>563111.10916666675</v>
          </cell>
          <cell r="AH319">
            <v>554819.00624999998</v>
          </cell>
          <cell r="AI319">
            <v>546321.87833333341</v>
          </cell>
          <cell r="AJ319">
            <v>537938.65249999997</v>
          </cell>
        </row>
        <row r="320">
          <cell r="Q320">
            <v>338925.45</v>
          </cell>
          <cell r="R320">
            <v>263276.40000000002</v>
          </cell>
          <cell r="S320">
            <v>527410.32999999996</v>
          </cell>
          <cell r="T320">
            <v>742563.47</v>
          </cell>
          <cell r="AG320">
            <v>82554.491666666669</v>
          </cell>
          <cell r="AH320">
            <v>106562.85083333333</v>
          </cell>
          <cell r="AI320">
            <v>140507.96541666667</v>
          </cell>
          <cell r="AJ320">
            <v>190893.80375000005</v>
          </cell>
        </row>
        <row r="321"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</row>
        <row r="322"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</row>
        <row r="323"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</row>
        <row r="324"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</row>
        <row r="325"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AG325">
            <v>-2932.5733333333333</v>
          </cell>
          <cell r="AH325">
            <v>0</v>
          </cell>
          <cell r="AI325">
            <v>0</v>
          </cell>
          <cell r="AJ325">
            <v>0</v>
          </cell>
        </row>
        <row r="326"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AG326">
            <v>-1264.2662499999999</v>
          </cell>
          <cell r="AH326">
            <v>0</v>
          </cell>
          <cell r="AI326">
            <v>0</v>
          </cell>
          <cell r="AJ326">
            <v>0</v>
          </cell>
        </row>
        <row r="327"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</row>
        <row r="328">
          <cell r="Q328">
            <v>4721021.2699999996</v>
          </cell>
          <cell r="R328">
            <v>5022948.6100000003</v>
          </cell>
          <cell r="S328">
            <v>4706055.5999999996</v>
          </cell>
          <cell r="T328">
            <v>4975534.68</v>
          </cell>
          <cell r="AG328">
            <v>5227346.2262500003</v>
          </cell>
          <cell r="AH328">
            <v>5170696.979166667</v>
          </cell>
          <cell r="AI328">
            <v>5127446.3566666665</v>
          </cell>
          <cell r="AJ328">
            <v>5097574.1729166666</v>
          </cell>
        </row>
        <row r="329">
          <cell r="Q329">
            <v>2836421.87</v>
          </cell>
          <cell r="R329">
            <v>2837027.87</v>
          </cell>
          <cell r="S329">
            <v>2843435.87</v>
          </cell>
          <cell r="T329">
            <v>2844733.87</v>
          </cell>
          <cell r="AG329">
            <v>2868952.8283333336</v>
          </cell>
          <cell r="AH329">
            <v>2866981.9116666671</v>
          </cell>
          <cell r="AI329">
            <v>2865009.4533333336</v>
          </cell>
          <cell r="AJ329">
            <v>2860710.0366666671</v>
          </cell>
        </row>
        <row r="330">
          <cell r="Q330">
            <v>-4721021.2699999996</v>
          </cell>
          <cell r="R330">
            <v>-5022948.6100000003</v>
          </cell>
          <cell r="S330">
            <v>-4706055.5999999996</v>
          </cell>
          <cell r="T330">
            <v>-4975534.68</v>
          </cell>
          <cell r="AG330">
            <v>-5199695.9237500001</v>
          </cell>
          <cell r="AH330">
            <v>-5144945.2716666674</v>
          </cell>
          <cell r="AI330">
            <v>-5110875.8554166667</v>
          </cell>
          <cell r="AJ330">
            <v>-5094196.8220833344</v>
          </cell>
        </row>
        <row r="331">
          <cell r="Q331">
            <v>2192286.79</v>
          </cell>
          <cell r="R331">
            <v>2192741.79</v>
          </cell>
          <cell r="S331">
            <v>2197549.79</v>
          </cell>
          <cell r="T331">
            <v>2198523.79</v>
          </cell>
          <cell r="AG331">
            <v>2216670.4983333326</v>
          </cell>
          <cell r="AH331">
            <v>2215202.5816666661</v>
          </cell>
          <cell r="AI331">
            <v>2213728.4149999996</v>
          </cell>
          <cell r="AJ331">
            <v>2210504.0399999996</v>
          </cell>
        </row>
        <row r="332"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</row>
        <row r="333">
          <cell r="Q333">
            <v>10572727</v>
          </cell>
          <cell r="R333">
            <v>11552468.869999999</v>
          </cell>
          <cell r="S333">
            <v>11917323.93</v>
          </cell>
          <cell r="T333">
            <v>11910163.23</v>
          </cell>
          <cell r="AG333">
            <v>11436204.515000001</v>
          </cell>
          <cell r="AH333">
            <v>11375326.93125</v>
          </cell>
          <cell r="AI333">
            <v>11367516.997083336</v>
          </cell>
          <cell r="AJ333">
            <v>11397406.2675</v>
          </cell>
        </row>
        <row r="334">
          <cell r="Q334">
            <v>3848177.76</v>
          </cell>
          <cell r="R334">
            <v>4036266.64</v>
          </cell>
          <cell r="S334">
            <v>4146925.09</v>
          </cell>
          <cell r="T334">
            <v>4312676.6500000004</v>
          </cell>
          <cell r="AG334">
            <v>3872220.0808333331</v>
          </cell>
          <cell r="AH334">
            <v>3883457.6766666663</v>
          </cell>
          <cell r="AI334">
            <v>3909833.4575</v>
          </cell>
          <cell r="AJ334">
            <v>3946353.2608333342</v>
          </cell>
        </row>
        <row r="335">
          <cell r="Q335">
            <v>2147553.89</v>
          </cell>
          <cell r="R335">
            <v>2084706.86</v>
          </cell>
          <cell r="S335">
            <v>2104705.85</v>
          </cell>
          <cell r="T335">
            <v>2115371.46</v>
          </cell>
          <cell r="AG335">
            <v>2137950.2512500002</v>
          </cell>
          <cell r="AH335">
            <v>2133282.8966666665</v>
          </cell>
          <cell r="AI335">
            <v>2133379.1295833332</v>
          </cell>
          <cell r="AJ335">
            <v>2128090.17625</v>
          </cell>
        </row>
        <row r="336">
          <cell r="Q336">
            <v>2958340.19</v>
          </cell>
          <cell r="R336">
            <v>2965876.93</v>
          </cell>
          <cell r="S336">
            <v>2991432.79</v>
          </cell>
          <cell r="T336">
            <v>2991432.79</v>
          </cell>
          <cell r="AG336">
            <v>2499029.757916667</v>
          </cell>
          <cell r="AH336">
            <v>2625434.0229166667</v>
          </cell>
          <cell r="AI336">
            <v>2753217.1462500002</v>
          </cell>
          <cell r="AJ336">
            <v>2826932.6483333334</v>
          </cell>
        </row>
        <row r="337"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</row>
        <row r="338">
          <cell r="Q338">
            <v>1422947.12</v>
          </cell>
          <cell r="R338">
            <v>1387386.15</v>
          </cell>
          <cell r="S338">
            <v>1400460.77</v>
          </cell>
          <cell r="T338">
            <v>1397633.47</v>
          </cell>
          <cell r="AG338">
            <v>1354044.1820833336</v>
          </cell>
          <cell r="AH338">
            <v>1365069.6045833335</v>
          </cell>
          <cell r="AI338">
            <v>1375282.7208333334</v>
          </cell>
          <cell r="AJ338">
            <v>1390398.9166666667</v>
          </cell>
        </row>
        <row r="339"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</row>
        <row r="340">
          <cell r="Q340">
            <v>250817.5</v>
          </cell>
          <cell r="R340">
            <v>250817.5</v>
          </cell>
          <cell r="S340">
            <v>250817.5</v>
          </cell>
          <cell r="T340">
            <v>218545.64</v>
          </cell>
          <cell r="AG340">
            <v>181387.84208333332</v>
          </cell>
          <cell r="AH340">
            <v>186680.82750000001</v>
          </cell>
          <cell r="AI340">
            <v>192181.28833333333</v>
          </cell>
          <cell r="AJ340">
            <v>197548.02458333332</v>
          </cell>
        </row>
        <row r="341">
          <cell r="Q341">
            <v>42792.49</v>
          </cell>
          <cell r="R341">
            <v>42792.49</v>
          </cell>
          <cell r="S341">
            <v>42792.49</v>
          </cell>
          <cell r="T341">
            <v>42792.49</v>
          </cell>
          <cell r="AG341">
            <v>55403.834583333322</v>
          </cell>
          <cell r="AH341">
            <v>52580.572500000002</v>
          </cell>
          <cell r="AI341">
            <v>50102.60125</v>
          </cell>
          <cell r="AJ341">
            <v>48123.133333333331</v>
          </cell>
        </row>
        <row r="342">
          <cell r="Q342">
            <v>-21117.83</v>
          </cell>
          <cell r="R342">
            <v>-21117.83</v>
          </cell>
          <cell r="S342">
            <v>-21117.83</v>
          </cell>
          <cell r="T342">
            <v>-21117.83</v>
          </cell>
          <cell r="AG342">
            <v>-25958.445000000007</v>
          </cell>
          <cell r="AH342">
            <v>-25403.5625</v>
          </cell>
          <cell r="AI342">
            <v>-24856.050416666669</v>
          </cell>
          <cell r="AJ342">
            <v>-24296.507500000007</v>
          </cell>
        </row>
        <row r="343">
          <cell r="Q343">
            <v>22845369.129999999</v>
          </cell>
          <cell r="R343">
            <v>20681262.190000001</v>
          </cell>
          <cell r="S343">
            <v>19418665.23</v>
          </cell>
          <cell r="T343">
            <v>17992124.489999998</v>
          </cell>
          <cell r="AG343">
            <v>9032550.8670833353</v>
          </cell>
          <cell r="AH343">
            <v>10400541.503333334</v>
          </cell>
          <cell r="AI343">
            <v>11750515.9625</v>
          </cell>
          <cell r="AJ343">
            <v>13093148.199999997</v>
          </cell>
        </row>
        <row r="344">
          <cell r="Q344">
            <v>5226846.07</v>
          </cell>
          <cell r="R344">
            <v>5093439.28</v>
          </cell>
          <cell r="S344">
            <v>5021162.8499999996</v>
          </cell>
          <cell r="T344">
            <v>4228866.8899999997</v>
          </cell>
          <cell r="AG344">
            <v>6095338.3849999988</v>
          </cell>
          <cell r="AH344">
            <v>5811603.8716666661</v>
          </cell>
          <cell r="AI344">
            <v>5354133.2929166667</v>
          </cell>
          <cell r="AJ344">
            <v>4716344.9304166669</v>
          </cell>
        </row>
        <row r="345">
          <cell r="Q345">
            <v>16505606.880000001</v>
          </cell>
          <cell r="R345">
            <v>18142782.530000001</v>
          </cell>
          <cell r="S345">
            <v>17396206.16</v>
          </cell>
          <cell r="T345">
            <v>14258360.630000001</v>
          </cell>
          <cell r="AG345">
            <v>12512721.42375</v>
          </cell>
          <cell r="AH345">
            <v>12815895.775</v>
          </cell>
          <cell r="AI345">
            <v>13082496.1775</v>
          </cell>
          <cell r="AJ345">
            <v>13369987.371666664</v>
          </cell>
        </row>
        <row r="346">
          <cell r="Q346">
            <v>576201.30000000005</v>
          </cell>
          <cell r="R346">
            <v>576201.30000000005</v>
          </cell>
          <cell r="S346">
            <v>576201.30000000005</v>
          </cell>
          <cell r="T346">
            <v>576201.30000000005</v>
          </cell>
          <cell r="AG346">
            <v>541186.29999999993</v>
          </cell>
          <cell r="AH346">
            <v>555192.29999999993</v>
          </cell>
          <cell r="AI346">
            <v>569198.29999999993</v>
          </cell>
          <cell r="AJ346">
            <v>576201.29999999993</v>
          </cell>
        </row>
        <row r="347">
          <cell r="AG347">
            <v>0</v>
          </cell>
          <cell r="AH347">
            <v>0</v>
          </cell>
          <cell r="AI347">
            <v>0</v>
          </cell>
          <cell r="AJ347">
            <v>0</v>
          </cell>
        </row>
        <row r="348">
          <cell r="Q348">
            <v>6395.07</v>
          </cell>
          <cell r="R348">
            <v>5329.22</v>
          </cell>
          <cell r="S348">
            <v>4263.37</v>
          </cell>
          <cell r="T348">
            <v>3197.52</v>
          </cell>
          <cell r="AG348">
            <v>3630.0791666666678</v>
          </cell>
          <cell r="AH348">
            <v>3722.1850000000009</v>
          </cell>
          <cell r="AI348">
            <v>3797.5425</v>
          </cell>
          <cell r="AJ348">
            <v>3856.1516666666671</v>
          </cell>
        </row>
        <row r="349"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</row>
        <row r="350">
          <cell r="Q350">
            <v>287570.48</v>
          </cell>
          <cell r="R350">
            <v>160216.94</v>
          </cell>
          <cell r="S350">
            <v>367613.4</v>
          </cell>
          <cell r="T350">
            <v>1484979.38</v>
          </cell>
          <cell r="AG350">
            <v>680741.73458333325</v>
          </cell>
          <cell r="AH350">
            <v>687369.44166666653</v>
          </cell>
          <cell r="AI350">
            <v>704366.15458333318</v>
          </cell>
          <cell r="AJ350">
            <v>727803.96166666655</v>
          </cell>
        </row>
        <row r="351">
          <cell r="Q351">
            <v>4845.53</v>
          </cell>
          <cell r="R351">
            <v>4240.51</v>
          </cell>
          <cell r="S351">
            <v>3635.49</v>
          </cell>
          <cell r="T351">
            <v>3030.47</v>
          </cell>
          <cell r="AG351">
            <v>6106.7104166666659</v>
          </cell>
          <cell r="AH351">
            <v>5456.1750000000002</v>
          </cell>
          <cell r="AI351">
            <v>4892.4370833333342</v>
          </cell>
          <cell r="AJ351">
            <v>4415.4966666666669</v>
          </cell>
        </row>
        <row r="352">
          <cell r="Q352">
            <v>5378</v>
          </cell>
          <cell r="R352">
            <v>4033.5</v>
          </cell>
          <cell r="S352">
            <v>2689</v>
          </cell>
          <cell r="T352">
            <v>1344.5</v>
          </cell>
          <cell r="AG352">
            <v>7462.1483333333335</v>
          </cell>
          <cell r="AH352">
            <v>7432.6633333333339</v>
          </cell>
          <cell r="AI352">
            <v>7411.6016666666665</v>
          </cell>
          <cell r="AJ352">
            <v>7398.9633333333331</v>
          </cell>
        </row>
        <row r="353">
          <cell r="Q353">
            <v>823670.69</v>
          </cell>
          <cell r="R353">
            <v>696952.12</v>
          </cell>
          <cell r="S353">
            <v>570233.55000000005</v>
          </cell>
          <cell r="T353">
            <v>443514.98</v>
          </cell>
          <cell r="AG353">
            <v>646609.08416666661</v>
          </cell>
          <cell r="AH353">
            <v>678762.72249999992</v>
          </cell>
          <cell r="AI353">
            <v>705557.41416666657</v>
          </cell>
          <cell r="AJ353">
            <v>726993.15916666656</v>
          </cell>
        </row>
        <row r="354">
          <cell r="Q354">
            <v>34041.68</v>
          </cell>
          <cell r="R354">
            <v>30083.35</v>
          </cell>
          <cell r="S354">
            <v>26125.02</v>
          </cell>
          <cell r="T354">
            <v>22166.69</v>
          </cell>
          <cell r="AG354">
            <v>15423.300000000001</v>
          </cell>
          <cell r="AH354">
            <v>17324.942500000001</v>
          </cell>
          <cell r="AI354">
            <v>18992.210000000003</v>
          </cell>
          <cell r="AJ354">
            <v>20425.102499999997</v>
          </cell>
        </row>
        <row r="355"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</row>
        <row r="356">
          <cell r="Q356">
            <v>13681.06</v>
          </cell>
          <cell r="R356">
            <v>6840.57</v>
          </cell>
          <cell r="S356">
            <v>0</v>
          </cell>
          <cell r="T356">
            <v>88570.72</v>
          </cell>
          <cell r="AG356">
            <v>36650.659166666672</v>
          </cell>
          <cell r="AH356">
            <v>37163.356249999997</v>
          </cell>
          <cell r="AI356">
            <v>37334.254166666673</v>
          </cell>
          <cell r="AJ356">
            <v>37965.034999999996</v>
          </cell>
        </row>
        <row r="357">
          <cell r="Q357">
            <v>33187.5</v>
          </cell>
          <cell r="R357">
            <v>29500</v>
          </cell>
          <cell r="S357">
            <v>25812.5</v>
          </cell>
          <cell r="T357">
            <v>22125</v>
          </cell>
          <cell r="AG357">
            <v>22508.721666666665</v>
          </cell>
          <cell r="AH357">
            <v>22041.224999999995</v>
          </cell>
          <cell r="AI357">
            <v>21628.728333333336</v>
          </cell>
          <cell r="AJ357">
            <v>21271.231666666667</v>
          </cell>
        </row>
        <row r="358">
          <cell r="Q358">
            <v>759744</v>
          </cell>
          <cell r="R358">
            <v>633120</v>
          </cell>
          <cell r="S358">
            <v>506496</v>
          </cell>
          <cell r="T358">
            <v>379872</v>
          </cell>
          <cell r="AG358">
            <v>662932.37541666662</v>
          </cell>
          <cell r="AH358">
            <v>673328.78791666671</v>
          </cell>
          <cell r="AI358">
            <v>681834.94374999998</v>
          </cell>
          <cell r="AJ358">
            <v>688450.84291666665</v>
          </cell>
        </row>
        <row r="359">
          <cell r="Q359">
            <v>4313.3999999999996</v>
          </cell>
          <cell r="R359">
            <v>2156.7399999999998</v>
          </cell>
          <cell r="S359">
            <v>0</v>
          </cell>
          <cell r="T359">
            <v>24249.5</v>
          </cell>
          <cell r="AG359">
            <v>11853.29166666667</v>
          </cell>
          <cell r="AH359">
            <v>11859.599583333335</v>
          </cell>
          <cell r="AI359">
            <v>11861.703333333333</v>
          </cell>
          <cell r="AJ359">
            <v>11883.626666666665</v>
          </cell>
        </row>
        <row r="360"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</row>
        <row r="361">
          <cell r="Q361">
            <v>0</v>
          </cell>
          <cell r="R361">
            <v>33333.339999999997</v>
          </cell>
          <cell r="S361">
            <v>16666.68</v>
          </cell>
          <cell r="T361">
            <v>0</v>
          </cell>
          <cell r="AG361">
            <v>28968.752499999999</v>
          </cell>
          <cell r="AH361">
            <v>29034.724999999995</v>
          </cell>
          <cell r="AI361">
            <v>29133.68416666667</v>
          </cell>
          <cell r="AJ361">
            <v>29166.670833333334</v>
          </cell>
        </row>
        <row r="362"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</row>
        <row r="363"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</row>
        <row r="364">
          <cell r="AG364">
            <v>0</v>
          </cell>
          <cell r="AH364">
            <v>0</v>
          </cell>
          <cell r="AI364">
            <v>0</v>
          </cell>
          <cell r="AJ364">
            <v>0</v>
          </cell>
        </row>
        <row r="365"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</row>
        <row r="366"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</row>
        <row r="367"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</row>
        <row r="368"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</row>
        <row r="369"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</row>
        <row r="370"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</row>
        <row r="371"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</row>
        <row r="372"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</row>
        <row r="373"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</row>
        <row r="374">
          <cell r="Q374">
            <v>7619.56</v>
          </cell>
          <cell r="R374">
            <v>6708.22</v>
          </cell>
          <cell r="S374">
            <v>5782.88</v>
          </cell>
          <cell r="T374">
            <v>6082.21</v>
          </cell>
          <cell r="AG374">
            <v>6125.9758333333339</v>
          </cell>
          <cell r="AH374">
            <v>6051.3833333333341</v>
          </cell>
          <cell r="AI374">
            <v>5972.9291666666659</v>
          </cell>
          <cell r="AJ374">
            <v>5941.0579166666657</v>
          </cell>
        </row>
        <row r="375">
          <cell r="Q375">
            <v>634331.06000000006</v>
          </cell>
          <cell r="R375">
            <v>0</v>
          </cell>
          <cell r="S375">
            <v>0</v>
          </cell>
          <cell r="T375">
            <v>714302.59</v>
          </cell>
          <cell r="AG375">
            <v>414599.38166666665</v>
          </cell>
          <cell r="AH375">
            <v>394916.46500000003</v>
          </cell>
          <cell r="AI375">
            <v>394916.46500000003</v>
          </cell>
          <cell r="AJ375">
            <v>361459.99374999997</v>
          </cell>
        </row>
        <row r="376">
          <cell r="Q376">
            <v>68080.509999999995</v>
          </cell>
          <cell r="R376">
            <v>62843.51</v>
          </cell>
          <cell r="S376">
            <v>57606.51</v>
          </cell>
          <cell r="T376">
            <v>52369.51</v>
          </cell>
          <cell r="AG376">
            <v>99502.51</v>
          </cell>
          <cell r="AH376">
            <v>94265.51</v>
          </cell>
          <cell r="AI376">
            <v>89028.51</v>
          </cell>
          <cell r="AJ376">
            <v>83791.509999999995</v>
          </cell>
        </row>
        <row r="377">
          <cell r="Q377">
            <v>166029.35999999999</v>
          </cell>
          <cell r="R377">
            <v>110686.25</v>
          </cell>
          <cell r="S377">
            <v>55343.14</v>
          </cell>
          <cell r="T377">
            <v>664117.35</v>
          </cell>
          <cell r="AG377">
            <v>359695.8033333334</v>
          </cell>
          <cell r="AH377">
            <v>359714.93791666673</v>
          </cell>
          <cell r="AI377">
            <v>359726.41833333328</v>
          </cell>
          <cell r="AJ377">
            <v>359730.24500000005</v>
          </cell>
        </row>
        <row r="378"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</row>
        <row r="379"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</row>
        <row r="380">
          <cell r="Q380">
            <v>2649.96</v>
          </cell>
          <cell r="R380">
            <v>2384.96</v>
          </cell>
          <cell r="S380">
            <v>2119.96</v>
          </cell>
          <cell r="T380">
            <v>1854.96</v>
          </cell>
          <cell r="AG380">
            <v>1324.1266666666663</v>
          </cell>
          <cell r="AH380">
            <v>1349.4599999999998</v>
          </cell>
          <cell r="AI380">
            <v>1372.1266666666663</v>
          </cell>
          <cell r="AJ380">
            <v>1392.1266666666663</v>
          </cell>
        </row>
        <row r="381">
          <cell r="Q381">
            <v>6280.51</v>
          </cell>
          <cell r="R381">
            <v>6280.51</v>
          </cell>
          <cell r="S381">
            <v>6280.51</v>
          </cell>
          <cell r="T381">
            <v>12394.15</v>
          </cell>
          <cell r="AG381">
            <v>4972.0704166666674</v>
          </cell>
          <cell r="AH381">
            <v>5495.4462500000009</v>
          </cell>
          <cell r="AI381">
            <v>6018.8220833333353</v>
          </cell>
          <cell r="AJ381">
            <v>6535.2450000000017</v>
          </cell>
        </row>
        <row r="382">
          <cell r="AG382">
            <v>0</v>
          </cell>
          <cell r="AH382">
            <v>0</v>
          </cell>
          <cell r="AI382">
            <v>0</v>
          </cell>
          <cell r="AJ382">
            <v>0</v>
          </cell>
        </row>
        <row r="383">
          <cell r="Q383">
            <v>0</v>
          </cell>
          <cell r="R383">
            <v>40000</v>
          </cell>
          <cell r="S383">
            <v>39000</v>
          </cell>
          <cell r="T383">
            <v>38000</v>
          </cell>
          <cell r="AG383">
            <v>0</v>
          </cell>
          <cell r="AH383">
            <v>1666.6666666666667</v>
          </cell>
          <cell r="AI383">
            <v>4958.333333333333</v>
          </cell>
          <cell r="AJ383">
            <v>8166.666666666667</v>
          </cell>
        </row>
        <row r="384">
          <cell r="Q384">
            <v>8441.76</v>
          </cell>
          <cell r="R384">
            <v>478.82</v>
          </cell>
          <cell r="S384">
            <v>0</v>
          </cell>
          <cell r="T384">
            <v>0</v>
          </cell>
          <cell r="AG384">
            <v>43099.188750000001</v>
          </cell>
          <cell r="AH384">
            <v>35763.724583333336</v>
          </cell>
          <cell r="AI384">
            <v>28609.48166666667</v>
          </cell>
          <cell r="AJ384">
            <v>22508.146666666667</v>
          </cell>
        </row>
        <row r="385">
          <cell r="Q385">
            <v>18133.32</v>
          </cell>
          <cell r="R385">
            <v>15866.65</v>
          </cell>
          <cell r="S385">
            <v>13599.98</v>
          </cell>
          <cell r="T385">
            <v>11333.31</v>
          </cell>
          <cell r="AG385">
            <v>17780.018749999999</v>
          </cell>
          <cell r="AH385">
            <v>16673.905833333334</v>
          </cell>
          <cell r="AI385">
            <v>15715.352083333333</v>
          </cell>
          <cell r="AJ385">
            <v>14904.3575</v>
          </cell>
        </row>
        <row r="386">
          <cell r="Q386">
            <v>25200.9</v>
          </cell>
          <cell r="R386">
            <v>16800.62</v>
          </cell>
          <cell r="S386">
            <v>8400.34</v>
          </cell>
          <cell r="T386">
            <v>0</v>
          </cell>
          <cell r="AG386">
            <v>46166.786666666674</v>
          </cell>
          <cell r="AH386">
            <v>46186.123333333344</v>
          </cell>
          <cell r="AI386">
            <v>46197.726666666676</v>
          </cell>
          <cell r="AJ386">
            <v>46201.595000000001</v>
          </cell>
        </row>
        <row r="387">
          <cell r="Q387">
            <v>25200.89</v>
          </cell>
          <cell r="R387">
            <v>16800.61</v>
          </cell>
          <cell r="S387">
            <v>8400.33</v>
          </cell>
          <cell r="T387">
            <v>0</v>
          </cell>
          <cell r="AG387">
            <v>46166.798749999994</v>
          </cell>
          <cell r="AH387">
            <v>46186.127499999995</v>
          </cell>
          <cell r="AI387">
            <v>46197.722083333327</v>
          </cell>
          <cell r="AJ387">
            <v>46201.585833333324</v>
          </cell>
        </row>
        <row r="388">
          <cell r="Q388">
            <v>598138.18999999994</v>
          </cell>
          <cell r="R388">
            <v>586409.98</v>
          </cell>
          <cell r="S388">
            <v>574681.77</v>
          </cell>
          <cell r="T388">
            <v>562953.56000000006</v>
          </cell>
          <cell r="AG388">
            <v>668507.45000000019</v>
          </cell>
          <cell r="AH388">
            <v>656779.24000000022</v>
          </cell>
          <cell r="AI388">
            <v>645051.03000000014</v>
          </cell>
          <cell r="AJ388">
            <v>633322.81999999995</v>
          </cell>
        </row>
        <row r="389">
          <cell r="Q389">
            <v>2262000</v>
          </cell>
          <cell r="R389">
            <v>2262000</v>
          </cell>
          <cell r="S389">
            <v>1892466</v>
          </cell>
          <cell r="T389">
            <v>1399777</v>
          </cell>
          <cell r="AG389">
            <v>2212040.5683333334</v>
          </cell>
          <cell r="AH389">
            <v>2157290.5683333334</v>
          </cell>
          <cell r="AI389">
            <v>1982114.1516666666</v>
          </cell>
          <cell r="AJ389">
            <v>1843934.9679166668</v>
          </cell>
        </row>
        <row r="390"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AG390">
            <v>150159.4325</v>
          </cell>
          <cell r="AH390">
            <v>150159.4325</v>
          </cell>
          <cell r="AI390">
            <v>150159.4325</v>
          </cell>
          <cell r="AJ390">
            <v>112619.57458333333</v>
          </cell>
        </row>
        <row r="391"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</row>
        <row r="392"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</row>
        <row r="393">
          <cell r="Q393">
            <v>50520.11</v>
          </cell>
          <cell r="R393">
            <v>44131.42</v>
          </cell>
          <cell r="S393">
            <v>38242.730000000003</v>
          </cell>
          <cell r="T393">
            <v>29832.04</v>
          </cell>
          <cell r="AG393">
            <v>43442.523333333324</v>
          </cell>
          <cell r="AH393">
            <v>43811.859999999993</v>
          </cell>
          <cell r="AI393">
            <v>44135.36333333332</v>
          </cell>
          <cell r="AJ393">
            <v>43483.69999999999</v>
          </cell>
        </row>
        <row r="394">
          <cell r="Q394">
            <v>39229.1</v>
          </cell>
          <cell r="R394">
            <v>26152.75</v>
          </cell>
          <cell r="S394">
            <v>13076.4</v>
          </cell>
          <cell r="T394">
            <v>145074.4</v>
          </cell>
          <cell r="AG394">
            <v>75516.625</v>
          </cell>
          <cell r="AH394">
            <v>73517.750416666662</v>
          </cell>
          <cell r="AI394">
            <v>72319.180000000008</v>
          </cell>
          <cell r="AJ394">
            <v>77964.737500000003</v>
          </cell>
        </row>
        <row r="395"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</row>
        <row r="396">
          <cell r="Q396">
            <v>32466.61</v>
          </cell>
          <cell r="R396">
            <v>29144.94</v>
          </cell>
          <cell r="S396">
            <v>25823.27</v>
          </cell>
          <cell r="T396">
            <v>22501.599999999999</v>
          </cell>
          <cell r="AG396">
            <v>7594.2945833333333</v>
          </cell>
          <cell r="AH396">
            <v>10161.442499999999</v>
          </cell>
          <cell r="AI396">
            <v>12451.784583333334</v>
          </cell>
          <cell r="AJ396">
            <v>14465.320833333331</v>
          </cell>
        </row>
        <row r="397">
          <cell r="Q397">
            <v>38352.01</v>
          </cell>
          <cell r="R397">
            <v>34090.68</v>
          </cell>
          <cell r="S397">
            <v>29829.35</v>
          </cell>
          <cell r="T397">
            <v>25568.02</v>
          </cell>
          <cell r="AG397">
            <v>19879.167916666665</v>
          </cell>
          <cell r="AH397">
            <v>22897.613333333331</v>
          </cell>
          <cell r="AI397">
            <v>25560.947916666668</v>
          </cell>
          <cell r="AJ397">
            <v>26931.671666666665</v>
          </cell>
        </row>
        <row r="398">
          <cell r="Q398">
            <v>36720</v>
          </cell>
          <cell r="R398">
            <v>32640</v>
          </cell>
          <cell r="S398">
            <v>28560</v>
          </cell>
          <cell r="T398">
            <v>24480</v>
          </cell>
          <cell r="AG398">
            <v>19312.5</v>
          </cell>
          <cell r="AH398">
            <v>22202.5</v>
          </cell>
          <cell r="AI398">
            <v>24752.5</v>
          </cell>
          <cell r="AJ398">
            <v>26025</v>
          </cell>
        </row>
        <row r="399"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</row>
        <row r="400">
          <cell r="Q400">
            <v>134299.78</v>
          </cell>
          <cell r="R400">
            <v>89533.2</v>
          </cell>
          <cell r="S400">
            <v>44766.62</v>
          </cell>
          <cell r="T400">
            <v>0</v>
          </cell>
          <cell r="AG400">
            <v>245653.81208333335</v>
          </cell>
          <cell r="AH400">
            <v>245966.26333333331</v>
          </cell>
          <cell r="AI400">
            <v>246153.73541666663</v>
          </cell>
          <cell r="AJ400">
            <v>246216.22666666665</v>
          </cell>
        </row>
        <row r="401">
          <cell r="AG401">
            <v>0</v>
          </cell>
          <cell r="AH401">
            <v>0</v>
          </cell>
          <cell r="AI401">
            <v>0</v>
          </cell>
          <cell r="AJ401">
            <v>0</v>
          </cell>
        </row>
        <row r="402"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</row>
        <row r="403">
          <cell r="Q403">
            <v>64999.97</v>
          </cell>
          <cell r="R403">
            <v>43333.3</v>
          </cell>
          <cell r="S403">
            <v>21666.63</v>
          </cell>
          <cell r="T403">
            <v>0</v>
          </cell>
          <cell r="AG403">
            <v>111041.65541666669</v>
          </cell>
          <cell r="AH403">
            <v>115555.54166666667</v>
          </cell>
          <cell r="AI403">
            <v>118263.87208333334</v>
          </cell>
          <cell r="AJ403">
            <v>119166.64833333333</v>
          </cell>
        </row>
        <row r="404"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</row>
        <row r="405">
          <cell r="Q405">
            <v>273544.59999999998</v>
          </cell>
          <cell r="R405">
            <v>700</v>
          </cell>
          <cell r="S405">
            <v>0</v>
          </cell>
          <cell r="T405">
            <v>0</v>
          </cell>
          <cell r="AG405">
            <v>58619.3675</v>
          </cell>
          <cell r="AH405">
            <v>54394.345416666671</v>
          </cell>
          <cell r="AI405">
            <v>35465.279583333329</v>
          </cell>
          <cell r="AJ405">
            <v>24513.716666666664</v>
          </cell>
        </row>
        <row r="406"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</row>
        <row r="407"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</row>
        <row r="408"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AG408">
            <v>649.12708333333319</v>
          </cell>
          <cell r="AH408">
            <v>523.48458333333326</v>
          </cell>
          <cell r="AI408">
            <v>523.30583333333323</v>
          </cell>
          <cell r="AJ408">
            <v>554.35749999999996</v>
          </cell>
        </row>
        <row r="409"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</row>
        <row r="410"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</row>
        <row r="411">
          <cell r="Q411">
            <v>331164.63</v>
          </cell>
          <cell r="R411">
            <v>331164.63</v>
          </cell>
          <cell r="S411">
            <v>331164.63</v>
          </cell>
          <cell r="T411">
            <v>0</v>
          </cell>
          <cell r="AG411">
            <v>71331.551250000004</v>
          </cell>
          <cell r="AH411">
            <v>98928.603750000009</v>
          </cell>
          <cell r="AI411">
            <v>126525.65625</v>
          </cell>
          <cell r="AJ411">
            <v>111557.67</v>
          </cell>
        </row>
        <row r="412">
          <cell r="Q412">
            <v>18240</v>
          </cell>
          <cell r="R412">
            <v>22800</v>
          </cell>
          <cell r="S412">
            <v>27878.16</v>
          </cell>
          <cell r="T412">
            <v>32647.25</v>
          </cell>
          <cell r="AG412">
            <v>9500</v>
          </cell>
          <cell r="AH412">
            <v>10450</v>
          </cell>
          <cell r="AI412">
            <v>11801.590000000002</v>
          </cell>
          <cell r="AJ412">
            <v>13373.482083333334</v>
          </cell>
        </row>
        <row r="413"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</row>
        <row r="414"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</row>
        <row r="415"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</row>
        <row r="416"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</row>
        <row r="417"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</row>
        <row r="418"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</row>
        <row r="419">
          <cell r="Q419">
            <v>728.34</v>
          </cell>
          <cell r="R419">
            <v>726.62</v>
          </cell>
          <cell r="S419">
            <v>724.88</v>
          </cell>
          <cell r="T419">
            <v>723.13</v>
          </cell>
          <cell r="AG419">
            <v>738.33416666666665</v>
          </cell>
          <cell r="AH419">
            <v>736.68666666666684</v>
          </cell>
          <cell r="AI419">
            <v>735.02708333333339</v>
          </cell>
          <cell r="AJ419">
            <v>733.35458333333338</v>
          </cell>
        </row>
        <row r="420"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</row>
        <row r="421"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</row>
        <row r="422"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</row>
        <row r="423"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</row>
        <row r="424"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AG424">
            <v>-1.0275000000000001</v>
          </cell>
          <cell r="AH424">
            <v>-0.97291666666666654</v>
          </cell>
          <cell r="AI424">
            <v>-0.91833333333333333</v>
          </cell>
          <cell r="AJ424">
            <v>-0.91833333333333333</v>
          </cell>
        </row>
        <row r="425"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</row>
        <row r="426"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AG426">
            <v>2.4683333333333333</v>
          </cell>
          <cell r="AH426">
            <v>1.2341666666666666</v>
          </cell>
          <cell r="AI426">
            <v>0</v>
          </cell>
          <cell r="AJ426">
            <v>0</v>
          </cell>
        </row>
        <row r="427">
          <cell r="Q427">
            <v>2423.96</v>
          </cell>
          <cell r="R427">
            <v>0</v>
          </cell>
          <cell r="S427">
            <v>197.19</v>
          </cell>
          <cell r="T427">
            <v>394.38</v>
          </cell>
          <cell r="AG427">
            <v>1110.9816666666668</v>
          </cell>
          <cell r="AH427">
            <v>1211.9800000000002</v>
          </cell>
          <cell r="AI427">
            <v>1211.0145833333333</v>
          </cell>
          <cell r="AJ427">
            <v>1208.1183333333333</v>
          </cell>
        </row>
        <row r="428">
          <cell r="AG428">
            <v>0</v>
          </cell>
          <cell r="AH428">
            <v>0</v>
          </cell>
          <cell r="AI428">
            <v>0</v>
          </cell>
          <cell r="AJ428">
            <v>0</v>
          </cell>
        </row>
        <row r="429">
          <cell r="Q429">
            <v>55401936</v>
          </cell>
          <cell r="R429">
            <v>64177637</v>
          </cell>
          <cell r="S429">
            <v>73606449</v>
          </cell>
          <cell r="T429">
            <v>76285086</v>
          </cell>
          <cell r="AG429">
            <v>58614595.25</v>
          </cell>
          <cell r="AH429">
            <v>58614925.125</v>
          </cell>
          <cell r="AI429">
            <v>58856908.666666664</v>
          </cell>
          <cell r="AJ429">
            <v>59323146</v>
          </cell>
        </row>
        <row r="430">
          <cell r="Q430">
            <v>13122447.779999999</v>
          </cell>
          <cell r="R430">
            <v>27049081.449999999</v>
          </cell>
          <cell r="S430">
            <v>51367848.539999999</v>
          </cell>
          <cell r="T430">
            <v>54822019.439999998</v>
          </cell>
          <cell r="AG430">
            <v>22637718.637916666</v>
          </cell>
          <cell r="AH430">
            <v>22258855.065833334</v>
          </cell>
          <cell r="AI430">
            <v>22736267.760416668</v>
          </cell>
          <cell r="AJ430">
            <v>24130487.860833332</v>
          </cell>
        </row>
        <row r="431">
          <cell r="Q431">
            <v>934907.55</v>
          </cell>
          <cell r="R431">
            <v>867011.08</v>
          </cell>
          <cell r="S431">
            <v>867011.08</v>
          </cell>
          <cell r="T431">
            <v>691290.36</v>
          </cell>
          <cell r="AG431">
            <v>1086343.9495833335</v>
          </cell>
          <cell r="AH431">
            <v>1063393.2733333334</v>
          </cell>
          <cell r="AI431">
            <v>1049241.9883333335</v>
          </cell>
          <cell r="AJ431">
            <v>1027044.9504166668</v>
          </cell>
        </row>
        <row r="432">
          <cell r="Q432">
            <v>-56336844</v>
          </cell>
          <cell r="R432">
            <v>-65044648</v>
          </cell>
          <cell r="S432">
            <v>-74473460</v>
          </cell>
          <cell r="T432">
            <v>-76976376</v>
          </cell>
          <cell r="AG432">
            <v>-37783158.25</v>
          </cell>
          <cell r="AH432">
            <v>-42840720.416666664</v>
          </cell>
          <cell r="AI432">
            <v>-48653974.916666664</v>
          </cell>
          <cell r="AJ432">
            <v>-54964384.75</v>
          </cell>
        </row>
        <row r="433">
          <cell r="Q433">
            <v>-13122448</v>
          </cell>
          <cell r="R433">
            <v>-26602543</v>
          </cell>
          <cell r="S433">
            <v>-51367849</v>
          </cell>
          <cell r="T433">
            <v>-54822020</v>
          </cell>
          <cell r="AG433">
            <v>-16492420.083333334</v>
          </cell>
          <cell r="AH433">
            <v>-18147628.041666668</v>
          </cell>
          <cell r="AI433">
            <v>-21396394.375</v>
          </cell>
          <cell r="AJ433">
            <v>-25820972.25</v>
          </cell>
        </row>
        <row r="434">
          <cell r="Q434">
            <v>10416107.560000001</v>
          </cell>
          <cell r="R434">
            <v>10396908.32</v>
          </cell>
          <cell r="S434">
            <v>6464341.4100000001</v>
          </cell>
          <cell r="T434">
            <v>0</v>
          </cell>
          <cell r="AG434">
            <v>1383664.6833333333</v>
          </cell>
          <cell r="AH434">
            <v>1868508.0899999999</v>
          </cell>
          <cell r="AI434">
            <v>2257462.8604166671</v>
          </cell>
          <cell r="AJ434">
            <v>2404107.2683333335</v>
          </cell>
        </row>
        <row r="435">
          <cell r="Q435">
            <v>-280083</v>
          </cell>
          <cell r="R435">
            <v>-199328</v>
          </cell>
          <cell r="S435">
            <v>-290528</v>
          </cell>
          <cell r="T435">
            <v>0</v>
          </cell>
          <cell r="AG435">
            <v>252788.125</v>
          </cell>
          <cell r="AH435">
            <v>232812.66666666666</v>
          </cell>
          <cell r="AI435">
            <v>212402</v>
          </cell>
          <cell r="AJ435">
            <v>195989.33333333334</v>
          </cell>
        </row>
        <row r="436">
          <cell r="Q436">
            <v>4297216</v>
          </cell>
          <cell r="R436">
            <v>4297216</v>
          </cell>
          <cell r="S436">
            <v>4297216</v>
          </cell>
          <cell r="T436">
            <v>7592985</v>
          </cell>
          <cell r="AG436">
            <v>2955821.5</v>
          </cell>
          <cell r="AH436">
            <v>3313922.8333333335</v>
          </cell>
          <cell r="AI436">
            <v>3672024.1666666665</v>
          </cell>
          <cell r="AJ436">
            <v>4167449.2083333335</v>
          </cell>
        </row>
        <row r="437">
          <cell r="Q437">
            <v>-59899</v>
          </cell>
          <cell r="R437">
            <v>-59899</v>
          </cell>
          <cell r="S437">
            <v>-59899</v>
          </cell>
          <cell r="T437">
            <v>0</v>
          </cell>
          <cell r="AG437">
            <v>2899347.4583333335</v>
          </cell>
          <cell r="AH437">
            <v>2894355.875</v>
          </cell>
          <cell r="AI437">
            <v>2889364.2916666665</v>
          </cell>
          <cell r="AJ437">
            <v>2735310.375</v>
          </cell>
        </row>
        <row r="438">
          <cell r="Q438">
            <v>8910029</v>
          </cell>
          <cell r="R438">
            <v>8910029</v>
          </cell>
          <cell r="S438">
            <v>8910029</v>
          </cell>
          <cell r="T438">
            <v>8624115</v>
          </cell>
          <cell r="AG438">
            <v>7243287.625</v>
          </cell>
          <cell r="AH438">
            <v>7985790.041666667</v>
          </cell>
          <cell r="AI438">
            <v>8728292.458333334</v>
          </cell>
          <cell r="AJ438">
            <v>9047638.958333334</v>
          </cell>
        </row>
        <row r="439">
          <cell r="AG439">
            <v>0</v>
          </cell>
          <cell r="AH439">
            <v>0</v>
          </cell>
          <cell r="AI439">
            <v>0</v>
          </cell>
          <cell r="AJ439">
            <v>0</v>
          </cell>
        </row>
        <row r="440">
          <cell r="AG440">
            <v>0</v>
          </cell>
          <cell r="AH440">
            <v>0</v>
          </cell>
          <cell r="AI440">
            <v>0</v>
          </cell>
          <cell r="AJ440">
            <v>0</v>
          </cell>
        </row>
        <row r="441"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AG441">
            <v>0</v>
          </cell>
          <cell r="AH441">
            <v>0</v>
          </cell>
          <cell r="AI441">
            <v>0</v>
          </cell>
          <cell r="AJ441">
            <v>0</v>
          </cell>
        </row>
        <row r="442"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</row>
        <row r="443">
          <cell r="Q443">
            <v>1484498.2</v>
          </cell>
          <cell r="R443">
            <v>1476087.45</v>
          </cell>
          <cell r="S443">
            <v>1467676.7</v>
          </cell>
          <cell r="T443">
            <v>1459265.95</v>
          </cell>
          <cell r="AG443">
            <v>1534962.6999999995</v>
          </cell>
          <cell r="AH443">
            <v>1526551.9499999995</v>
          </cell>
          <cell r="AI443">
            <v>1518141.1999999995</v>
          </cell>
          <cell r="AJ443">
            <v>1509730.4499999995</v>
          </cell>
        </row>
        <row r="444"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</row>
        <row r="445">
          <cell r="Q445">
            <v>84854</v>
          </cell>
          <cell r="R445">
            <v>84436</v>
          </cell>
          <cell r="S445">
            <v>84018</v>
          </cell>
          <cell r="T445">
            <v>83600</v>
          </cell>
          <cell r="AG445">
            <v>87362</v>
          </cell>
          <cell r="AH445">
            <v>86944</v>
          </cell>
          <cell r="AI445">
            <v>86526</v>
          </cell>
          <cell r="AJ445">
            <v>86108</v>
          </cell>
        </row>
        <row r="446"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AG446">
            <v>145417.71875</v>
          </cell>
          <cell r="AH446">
            <v>124156.23708333331</v>
          </cell>
          <cell r="AI446">
            <v>102984.79375</v>
          </cell>
          <cell r="AJ446">
            <v>81903.388749999998</v>
          </cell>
        </row>
        <row r="447">
          <cell r="Q447">
            <v>92251.75</v>
          </cell>
          <cell r="R447">
            <v>91339.22</v>
          </cell>
          <cell r="S447">
            <v>90426.69</v>
          </cell>
          <cell r="T447">
            <v>89514.16</v>
          </cell>
          <cell r="AG447">
            <v>212115.30374999999</v>
          </cell>
          <cell r="AH447">
            <v>198498.30041666667</v>
          </cell>
          <cell r="AI447">
            <v>185266.15208333335</v>
          </cell>
          <cell r="AJ447">
            <v>172418.85874999998</v>
          </cell>
        </row>
        <row r="448">
          <cell r="Q448">
            <v>405214.23</v>
          </cell>
          <cell r="R448">
            <v>398551.98</v>
          </cell>
          <cell r="S448">
            <v>391889.73</v>
          </cell>
          <cell r="T448">
            <v>385227.48</v>
          </cell>
          <cell r="AG448">
            <v>445187.73</v>
          </cell>
          <cell r="AH448">
            <v>438525.48</v>
          </cell>
          <cell r="AI448">
            <v>431863.23</v>
          </cell>
          <cell r="AJ448">
            <v>425200.98</v>
          </cell>
        </row>
        <row r="449">
          <cell r="Q449">
            <v>43695.22</v>
          </cell>
          <cell r="R449">
            <v>42545.35</v>
          </cell>
          <cell r="S449">
            <v>41395.480000000003</v>
          </cell>
          <cell r="T449">
            <v>40245.61</v>
          </cell>
          <cell r="AG449">
            <v>50594.44</v>
          </cell>
          <cell r="AH449">
            <v>49444.57</v>
          </cell>
          <cell r="AI449">
            <v>48294.69999999999</v>
          </cell>
          <cell r="AJ449">
            <v>47144.829999999994</v>
          </cell>
        </row>
        <row r="450">
          <cell r="Q450">
            <v>186410.3</v>
          </cell>
          <cell r="R450">
            <v>181750.04</v>
          </cell>
          <cell r="S450">
            <v>177089.78</v>
          </cell>
          <cell r="T450">
            <v>172429.52</v>
          </cell>
          <cell r="AG450">
            <v>214371.86000000002</v>
          </cell>
          <cell r="AH450">
            <v>209711.6</v>
          </cell>
          <cell r="AI450">
            <v>205051.34</v>
          </cell>
          <cell r="AJ450">
            <v>200391.08000000005</v>
          </cell>
        </row>
        <row r="451"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AG451">
            <v>12793.300833333333</v>
          </cell>
          <cell r="AH451">
            <v>11037.510416666666</v>
          </cell>
          <cell r="AI451">
            <v>9297.189166666667</v>
          </cell>
          <cell r="AJ451">
            <v>7572.3370833333329</v>
          </cell>
        </row>
        <row r="452"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AG452">
            <v>11189.38875</v>
          </cell>
          <cell r="AH452">
            <v>9068.2708333333339</v>
          </cell>
          <cell r="AI452">
            <v>6986.0720833333326</v>
          </cell>
          <cell r="AJ452">
            <v>4942.7924999999996</v>
          </cell>
        </row>
        <row r="453"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AG453">
            <v>208644.91</v>
          </cell>
          <cell r="AH453">
            <v>170331.04333333333</v>
          </cell>
          <cell r="AI453">
            <v>132187.08333333334</v>
          </cell>
          <cell r="AJ453">
            <v>94213.030000000013</v>
          </cell>
        </row>
        <row r="454">
          <cell r="AG454">
            <v>0</v>
          </cell>
          <cell r="AH454">
            <v>0</v>
          </cell>
          <cell r="AI454">
            <v>0</v>
          </cell>
          <cell r="AJ454">
            <v>0</v>
          </cell>
        </row>
        <row r="455"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AG455">
            <v>177947.74958333335</v>
          </cell>
          <cell r="AH455">
            <v>145270.86291666667</v>
          </cell>
          <cell r="AI455">
            <v>112738.88458333333</v>
          </cell>
          <cell r="AJ455">
            <v>80351.81458333334</v>
          </cell>
        </row>
        <row r="456"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AG456">
            <v>591888.40416666667</v>
          </cell>
          <cell r="AH456">
            <v>483231.43333333335</v>
          </cell>
          <cell r="AI456">
            <v>375041.8041666667</v>
          </cell>
          <cell r="AJ456">
            <v>267319.51666666666</v>
          </cell>
        </row>
        <row r="457"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AG457">
            <v>181218.59416666665</v>
          </cell>
          <cell r="AH457">
            <v>147915.70416666666</v>
          </cell>
          <cell r="AI457">
            <v>114771.77749999998</v>
          </cell>
          <cell r="AJ457">
            <v>81786.814166666663</v>
          </cell>
        </row>
        <row r="458">
          <cell r="Q458">
            <v>93821.56</v>
          </cell>
          <cell r="R458">
            <v>84871.82</v>
          </cell>
          <cell r="S458">
            <v>75922.080000000002</v>
          </cell>
          <cell r="T458">
            <v>66972.34</v>
          </cell>
          <cell r="AG458">
            <v>190733.79583333337</v>
          </cell>
          <cell r="AH458">
            <v>174839.76416666666</v>
          </cell>
          <cell r="AI458">
            <v>159616.43583333332</v>
          </cell>
          <cell r="AJ458">
            <v>145044.64041666666</v>
          </cell>
        </row>
        <row r="459"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</row>
        <row r="460">
          <cell r="Q460">
            <v>67911.08</v>
          </cell>
          <cell r="R460">
            <v>65788.86</v>
          </cell>
          <cell r="S460">
            <v>63666.64</v>
          </cell>
          <cell r="T460">
            <v>61544.42</v>
          </cell>
          <cell r="AG460">
            <v>80607.14</v>
          </cell>
          <cell r="AH460">
            <v>78496.305000000008</v>
          </cell>
          <cell r="AI460">
            <v>76383.400000000009</v>
          </cell>
          <cell r="AJ460">
            <v>74268.425000000003</v>
          </cell>
        </row>
        <row r="461"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</row>
        <row r="462"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AG462">
            <v>2.5000000000000001E-3</v>
          </cell>
          <cell r="AH462">
            <v>0</v>
          </cell>
          <cell r="AI462">
            <v>0</v>
          </cell>
          <cell r="AJ462">
            <v>0</v>
          </cell>
        </row>
        <row r="463"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</row>
        <row r="464"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</row>
        <row r="465"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</row>
        <row r="466"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</row>
        <row r="467"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AG467">
            <v>314.70666666666665</v>
          </cell>
          <cell r="AH467">
            <v>78.670833333333334</v>
          </cell>
          <cell r="AI467">
            <v>-3.3333333333333335E-3</v>
          </cell>
          <cell r="AJ467">
            <v>0</v>
          </cell>
        </row>
        <row r="468">
          <cell r="Q468">
            <v>42998.27</v>
          </cell>
          <cell r="R468">
            <v>39926.959999999999</v>
          </cell>
          <cell r="S468">
            <v>36855.65</v>
          </cell>
          <cell r="T468">
            <v>33784.339999999997</v>
          </cell>
          <cell r="AG468">
            <v>61426.114999999991</v>
          </cell>
          <cell r="AH468">
            <v>58354.809583333328</v>
          </cell>
          <cell r="AI468">
            <v>55283.503333333334</v>
          </cell>
          <cell r="AJ468">
            <v>52212.196250000001</v>
          </cell>
        </row>
        <row r="469"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AG469">
            <v>90771.483750000014</v>
          </cell>
          <cell r="AH469">
            <v>78339.716250000012</v>
          </cell>
          <cell r="AI469">
            <v>66009.682083333333</v>
          </cell>
          <cell r="AJ469">
            <v>53781.381249999999</v>
          </cell>
        </row>
        <row r="470"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</row>
        <row r="471"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AG471">
            <v>1501.8595833333331</v>
          </cell>
          <cell r="AH471">
            <v>844.79291666666666</v>
          </cell>
          <cell r="AI471">
            <v>375.46125000000001</v>
          </cell>
          <cell r="AJ471">
            <v>93.864583333333329</v>
          </cell>
        </row>
        <row r="472">
          <cell r="Q472">
            <v>438.15</v>
          </cell>
          <cell r="R472">
            <v>219.06</v>
          </cell>
          <cell r="S472">
            <v>0</v>
          </cell>
          <cell r="T472">
            <v>0</v>
          </cell>
          <cell r="AG472">
            <v>1752.7050000000002</v>
          </cell>
          <cell r="AH472">
            <v>1533.6104166666667</v>
          </cell>
          <cell r="AI472">
            <v>1314.5179166666665</v>
          </cell>
          <cell r="AJ472">
            <v>1104.5562499999999</v>
          </cell>
        </row>
        <row r="473">
          <cell r="Q473">
            <v>1606.7</v>
          </cell>
          <cell r="R473">
            <v>803.35</v>
          </cell>
          <cell r="S473">
            <v>0</v>
          </cell>
          <cell r="T473">
            <v>0</v>
          </cell>
          <cell r="AG473">
            <v>6426.7849999999999</v>
          </cell>
          <cell r="AH473">
            <v>5623.4395833333328</v>
          </cell>
          <cell r="AI473">
            <v>4820.0933333333332</v>
          </cell>
          <cell r="AJ473">
            <v>4050.2191666666672</v>
          </cell>
        </row>
        <row r="474">
          <cell r="Q474">
            <v>358391.11</v>
          </cell>
          <cell r="R474">
            <v>356922.29</v>
          </cell>
          <cell r="S474">
            <v>355453.47</v>
          </cell>
          <cell r="T474">
            <v>353984.65</v>
          </cell>
          <cell r="AG474">
            <v>367204.02999999997</v>
          </cell>
          <cell r="AH474">
            <v>365735.20999999996</v>
          </cell>
          <cell r="AI474">
            <v>364266.38999999996</v>
          </cell>
          <cell r="AJ474">
            <v>362797.57</v>
          </cell>
        </row>
        <row r="475">
          <cell r="Q475">
            <v>17116.77</v>
          </cell>
          <cell r="R475">
            <v>14977.18</v>
          </cell>
          <cell r="S475">
            <v>12837.59</v>
          </cell>
          <cell r="T475">
            <v>10698</v>
          </cell>
          <cell r="AG475">
            <v>29993.054999999997</v>
          </cell>
          <cell r="AH475">
            <v>27841.626250000001</v>
          </cell>
          <cell r="AI475">
            <v>25692.350000000002</v>
          </cell>
          <cell r="AJ475">
            <v>23545.226249999996</v>
          </cell>
        </row>
        <row r="476">
          <cell r="Q476">
            <v>894932.07</v>
          </cell>
          <cell r="R476">
            <v>891780.9</v>
          </cell>
          <cell r="S476">
            <v>888629.73</v>
          </cell>
          <cell r="T476">
            <v>885478.56</v>
          </cell>
          <cell r="AG476">
            <v>913839.09</v>
          </cell>
          <cell r="AH476">
            <v>910687.92</v>
          </cell>
          <cell r="AI476">
            <v>907536.75</v>
          </cell>
          <cell r="AJ476">
            <v>904385.58000000007</v>
          </cell>
        </row>
        <row r="477">
          <cell r="Q477">
            <v>2445081.71</v>
          </cell>
          <cell r="R477">
            <v>2436650.39</v>
          </cell>
          <cell r="S477">
            <v>2428219.0699999998</v>
          </cell>
          <cell r="T477">
            <v>2419787.75</v>
          </cell>
          <cell r="AG477">
            <v>2497800.4912500004</v>
          </cell>
          <cell r="AH477">
            <v>2489366.7174999998</v>
          </cell>
          <cell r="AI477">
            <v>2480932.9512500004</v>
          </cell>
          <cell r="AJ477">
            <v>2472499.1925000004</v>
          </cell>
        </row>
        <row r="478">
          <cell r="Q478">
            <v>596695.77</v>
          </cell>
          <cell r="R478">
            <v>587558.01</v>
          </cell>
          <cell r="S478">
            <v>578420.25</v>
          </cell>
          <cell r="T478">
            <v>569282.49</v>
          </cell>
          <cell r="AG478">
            <v>651522.32999999996</v>
          </cell>
          <cell r="AH478">
            <v>642384.56999999995</v>
          </cell>
          <cell r="AI478">
            <v>633246.81000000006</v>
          </cell>
          <cell r="AJ478">
            <v>624109.05000000005</v>
          </cell>
        </row>
        <row r="479">
          <cell r="Q479">
            <v>809921.63</v>
          </cell>
          <cell r="R479">
            <v>807268.76</v>
          </cell>
          <cell r="S479">
            <v>804615.89</v>
          </cell>
          <cell r="T479">
            <v>801963.02</v>
          </cell>
          <cell r="AG479">
            <v>823708.99458333338</v>
          </cell>
          <cell r="AH479">
            <v>821058.46</v>
          </cell>
          <cell r="AI479">
            <v>818407.91791666672</v>
          </cell>
          <cell r="AJ479">
            <v>815757.36833333329</v>
          </cell>
        </row>
        <row r="480">
          <cell r="Q480">
            <v>1094184.96</v>
          </cell>
          <cell r="R480">
            <v>1079928.48</v>
          </cell>
          <cell r="S480">
            <v>1065672</v>
          </cell>
          <cell r="T480">
            <v>1051415.52</v>
          </cell>
          <cell r="AG480">
            <v>1179723.8400000001</v>
          </cell>
          <cell r="AH480">
            <v>1165467.3600000001</v>
          </cell>
          <cell r="AI480">
            <v>1151210.8799999999</v>
          </cell>
          <cell r="AJ480">
            <v>1136954.3999999999</v>
          </cell>
        </row>
        <row r="481">
          <cell r="Q481">
            <v>120323.01</v>
          </cell>
          <cell r="R481">
            <v>118293.95</v>
          </cell>
          <cell r="S481">
            <v>116264.89</v>
          </cell>
          <cell r="T481">
            <v>114235.83</v>
          </cell>
          <cell r="AG481">
            <v>132497.37</v>
          </cell>
          <cell r="AH481">
            <v>130468.31000000001</v>
          </cell>
          <cell r="AI481">
            <v>128439.24999999999</v>
          </cell>
          <cell r="AJ481">
            <v>126410.18999999999</v>
          </cell>
        </row>
        <row r="482">
          <cell r="Q482">
            <v>1340324.07</v>
          </cell>
          <cell r="R482">
            <v>1325093.1100000001</v>
          </cell>
          <cell r="S482">
            <v>1309862.1499999999</v>
          </cell>
          <cell r="T482">
            <v>1294631.19</v>
          </cell>
          <cell r="AG482">
            <v>1431709.83</v>
          </cell>
          <cell r="AH482">
            <v>1416478.87</v>
          </cell>
          <cell r="AI482">
            <v>1401247.91</v>
          </cell>
          <cell r="AJ482">
            <v>1386016.95</v>
          </cell>
        </row>
        <row r="483"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</row>
        <row r="484">
          <cell r="Q484">
            <v>6363369.5199999996</v>
          </cell>
          <cell r="R484">
            <v>6349322.3499999996</v>
          </cell>
          <cell r="S484">
            <v>6335275.1799999997</v>
          </cell>
          <cell r="T484">
            <v>6321228.0099999998</v>
          </cell>
          <cell r="AG484">
            <v>6447608.1924999999</v>
          </cell>
          <cell r="AH484">
            <v>6433578.7883333331</v>
          </cell>
          <cell r="AI484">
            <v>6419549.3458333323</v>
          </cell>
          <cell r="AJ484">
            <v>6405511.0300000003</v>
          </cell>
        </row>
        <row r="485">
          <cell r="Q485">
            <v>28665.13</v>
          </cell>
          <cell r="R485">
            <v>19110.09</v>
          </cell>
          <cell r="S485">
            <v>9555.0400000000009</v>
          </cell>
          <cell r="T485">
            <v>0</v>
          </cell>
          <cell r="AG485">
            <v>85995.421249999999</v>
          </cell>
          <cell r="AH485">
            <v>76440.372500000012</v>
          </cell>
          <cell r="AI485">
            <v>66885.324166666673</v>
          </cell>
          <cell r="AJ485">
            <v>57330.276250000003</v>
          </cell>
        </row>
        <row r="486">
          <cell r="Q486">
            <v>6054166.0800000001</v>
          </cell>
          <cell r="R486">
            <v>6035764.3600000003</v>
          </cell>
          <cell r="S486">
            <v>6017362.6399999997</v>
          </cell>
          <cell r="T486">
            <v>5999531.2300000004</v>
          </cell>
          <cell r="AG486">
            <v>3220944.5733333328</v>
          </cell>
          <cell r="AH486">
            <v>3724691.6749999993</v>
          </cell>
          <cell r="AI486">
            <v>4226905.3</v>
          </cell>
          <cell r="AJ486">
            <v>4727609.2112499997</v>
          </cell>
        </row>
        <row r="487">
          <cell r="Q487">
            <v>1023165.42</v>
          </cell>
          <cell r="R487">
            <v>1020055.49</v>
          </cell>
          <cell r="S487">
            <v>1016945.56</v>
          </cell>
          <cell r="T487">
            <v>1013931.83</v>
          </cell>
          <cell r="AG487">
            <v>544345.67916666658</v>
          </cell>
          <cell r="AH487">
            <v>629479.88374999992</v>
          </cell>
          <cell r="AI487">
            <v>714354.92749999987</v>
          </cell>
          <cell r="AJ487">
            <v>798974.81874999998</v>
          </cell>
        </row>
        <row r="488"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AG488">
            <v>0</v>
          </cell>
          <cell r="AH488">
            <v>0</v>
          </cell>
          <cell r="AI488">
            <v>0</v>
          </cell>
          <cell r="AJ488">
            <v>0</v>
          </cell>
        </row>
        <row r="489"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AG489">
            <v>0</v>
          </cell>
          <cell r="AH489">
            <v>0</v>
          </cell>
          <cell r="AI489">
            <v>0</v>
          </cell>
          <cell r="AJ489">
            <v>0</v>
          </cell>
        </row>
        <row r="490">
          <cell r="AG490">
            <v>0</v>
          </cell>
          <cell r="AH490">
            <v>0</v>
          </cell>
          <cell r="AI490">
            <v>0</v>
          </cell>
          <cell r="AJ490">
            <v>0</v>
          </cell>
        </row>
        <row r="491">
          <cell r="Q491">
            <v>978266.6</v>
          </cell>
          <cell r="R491">
            <v>870063.64</v>
          </cell>
          <cell r="S491">
            <v>761305.68</v>
          </cell>
          <cell r="T491">
            <v>655218.43000000005</v>
          </cell>
          <cell r="AG491">
            <v>512487.51666666666</v>
          </cell>
          <cell r="AH491">
            <v>589501.27666666673</v>
          </cell>
          <cell r="AI491">
            <v>657474.99833333329</v>
          </cell>
          <cell r="AJ491">
            <v>716496.83625000005</v>
          </cell>
        </row>
        <row r="492">
          <cell r="Q492">
            <v>584944.06999999995</v>
          </cell>
          <cell r="R492">
            <v>563279.47</v>
          </cell>
          <cell r="S492">
            <v>541614.87</v>
          </cell>
          <cell r="T492">
            <v>528920.28</v>
          </cell>
          <cell r="AG492">
            <v>376220.67708333331</v>
          </cell>
          <cell r="AH492">
            <v>424063.32458333339</v>
          </cell>
          <cell r="AI492">
            <v>470100.58874999994</v>
          </cell>
          <cell r="AJ492">
            <v>514706.22</v>
          </cell>
        </row>
        <row r="493">
          <cell r="Q493">
            <v>1077415.75</v>
          </cell>
          <cell r="R493">
            <v>1058176.18</v>
          </cell>
          <cell r="S493">
            <v>1031612.57</v>
          </cell>
          <cell r="T493">
            <v>1012674.78</v>
          </cell>
          <cell r="AG493">
            <v>316460.45458333334</v>
          </cell>
          <cell r="AH493">
            <v>405443.45166666666</v>
          </cell>
          <cell r="AI493">
            <v>492517.98291666666</v>
          </cell>
          <cell r="AJ493">
            <v>577696.62249999994</v>
          </cell>
        </row>
        <row r="494"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</row>
        <row r="495"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</row>
        <row r="496"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</row>
        <row r="497">
          <cell r="Q497">
            <v>9869228.7200000007</v>
          </cell>
          <cell r="R497">
            <v>9369228.7200000007</v>
          </cell>
          <cell r="S497">
            <v>8869228.7200000007</v>
          </cell>
          <cell r="T497">
            <v>8369228.7199999997</v>
          </cell>
          <cell r="AG497">
            <v>12869228.720000001</v>
          </cell>
          <cell r="AH497">
            <v>12369228.720000001</v>
          </cell>
          <cell r="AI497">
            <v>11869228.720000001</v>
          </cell>
          <cell r="AJ497">
            <v>11369228.720000001</v>
          </cell>
        </row>
        <row r="498">
          <cell r="Q498">
            <v>4776552.71</v>
          </cell>
          <cell r="R498">
            <v>4776552.71</v>
          </cell>
          <cell r="S498">
            <v>4776552.71</v>
          </cell>
          <cell r="T498">
            <v>4776552.71</v>
          </cell>
          <cell r="AG498">
            <v>4776552.71</v>
          </cell>
          <cell r="AH498">
            <v>4776552.71</v>
          </cell>
          <cell r="AI498">
            <v>4776552.71</v>
          </cell>
          <cell r="AJ498">
            <v>4776552.71</v>
          </cell>
        </row>
        <row r="499">
          <cell r="Q499">
            <v>2705896.42</v>
          </cell>
          <cell r="R499">
            <v>2705896.42</v>
          </cell>
          <cell r="S499">
            <v>2705896.42</v>
          </cell>
          <cell r="T499">
            <v>2705896.42</v>
          </cell>
          <cell r="AG499">
            <v>2705896.4200000004</v>
          </cell>
          <cell r="AH499">
            <v>2705896.4200000004</v>
          </cell>
          <cell r="AI499">
            <v>2705896.4200000004</v>
          </cell>
          <cell r="AJ499">
            <v>2705896.4200000004</v>
          </cell>
        </row>
        <row r="500">
          <cell r="R500">
            <v>0</v>
          </cell>
          <cell r="S500">
            <v>0</v>
          </cell>
          <cell r="T500">
            <v>10144618.43</v>
          </cell>
          <cell r="AG500">
            <v>0</v>
          </cell>
          <cell r="AH500">
            <v>0</v>
          </cell>
          <cell r="AI500">
            <v>0</v>
          </cell>
          <cell r="AJ500">
            <v>422692.43458333332</v>
          </cell>
        </row>
        <row r="501">
          <cell r="R501">
            <v>0</v>
          </cell>
          <cell r="S501">
            <v>0</v>
          </cell>
          <cell r="T501">
            <v>212634.15</v>
          </cell>
          <cell r="AG501">
            <v>0</v>
          </cell>
          <cell r="AH501">
            <v>0</v>
          </cell>
          <cell r="AI501">
            <v>0</v>
          </cell>
          <cell r="AJ501">
            <v>8859.7562500000004</v>
          </cell>
        </row>
        <row r="502">
          <cell r="AG502">
            <v>0</v>
          </cell>
          <cell r="AH502">
            <v>0</v>
          </cell>
          <cell r="AI502">
            <v>0</v>
          </cell>
          <cell r="AJ502">
            <v>0</v>
          </cell>
        </row>
        <row r="503">
          <cell r="AG503">
            <v>0</v>
          </cell>
          <cell r="AH503">
            <v>0</v>
          </cell>
          <cell r="AI503">
            <v>0</v>
          </cell>
          <cell r="AJ503">
            <v>0</v>
          </cell>
        </row>
        <row r="504">
          <cell r="AG504">
            <v>0</v>
          </cell>
          <cell r="AH504">
            <v>0</v>
          </cell>
          <cell r="AI504">
            <v>0</v>
          </cell>
          <cell r="AJ504">
            <v>0</v>
          </cell>
        </row>
        <row r="505">
          <cell r="AG505">
            <v>0</v>
          </cell>
          <cell r="AH505">
            <v>0</v>
          </cell>
          <cell r="AI505">
            <v>0</v>
          </cell>
          <cell r="AJ505">
            <v>0</v>
          </cell>
        </row>
        <row r="506">
          <cell r="Q506">
            <v>221888009</v>
          </cell>
          <cell r="R506">
            <v>220894342</v>
          </cell>
          <cell r="S506">
            <v>219900675</v>
          </cell>
          <cell r="T506">
            <v>216719758</v>
          </cell>
          <cell r="AG506">
            <v>227519603.87625003</v>
          </cell>
          <cell r="AH506">
            <v>226718549.02833334</v>
          </cell>
          <cell r="AI506">
            <v>225839848.31958333</v>
          </cell>
          <cell r="AJ506">
            <v>224792366.33333334</v>
          </cell>
        </row>
        <row r="507">
          <cell r="Q507">
            <v>10161321.18</v>
          </cell>
          <cell r="R507">
            <v>10161321.18</v>
          </cell>
          <cell r="S507">
            <v>10161321.18</v>
          </cell>
          <cell r="T507">
            <v>10161321.18</v>
          </cell>
          <cell r="AG507">
            <v>10161321.180000002</v>
          </cell>
          <cell r="AH507">
            <v>10161321.180000002</v>
          </cell>
          <cell r="AI507">
            <v>10161321.180000002</v>
          </cell>
          <cell r="AJ507">
            <v>10161321.180000002</v>
          </cell>
        </row>
        <row r="508">
          <cell r="Q508">
            <v>101746</v>
          </cell>
          <cell r="R508">
            <v>101746</v>
          </cell>
          <cell r="S508">
            <v>101746</v>
          </cell>
          <cell r="T508">
            <v>0</v>
          </cell>
          <cell r="AG508">
            <v>126367.20833333333</v>
          </cell>
          <cell r="AH508">
            <v>125679.70833333333</v>
          </cell>
          <cell r="AI508">
            <v>124971.375</v>
          </cell>
          <cell r="AJ508">
            <v>120002.79166666667</v>
          </cell>
        </row>
        <row r="509">
          <cell r="Q509">
            <v>14339661.35</v>
          </cell>
          <cell r="R509">
            <v>15527658.91</v>
          </cell>
          <cell r="S509">
            <v>16604266.26</v>
          </cell>
          <cell r="T509">
            <v>20447448.719999999</v>
          </cell>
          <cell r="AG509">
            <v>9473741.2841666657</v>
          </cell>
          <cell r="AH509">
            <v>10128071.139999999</v>
          </cell>
          <cell r="AI509">
            <v>10800710.552083332</v>
          </cell>
          <cell r="AJ509">
            <v>11571422.156666666</v>
          </cell>
        </row>
        <row r="510"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</row>
        <row r="511">
          <cell r="Q511">
            <v>30208871.469999999</v>
          </cell>
          <cell r="R511">
            <v>30210576.920000002</v>
          </cell>
          <cell r="S511">
            <v>30197572.170000002</v>
          </cell>
          <cell r="T511">
            <v>30311431.039999999</v>
          </cell>
          <cell r="AG511">
            <v>30054378.090000004</v>
          </cell>
          <cell r="AH511">
            <v>30083865.192083333</v>
          </cell>
          <cell r="AI511">
            <v>30107149.715</v>
          </cell>
          <cell r="AJ511">
            <v>30134000.197083339</v>
          </cell>
        </row>
        <row r="512">
          <cell r="Q512">
            <v>2685262.32</v>
          </cell>
          <cell r="R512">
            <v>3491883.83</v>
          </cell>
          <cell r="S512">
            <v>3690473.58</v>
          </cell>
          <cell r="T512">
            <v>3890020.75</v>
          </cell>
          <cell r="AG512">
            <v>1750805.6758333335</v>
          </cell>
          <cell r="AH512">
            <v>1939427.2258333333</v>
          </cell>
          <cell r="AI512">
            <v>2162571.2137500001</v>
          </cell>
          <cell r="AJ512">
            <v>2392770.7266666666</v>
          </cell>
        </row>
        <row r="513">
          <cell r="Q513">
            <v>21589277</v>
          </cell>
          <cell r="R513">
            <v>21589277</v>
          </cell>
          <cell r="S513">
            <v>21589277</v>
          </cell>
          <cell r="T513">
            <v>21589277</v>
          </cell>
          <cell r="AG513">
            <v>21589277</v>
          </cell>
          <cell r="AH513">
            <v>21589277</v>
          </cell>
          <cell r="AI513">
            <v>21589277</v>
          </cell>
          <cell r="AJ513">
            <v>21589277</v>
          </cell>
        </row>
        <row r="514">
          <cell r="Q514">
            <v>-277088.76</v>
          </cell>
          <cell r="R514">
            <v>-419474.12</v>
          </cell>
          <cell r="S514">
            <v>-644501.92000000004</v>
          </cell>
          <cell r="T514">
            <v>-831459.12</v>
          </cell>
          <cell r="AG514">
            <v>258457.40333333332</v>
          </cell>
          <cell r="AH514">
            <v>143466.33833333335</v>
          </cell>
          <cell r="AI514">
            <v>24075.910000000014</v>
          </cell>
          <cell r="AJ514">
            <v>-98430.854166666672</v>
          </cell>
        </row>
        <row r="515">
          <cell r="Q515">
            <v>-9656167.1999999993</v>
          </cell>
          <cell r="R515">
            <v>-9704207.0899999999</v>
          </cell>
          <cell r="S515">
            <v>-9752246.9800000004</v>
          </cell>
          <cell r="T515">
            <v>-9800286.8699999992</v>
          </cell>
          <cell r="AG515">
            <v>-9367927.8599999994</v>
          </cell>
          <cell r="AH515">
            <v>-9415967.75</v>
          </cell>
          <cell r="AI515">
            <v>-9464007.6400000006</v>
          </cell>
          <cell r="AJ515">
            <v>-9512047.5300000012</v>
          </cell>
        </row>
        <row r="516">
          <cell r="Q516">
            <v>2877994</v>
          </cell>
          <cell r="R516">
            <v>2866427</v>
          </cell>
          <cell r="S516">
            <v>2854860</v>
          </cell>
          <cell r="T516">
            <v>2843293</v>
          </cell>
          <cell r="AG516">
            <v>2947396</v>
          </cell>
          <cell r="AH516">
            <v>2935829</v>
          </cell>
          <cell r="AI516">
            <v>2924262</v>
          </cell>
          <cell r="AJ516">
            <v>2912695</v>
          </cell>
        </row>
        <row r="517"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</row>
        <row r="518">
          <cell r="Q518">
            <v>113632921</v>
          </cell>
          <cell r="R518">
            <v>113632921</v>
          </cell>
          <cell r="S518">
            <v>113632921</v>
          </cell>
          <cell r="T518">
            <v>113632921</v>
          </cell>
          <cell r="AG518">
            <v>113632921</v>
          </cell>
          <cell r="AH518">
            <v>113632921</v>
          </cell>
          <cell r="AI518">
            <v>113632921</v>
          </cell>
          <cell r="AJ518">
            <v>113632921</v>
          </cell>
        </row>
        <row r="519">
          <cell r="Q519">
            <v>-65141987.990000002</v>
          </cell>
          <cell r="R519">
            <v>-65435872.990000002</v>
          </cell>
          <cell r="S519">
            <v>-65729757.990000002</v>
          </cell>
          <cell r="T519">
            <v>-66023642.990000002</v>
          </cell>
          <cell r="AG519">
            <v>-63378677.990000002</v>
          </cell>
          <cell r="AH519">
            <v>-63672562.990000002</v>
          </cell>
          <cell r="AI519">
            <v>-63966447.990000002</v>
          </cell>
          <cell r="AJ519">
            <v>-64260332.990000002</v>
          </cell>
        </row>
        <row r="520"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AG520">
            <v>0</v>
          </cell>
          <cell r="AH520">
            <v>0</v>
          </cell>
          <cell r="AI520">
            <v>0</v>
          </cell>
          <cell r="AJ520">
            <v>0</v>
          </cell>
        </row>
        <row r="521"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</row>
        <row r="522"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</row>
        <row r="523"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AG523">
            <v>0</v>
          </cell>
          <cell r="AH523">
            <v>0</v>
          </cell>
          <cell r="AI523">
            <v>0</v>
          </cell>
          <cell r="AJ523">
            <v>0</v>
          </cell>
        </row>
        <row r="524"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0</v>
          </cell>
        </row>
        <row r="525">
          <cell r="Q525">
            <v>7811.79</v>
          </cell>
          <cell r="R525">
            <v>5207.62</v>
          </cell>
          <cell r="S525">
            <v>2603.4499999999998</v>
          </cell>
          <cell r="T525">
            <v>0</v>
          </cell>
          <cell r="AG525">
            <v>23436.809999999998</v>
          </cell>
          <cell r="AH525">
            <v>20832.640000000003</v>
          </cell>
          <cell r="AI525">
            <v>18228.469999999998</v>
          </cell>
          <cell r="AJ525">
            <v>15624.330000000002</v>
          </cell>
        </row>
        <row r="526"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</row>
        <row r="527">
          <cell r="Q527">
            <v>2053556</v>
          </cell>
          <cell r="R527">
            <v>2035056</v>
          </cell>
          <cell r="S527">
            <v>2016556</v>
          </cell>
          <cell r="T527">
            <v>1998056</v>
          </cell>
          <cell r="AG527">
            <v>2164556</v>
          </cell>
          <cell r="AH527">
            <v>2146056</v>
          </cell>
          <cell r="AI527">
            <v>2127556</v>
          </cell>
          <cell r="AJ527">
            <v>2109056</v>
          </cell>
        </row>
        <row r="528"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AG528">
            <v>0</v>
          </cell>
          <cell r="AH528">
            <v>0</v>
          </cell>
          <cell r="AI528">
            <v>0</v>
          </cell>
          <cell r="AJ528">
            <v>0</v>
          </cell>
        </row>
        <row r="529">
          <cell r="Q529">
            <v>11568032.869999999</v>
          </cell>
          <cell r="R529">
            <v>11450616.199999999</v>
          </cell>
          <cell r="S529">
            <v>11333199.529999999</v>
          </cell>
          <cell r="T529">
            <v>11033032.9</v>
          </cell>
          <cell r="AG529">
            <v>12239095.373749999</v>
          </cell>
          <cell r="AH529">
            <v>12140255.101666665</v>
          </cell>
          <cell r="AI529">
            <v>12033984.270416668</v>
          </cell>
          <cell r="AJ529">
            <v>11912668.298333332</v>
          </cell>
        </row>
        <row r="530"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</row>
        <row r="531">
          <cell r="Q531">
            <v>4158309.36</v>
          </cell>
          <cell r="R531">
            <v>3392230.25</v>
          </cell>
          <cell r="S531">
            <v>3032419.48</v>
          </cell>
          <cell r="T531">
            <v>2488094.46</v>
          </cell>
          <cell r="AG531">
            <v>1186509.5266666666</v>
          </cell>
          <cell r="AH531">
            <v>1501115.34375</v>
          </cell>
          <cell r="AI531">
            <v>1768809.0824999998</v>
          </cell>
          <cell r="AJ531">
            <v>1998830.4966666668</v>
          </cell>
        </row>
        <row r="532"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</row>
        <row r="533"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</row>
        <row r="534">
          <cell r="Q534">
            <v>108466.31</v>
          </cell>
          <cell r="R534">
            <v>100965.9</v>
          </cell>
          <cell r="S534">
            <v>93465.49</v>
          </cell>
          <cell r="T534">
            <v>85965</v>
          </cell>
          <cell r="AG534">
            <v>154505.82791666666</v>
          </cell>
          <cell r="AH534">
            <v>146429.27333333332</v>
          </cell>
          <cell r="AI534">
            <v>138583.17791666667</v>
          </cell>
          <cell r="AJ534">
            <v>130967.53666666668</v>
          </cell>
        </row>
        <row r="535"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</row>
        <row r="536"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</row>
        <row r="537"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</row>
        <row r="538">
          <cell r="Q538">
            <v>28170657</v>
          </cell>
          <cell r="R538">
            <v>28170657</v>
          </cell>
          <cell r="S538">
            <v>28170657</v>
          </cell>
          <cell r="T538">
            <v>25257988</v>
          </cell>
          <cell r="AG538">
            <v>13359763.299999999</v>
          </cell>
          <cell r="AH538">
            <v>15720658.924999999</v>
          </cell>
          <cell r="AI538">
            <v>18092943.508333333</v>
          </cell>
          <cell r="AJ538">
            <v>20180889.915833335</v>
          </cell>
        </row>
        <row r="539">
          <cell r="Q539">
            <v>-28170657</v>
          </cell>
          <cell r="R539">
            <v>-28170657</v>
          </cell>
          <cell r="S539">
            <v>-28170657</v>
          </cell>
          <cell r="T539">
            <v>-25257988</v>
          </cell>
          <cell r="AG539">
            <v>-13359763.299999999</v>
          </cell>
          <cell r="AH539">
            <v>-15720658.924999999</v>
          </cell>
          <cell r="AI539">
            <v>-18092943.508333333</v>
          </cell>
          <cell r="AJ539">
            <v>-20180889.915833335</v>
          </cell>
        </row>
        <row r="540"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</row>
        <row r="541">
          <cell r="Q541">
            <v>34468.85</v>
          </cell>
          <cell r="R541">
            <v>0</v>
          </cell>
          <cell r="S541">
            <v>0</v>
          </cell>
          <cell r="T541">
            <v>0</v>
          </cell>
          <cell r="AG541">
            <v>25007.430833333332</v>
          </cell>
          <cell r="AH541">
            <v>24937.44083333333</v>
          </cell>
          <cell r="AI541">
            <v>23340.882083333334</v>
          </cell>
          <cell r="AJ541">
            <v>21649.817083333335</v>
          </cell>
        </row>
        <row r="542"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</row>
        <row r="543">
          <cell r="Q543">
            <v>202553.27</v>
          </cell>
          <cell r="R543">
            <v>0</v>
          </cell>
          <cell r="S543">
            <v>0</v>
          </cell>
          <cell r="T543">
            <v>0</v>
          </cell>
          <cell r="AG543">
            <v>157544.79416666666</v>
          </cell>
          <cell r="AH543">
            <v>156130.77249999999</v>
          </cell>
          <cell r="AI543">
            <v>145600.49458333332</v>
          </cell>
          <cell r="AJ543">
            <v>134390.39749999999</v>
          </cell>
        </row>
        <row r="544"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AG544">
            <v>1710.4541666666667</v>
          </cell>
          <cell r="AH544">
            <v>1399.4624999999999</v>
          </cell>
          <cell r="AI544">
            <v>1088.4708333333335</v>
          </cell>
          <cell r="AJ544">
            <v>777.47916666666663</v>
          </cell>
        </row>
        <row r="545"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AG545">
            <v>5586.1895833333328</v>
          </cell>
          <cell r="AH545">
            <v>4570.5187500000002</v>
          </cell>
          <cell r="AI545">
            <v>3554.8479166666662</v>
          </cell>
          <cell r="AJ545">
            <v>2539.1770833333335</v>
          </cell>
        </row>
        <row r="546"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AG546">
            <v>2236.8454166666666</v>
          </cell>
          <cell r="AH546">
            <v>1830.14625</v>
          </cell>
          <cell r="AI546">
            <v>1423.4470833333335</v>
          </cell>
          <cell r="AJ546">
            <v>1016.7479166666667</v>
          </cell>
        </row>
        <row r="547">
          <cell r="Q547">
            <v>1486.1</v>
          </cell>
          <cell r="R547">
            <v>1610.7</v>
          </cell>
          <cell r="S547">
            <v>1953.89</v>
          </cell>
          <cell r="T547">
            <v>2081.66</v>
          </cell>
          <cell r="AG547">
            <v>1233.4937500000001</v>
          </cell>
          <cell r="AH547">
            <v>1290.7416666666668</v>
          </cell>
          <cell r="AI547">
            <v>1362.7083333333337</v>
          </cell>
          <cell r="AJ547">
            <v>1448.2554166666669</v>
          </cell>
        </row>
        <row r="548"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AG548">
            <v>4767.8625000000002</v>
          </cell>
          <cell r="AH548">
            <v>1589.2875000000001</v>
          </cell>
          <cell r="AI548">
            <v>0</v>
          </cell>
          <cell r="AJ548">
            <v>0</v>
          </cell>
        </row>
        <row r="549">
          <cell r="Q549">
            <v>355617.78</v>
          </cell>
          <cell r="R549">
            <v>0</v>
          </cell>
          <cell r="S549">
            <v>0</v>
          </cell>
          <cell r="T549">
            <v>0</v>
          </cell>
          <cell r="AG549">
            <v>243828.87583333332</v>
          </cell>
          <cell r="AH549">
            <v>244690.07333333333</v>
          </cell>
          <cell r="AI549">
            <v>230094.55333333337</v>
          </cell>
          <cell r="AJ549">
            <v>214717.64291666669</v>
          </cell>
        </row>
        <row r="550">
          <cell r="Q550">
            <v>1290210.98</v>
          </cell>
          <cell r="R550">
            <v>1285802.26</v>
          </cell>
          <cell r="S550">
            <v>1227356.68</v>
          </cell>
          <cell r="T550">
            <v>1168911.1000000001</v>
          </cell>
          <cell r="AG550">
            <v>1640884.4600000002</v>
          </cell>
          <cell r="AH550">
            <v>1584690.4158333335</v>
          </cell>
          <cell r="AI550">
            <v>1530747.9075000004</v>
          </cell>
          <cell r="AJ550">
            <v>1476805.3991666667</v>
          </cell>
        </row>
        <row r="551">
          <cell r="Q551">
            <v>2387937.7400000002</v>
          </cell>
          <cell r="R551">
            <v>2435188.52</v>
          </cell>
          <cell r="S551">
            <v>2463913.42</v>
          </cell>
          <cell r="T551">
            <v>2498915.77</v>
          </cell>
          <cell r="AG551">
            <v>2109769.4420833332</v>
          </cell>
          <cell r="AH551">
            <v>2155943.73</v>
          </cell>
          <cell r="AI551">
            <v>2200883.8712500003</v>
          </cell>
          <cell r="AJ551">
            <v>2243947.219583333</v>
          </cell>
        </row>
        <row r="552">
          <cell r="Q552">
            <v>-452676.51</v>
          </cell>
          <cell r="R552">
            <v>-473998.84</v>
          </cell>
          <cell r="S552">
            <v>-495782.56</v>
          </cell>
          <cell r="T552">
            <v>-518132.61</v>
          </cell>
          <cell r="AG552">
            <v>-338012.85625000001</v>
          </cell>
          <cell r="AH552">
            <v>-356498.06291666668</v>
          </cell>
          <cell r="AI552">
            <v>-375450.32958333328</v>
          </cell>
          <cell r="AJ552">
            <v>-394863.14916666667</v>
          </cell>
        </row>
        <row r="553">
          <cell r="Q553">
            <v>-19724864.66</v>
          </cell>
          <cell r="R553">
            <v>-21793738.66</v>
          </cell>
          <cell r="S553">
            <v>-24603059.66</v>
          </cell>
          <cell r="T553">
            <v>-26900439.66</v>
          </cell>
          <cell r="AG553">
            <v>-9321538.9916666653</v>
          </cell>
          <cell r="AH553">
            <v>-11061853.745833332</v>
          </cell>
          <cell r="AI553">
            <v>-12797553.317500001</v>
          </cell>
          <cell r="AJ553">
            <v>-14538758.534583332</v>
          </cell>
        </row>
        <row r="554">
          <cell r="Q554">
            <v>148493689</v>
          </cell>
          <cell r="R554">
            <v>148493689</v>
          </cell>
          <cell r="S554">
            <v>148493689</v>
          </cell>
          <cell r="T554">
            <v>132630689</v>
          </cell>
          <cell r="AG554">
            <v>160943064</v>
          </cell>
          <cell r="AH554">
            <v>159102314</v>
          </cell>
          <cell r="AI554">
            <v>157261564</v>
          </cell>
          <cell r="AJ554">
            <v>155009272.33333334</v>
          </cell>
        </row>
        <row r="555">
          <cell r="R555">
            <v>0</v>
          </cell>
          <cell r="S555">
            <v>0</v>
          </cell>
          <cell r="T555">
            <v>20545452.370000001</v>
          </cell>
          <cell r="AG555">
            <v>0</v>
          </cell>
          <cell r="AH555">
            <v>0</v>
          </cell>
          <cell r="AI555">
            <v>0</v>
          </cell>
          <cell r="AJ555">
            <v>856060.51541666675</v>
          </cell>
        </row>
        <row r="556">
          <cell r="AG556">
            <v>0</v>
          </cell>
          <cell r="AH556">
            <v>0</v>
          </cell>
          <cell r="AI556">
            <v>0</v>
          </cell>
          <cell r="AJ556">
            <v>0</v>
          </cell>
        </row>
        <row r="557">
          <cell r="Q557">
            <v>5821860</v>
          </cell>
          <cell r="R557">
            <v>11603178</v>
          </cell>
          <cell r="S557">
            <v>14344357</v>
          </cell>
          <cell r="T557">
            <v>18301054</v>
          </cell>
          <cell r="AG557">
            <v>416303.33333333331</v>
          </cell>
          <cell r="AH557">
            <v>1142346.5833333333</v>
          </cell>
          <cell r="AI557">
            <v>2223493.875</v>
          </cell>
          <cell r="AJ557">
            <v>3583719.3333333335</v>
          </cell>
        </row>
        <row r="558">
          <cell r="Q558">
            <v>-5821860</v>
          </cell>
          <cell r="R558">
            <v>-11603178</v>
          </cell>
          <cell r="S558">
            <v>-14344357</v>
          </cell>
          <cell r="T558">
            <v>-18301054</v>
          </cell>
          <cell r="AG558">
            <v>-416303.33333333331</v>
          </cell>
          <cell r="AH558">
            <v>-1142346.5833333333</v>
          </cell>
          <cell r="AI558">
            <v>-2223493.875</v>
          </cell>
          <cell r="AJ558">
            <v>-3583719.3333333335</v>
          </cell>
        </row>
        <row r="559">
          <cell r="AG559">
            <v>0</v>
          </cell>
          <cell r="AH559">
            <v>0</v>
          </cell>
          <cell r="AI559">
            <v>0</v>
          </cell>
          <cell r="AJ559">
            <v>0</v>
          </cell>
        </row>
        <row r="560">
          <cell r="AG560">
            <v>0</v>
          </cell>
          <cell r="AH560">
            <v>0</v>
          </cell>
          <cell r="AI560">
            <v>0</v>
          </cell>
          <cell r="AJ560">
            <v>0</v>
          </cell>
        </row>
        <row r="561">
          <cell r="R561">
            <v>0</v>
          </cell>
          <cell r="S561">
            <v>0</v>
          </cell>
          <cell r="T561">
            <v>40009301</v>
          </cell>
          <cell r="AG561">
            <v>0</v>
          </cell>
          <cell r="AH561">
            <v>0</v>
          </cell>
          <cell r="AI561">
            <v>0</v>
          </cell>
          <cell r="AJ561">
            <v>1667054.2083333333</v>
          </cell>
        </row>
        <row r="562">
          <cell r="R562">
            <v>0</v>
          </cell>
          <cell r="S562">
            <v>0</v>
          </cell>
          <cell r="T562">
            <v>-40009301</v>
          </cell>
          <cell r="AG562">
            <v>0</v>
          </cell>
          <cell r="AH562">
            <v>0</v>
          </cell>
          <cell r="AI562">
            <v>0</v>
          </cell>
          <cell r="AJ562">
            <v>-1667054.2083333333</v>
          </cell>
        </row>
        <row r="563">
          <cell r="Q563">
            <v>4129091.39</v>
          </cell>
          <cell r="R563">
            <v>4085328</v>
          </cell>
          <cell r="S563">
            <v>4085328</v>
          </cell>
          <cell r="T563">
            <v>3549741</v>
          </cell>
          <cell r="AG563">
            <v>1197064.0645833334</v>
          </cell>
          <cell r="AH563">
            <v>1539331.5391666666</v>
          </cell>
          <cell r="AI563">
            <v>1879775.5391666666</v>
          </cell>
          <cell r="AJ563">
            <v>2197903.4141666666</v>
          </cell>
        </row>
        <row r="564"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AG564">
            <v>0</v>
          </cell>
          <cell r="AH564">
            <v>0</v>
          </cell>
          <cell r="AI564">
            <v>0</v>
          </cell>
          <cell r="AJ564">
            <v>0</v>
          </cell>
        </row>
        <row r="565">
          <cell r="AG565">
            <v>0</v>
          </cell>
          <cell r="AH565">
            <v>0</v>
          </cell>
          <cell r="AI565">
            <v>0</v>
          </cell>
          <cell r="AJ565">
            <v>0</v>
          </cell>
        </row>
        <row r="566">
          <cell r="Q566">
            <v>28199826.379999999</v>
          </cell>
          <cell r="R566">
            <v>28716647.699999999</v>
          </cell>
          <cell r="S566">
            <v>28867264.809999999</v>
          </cell>
          <cell r="T566">
            <v>29048417.75</v>
          </cell>
          <cell r="AG566">
            <v>27032433.507499997</v>
          </cell>
          <cell r="AH566">
            <v>27212861.618750002</v>
          </cell>
          <cell r="AI566">
            <v>27419755.707916666</v>
          </cell>
          <cell r="AJ566">
            <v>27637878.142500002</v>
          </cell>
        </row>
        <row r="567">
          <cell r="Q567">
            <v>1701628.26</v>
          </cell>
          <cell r="R567">
            <v>1637689.26</v>
          </cell>
          <cell r="S567">
            <v>1573750.26</v>
          </cell>
          <cell r="T567">
            <v>1651423.24</v>
          </cell>
          <cell r="AG567">
            <v>2085211.582916667</v>
          </cell>
          <cell r="AH567">
            <v>2021323.2600000005</v>
          </cell>
          <cell r="AI567">
            <v>1957384.2600000005</v>
          </cell>
          <cell r="AJ567">
            <v>1899345.759166667</v>
          </cell>
        </row>
        <row r="568">
          <cell r="Q568">
            <v>1744869.26</v>
          </cell>
          <cell r="R568">
            <v>1694791.26</v>
          </cell>
          <cell r="S568">
            <v>1644713.26</v>
          </cell>
          <cell r="T568">
            <v>1736247.24</v>
          </cell>
          <cell r="AG568">
            <v>2044654.6291666671</v>
          </cell>
          <cell r="AH568">
            <v>1996512.9945833336</v>
          </cell>
          <cell r="AI568">
            <v>1945169.801666667</v>
          </cell>
          <cell r="AJ568">
            <v>1901003.759166667</v>
          </cell>
        </row>
        <row r="569">
          <cell r="Q569">
            <v>283223.96000000002</v>
          </cell>
          <cell r="R569">
            <v>283223.96000000002</v>
          </cell>
          <cell r="S569">
            <v>283223.96000000002</v>
          </cell>
          <cell r="T569">
            <v>0</v>
          </cell>
          <cell r="AG569">
            <v>281517.17708333331</v>
          </cell>
          <cell r="AH569">
            <v>282211.27833333326</v>
          </cell>
          <cell r="AI569">
            <v>282320.40583333332</v>
          </cell>
          <cell r="AJ569">
            <v>270441.0995833333</v>
          </cell>
        </row>
        <row r="570"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</row>
        <row r="571"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</row>
        <row r="572"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</row>
        <row r="573"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</row>
        <row r="574"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</row>
        <row r="575"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</row>
        <row r="576"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AG576">
            <v>0</v>
          </cell>
          <cell r="AH576">
            <v>0</v>
          </cell>
          <cell r="AI576">
            <v>0</v>
          </cell>
          <cell r="AJ576">
            <v>0</v>
          </cell>
        </row>
        <row r="577">
          <cell r="Q577">
            <v>1471645.26</v>
          </cell>
          <cell r="R577">
            <v>1471645.26</v>
          </cell>
          <cell r="S577">
            <v>1471645.26</v>
          </cell>
          <cell r="T577">
            <v>1499216.5</v>
          </cell>
          <cell r="AG577">
            <v>1538686.2429166667</v>
          </cell>
          <cell r="AH577">
            <v>1525162.5337499997</v>
          </cell>
          <cell r="AI577">
            <v>1511638.824583333</v>
          </cell>
          <cell r="AJ577">
            <v>1502216.3170833329</v>
          </cell>
        </row>
        <row r="578"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</row>
        <row r="579">
          <cell r="Q579">
            <v>2297178.35</v>
          </cell>
          <cell r="R579">
            <v>2302815.35</v>
          </cell>
          <cell r="S579">
            <v>2303767.35</v>
          </cell>
          <cell r="T579">
            <v>1163722.56</v>
          </cell>
          <cell r="AG579">
            <v>2227541.2941666665</v>
          </cell>
          <cell r="AH579">
            <v>2242198.3037500004</v>
          </cell>
          <cell r="AI579">
            <v>2255389.7954166667</v>
          </cell>
          <cell r="AJ579">
            <v>2218836.8962500007</v>
          </cell>
        </row>
        <row r="580">
          <cell r="R580">
            <v>0</v>
          </cell>
          <cell r="S580">
            <v>0</v>
          </cell>
          <cell r="T580">
            <v>783.5</v>
          </cell>
          <cell r="AG580">
            <v>0</v>
          </cell>
          <cell r="AH580">
            <v>0</v>
          </cell>
          <cell r="AI580">
            <v>0</v>
          </cell>
          <cell r="AJ580">
            <v>32.645833333333336</v>
          </cell>
        </row>
        <row r="581">
          <cell r="Q581">
            <v>56842.52</v>
          </cell>
          <cell r="R581">
            <v>58267.68</v>
          </cell>
          <cell r="S581">
            <v>58267.68</v>
          </cell>
          <cell r="T581">
            <v>58267.68</v>
          </cell>
          <cell r="AG581">
            <v>41891.937500000007</v>
          </cell>
          <cell r="AH581">
            <v>46688.195833333331</v>
          </cell>
          <cell r="AI581">
            <v>51543.835833333338</v>
          </cell>
          <cell r="AJ581">
            <v>54431.205416666671</v>
          </cell>
        </row>
        <row r="582">
          <cell r="Q582">
            <v>96518.45</v>
          </cell>
          <cell r="R582">
            <v>98811.15</v>
          </cell>
          <cell r="S582">
            <v>99600.45</v>
          </cell>
          <cell r="T582">
            <v>99604.77</v>
          </cell>
          <cell r="AG582">
            <v>73572.842083333337</v>
          </cell>
          <cell r="AH582">
            <v>81711.575416666659</v>
          </cell>
          <cell r="AI582">
            <v>89978.725416666668</v>
          </cell>
          <cell r="AJ582">
            <v>94857.550416666651</v>
          </cell>
        </row>
        <row r="583">
          <cell r="Q583">
            <v>50000</v>
          </cell>
          <cell r="R583">
            <v>50000</v>
          </cell>
          <cell r="S583">
            <v>50000</v>
          </cell>
          <cell r="T583">
            <v>50000</v>
          </cell>
          <cell r="AG583">
            <v>50000</v>
          </cell>
          <cell r="AH583">
            <v>50000</v>
          </cell>
          <cell r="AI583">
            <v>50000</v>
          </cell>
          <cell r="AJ583">
            <v>50000</v>
          </cell>
        </row>
        <row r="584"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AG584">
            <v>7477.98</v>
          </cell>
          <cell r="AH584">
            <v>7477.98</v>
          </cell>
          <cell r="AI584">
            <v>7477.98</v>
          </cell>
          <cell r="AJ584">
            <v>7062.5366666666669</v>
          </cell>
        </row>
        <row r="585"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</row>
        <row r="586">
          <cell r="Q586">
            <v>13442.34</v>
          </cell>
          <cell r="R586">
            <v>13442.34</v>
          </cell>
          <cell r="S586">
            <v>13442.34</v>
          </cell>
          <cell r="T586">
            <v>13442.34</v>
          </cell>
          <cell r="AG586">
            <v>10680.527499999998</v>
          </cell>
          <cell r="AH586">
            <v>11707.659999999998</v>
          </cell>
          <cell r="AI586">
            <v>12617.902916666666</v>
          </cell>
          <cell r="AJ586">
            <v>13072.069166666666</v>
          </cell>
        </row>
        <row r="587">
          <cell r="Q587">
            <v>20000</v>
          </cell>
          <cell r="R587">
            <v>20000</v>
          </cell>
          <cell r="S587">
            <v>20000</v>
          </cell>
          <cell r="T587">
            <v>20000</v>
          </cell>
          <cell r="AG587">
            <v>17916.666666666668</v>
          </cell>
          <cell r="AH587">
            <v>18750</v>
          </cell>
          <cell r="AI587">
            <v>19583.333333333332</v>
          </cell>
          <cell r="AJ587">
            <v>20000</v>
          </cell>
        </row>
        <row r="588">
          <cell r="R588">
            <v>0</v>
          </cell>
          <cell r="S588">
            <v>0</v>
          </cell>
          <cell r="T588">
            <v>41054.71</v>
          </cell>
          <cell r="AG588">
            <v>0</v>
          </cell>
          <cell r="AH588">
            <v>0</v>
          </cell>
          <cell r="AI588">
            <v>0</v>
          </cell>
          <cell r="AJ588">
            <v>1710.6129166666667</v>
          </cell>
        </row>
        <row r="589"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AG589">
            <v>0</v>
          </cell>
          <cell r="AH589">
            <v>0</v>
          </cell>
          <cell r="AI589">
            <v>0</v>
          </cell>
          <cell r="AJ589">
            <v>0</v>
          </cell>
        </row>
        <row r="590"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AG590">
            <v>0</v>
          </cell>
          <cell r="AH590">
            <v>0</v>
          </cell>
          <cell r="AI590">
            <v>0</v>
          </cell>
          <cell r="AJ590">
            <v>0</v>
          </cell>
        </row>
        <row r="591"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</row>
        <row r="592"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</row>
        <row r="593"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</row>
        <row r="594"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</row>
        <row r="595"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AG595">
            <v>0</v>
          </cell>
          <cell r="AH595">
            <v>0</v>
          </cell>
          <cell r="AI595">
            <v>0</v>
          </cell>
          <cell r="AJ595">
            <v>0</v>
          </cell>
        </row>
        <row r="596"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</row>
        <row r="597"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</row>
        <row r="598"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</row>
        <row r="599"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</row>
        <row r="600"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</row>
        <row r="601"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</row>
        <row r="602">
          <cell r="Q602">
            <v>0</v>
          </cell>
          <cell r="R602">
            <v>0</v>
          </cell>
          <cell r="S602">
            <v>0</v>
          </cell>
          <cell r="T602">
            <v>0</v>
          </cell>
          <cell r="AG602">
            <v>0</v>
          </cell>
          <cell r="AH602">
            <v>0</v>
          </cell>
          <cell r="AI602">
            <v>0</v>
          </cell>
          <cell r="AJ602">
            <v>0</v>
          </cell>
        </row>
        <row r="603"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</row>
        <row r="604"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AG604">
            <v>0</v>
          </cell>
          <cell r="AH604">
            <v>0</v>
          </cell>
          <cell r="AI604">
            <v>0</v>
          </cell>
          <cell r="AJ604">
            <v>0</v>
          </cell>
        </row>
        <row r="605"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</row>
        <row r="606"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AG606">
            <v>0</v>
          </cell>
          <cell r="AH606">
            <v>0</v>
          </cell>
          <cell r="AI606">
            <v>0</v>
          </cell>
          <cell r="AJ606">
            <v>0</v>
          </cell>
        </row>
        <row r="607"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AG607">
            <v>0</v>
          </cell>
          <cell r="AH607">
            <v>0</v>
          </cell>
          <cell r="AI607">
            <v>0</v>
          </cell>
          <cell r="AJ607">
            <v>0</v>
          </cell>
        </row>
        <row r="608"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</row>
        <row r="609"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AG609">
            <v>0</v>
          </cell>
          <cell r="AH609">
            <v>0</v>
          </cell>
          <cell r="AI609">
            <v>0</v>
          </cell>
          <cell r="AJ609">
            <v>0</v>
          </cell>
        </row>
        <row r="610"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0</v>
          </cell>
        </row>
        <row r="611"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</row>
        <row r="612"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</row>
        <row r="613"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</row>
        <row r="614">
          <cell r="Q614">
            <v>0</v>
          </cell>
          <cell r="R614">
            <v>0</v>
          </cell>
          <cell r="S614">
            <v>0</v>
          </cell>
          <cell r="T614">
            <v>0</v>
          </cell>
          <cell r="AG614">
            <v>0</v>
          </cell>
          <cell r="AH614">
            <v>0</v>
          </cell>
          <cell r="AI614">
            <v>0</v>
          </cell>
          <cell r="AJ614">
            <v>0</v>
          </cell>
        </row>
        <row r="615">
          <cell r="Q615">
            <v>348448.37</v>
          </cell>
          <cell r="R615">
            <v>348448.37</v>
          </cell>
          <cell r="S615">
            <v>348448.37</v>
          </cell>
          <cell r="T615">
            <v>433950.08</v>
          </cell>
          <cell r="AG615">
            <v>359965.02791666664</v>
          </cell>
          <cell r="AH615">
            <v>355669.05875000003</v>
          </cell>
          <cell r="AI615">
            <v>351373.08958333335</v>
          </cell>
          <cell r="AJ615">
            <v>352721.54208333342</v>
          </cell>
        </row>
        <row r="616"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AG616">
            <v>37.1175</v>
          </cell>
          <cell r="AH616">
            <v>0</v>
          </cell>
          <cell r="AI616">
            <v>0</v>
          </cell>
          <cell r="AJ616">
            <v>0</v>
          </cell>
        </row>
        <row r="617"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AG617">
            <v>2150.6454166666667</v>
          </cell>
          <cell r="AH617">
            <v>1730.3970833333333</v>
          </cell>
          <cell r="AI617">
            <v>1359.5904166666667</v>
          </cell>
          <cell r="AJ617">
            <v>1038.2254166666664</v>
          </cell>
        </row>
        <row r="618"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AG618">
            <v>1794.6570833333328</v>
          </cell>
          <cell r="AH618">
            <v>1374.0387499999999</v>
          </cell>
          <cell r="AI618">
            <v>1009.5020833333333</v>
          </cell>
          <cell r="AJ618">
            <v>701.04708333333338</v>
          </cell>
        </row>
        <row r="619"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AG619">
            <v>1332.3158333333333</v>
          </cell>
          <cell r="AH619">
            <v>841.08749999999998</v>
          </cell>
          <cell r="AI619">
            <v>463.80250000000001</v>
          </cell>
          <cell r="AJ619">
            <v>200.46083333333331</v>
          </cell>
        </row>
        <row r="620">
          <cell r="Q620">
            <v>51551.63</v>
          </cell>
          <cell r="R620">
            <v>51551.63</v>
          </cell>
          <cell r="S620">
            <v>66049.919999999998</v>
          </cell>
          <cell r="T620">
            <v>66049.919999999998</v>
          </cell>
          <cell r="AG620">
            <v>50447.732916666668</v>
          </cell>
          <cell r="AH620">
            <v>50625.055</v>
          </cell>
          <cell r="AI620">
            <v>51374.877083333333</v>
          </cell>
          <cell r="AJ620">
            <v>52717.419583333336</v>
          </cell>
        </row>
        <row r="621">
          <cell r="Q621">
            <v>382.69</v>
          </cell>
          <cell r="R621">
            <v>0</v>
          </cell>
          <cell r="S621">
            <v>0</v>
          </cell>
          <cell r="T621">
            <v>0</v>
          </cell>
          <cell r="AG621">
            <v>2981.5475000000001</v>
          </cell>
          <cell r="AH621">
            <v>2550.1058333333331</v>
          </cell>
          <cell r="AI621">
            <v>2138.9162500000002</v>
          </cell>
          <cell r="AJ621">
            <v>1763.9241666666667</v>
          </cell>
        </row>
        <row r="622">
          <cell r="Q622">
            <v>16434.43</v>
          </cell>
          <cell r="R622">
            <v>15338.8</v>
          </cell>
          <cell r="S622">
            <v>14243.17</v>
          </cell>
          <cell r="T622">
            <v>13147.54</v>
          </cell>
          <cell r="AG622">
            <v>23008.210000000003</v>
          </cell>
          <cell r="AH622">
            <v>21912.58</v>
          </cell>
          <cell r="AI622">
            <v>20816.95</v>
          </cell>
          <cell r="AJ622">
            <v>19721.32</v>
          </cell>
        </row>
        <row r="623">
          <cell r="Q623">
            <v>87974.39</v>
          </cell>
          <cell r="R623">
            <v>87974.39</v>
          </cell>
          <cell r="S623">
            <v>87974.39</v>
          </cell>
          <cell r="T623">
            <v>0</v>
          </cell>
          <cell r="AG623">
            <v>87974.39</v>
          </cell>
          <cell r="AH623">
            <v>87974.39</v>
          </cell>
          <cell r="AI623">
            <v>87974.39</v>
          </cell>
          <cell r="AJ623">
            <v>84308.79041666667</v>
          </cell>
        </row>
        <row r="624">
          <cell r="Q624">
            <v>36410.67</v>
          </cell>
          <cell r="R624">
            <v>49489.68</v>
          </cell>
          <cell r="S624">
            <v>63794.23</v>
          </cell>
          <cell r="T624">
            <v>70264.850000000006</v>
          </cell>
          <cell r="AG624">
            <v>8473.5445833333342</v>
          </cell>
          <cell r="AH624">
            <v>12052.725833333332</v>
          </cell>
          <cell r="AI624">
            <v>16772.888749999998</v>
          </cell>
          <cell r="AJ624">
            <v>22358.68375</v>
          </cell>
        </row>
        <row r="625">
          <cell r="R625">
            <v>41011.760000000002</v>
          </cell>
          <cell r="S625">
            <v>43022.26</v>
          </cell>
          <cell r="T625">
            <v>43097.78</v>
          </cell>
          <cell r="AG625">
            <v>0</v>
          </cell>
          <cell r="AH625">
            <v>1708.8233333333335</v>
          </cell>
          <cell r="AI625">
            <v>5210.2408333333333</v>
          </cell>
          <cell r="AJ625">
            <v>8798.5758333333342</v>
          </cell>
        </row>
        <row r="626">
          <cell r="AG626">
            <v>0</v>
          </cell>
          <cell r="AH626">
            <v>0</v>
          </cell>
          <cell r="AI626">
            <v>0</v>
          </cell>
          <cell r="AJ626">
            <v>0</v>
          </cell>
        </row>
        <row r="627">
          <cell r="R627">
            <v>0</v>
          </cell>
          <cell r="S627">
            <v>496</v>
          </cell>
          <cell r="T627">
            <v>3305.19</v>
          </cell>
          <cell r="AG627">
            <v>0</v>
          </cell>
          <cell r="AH627">
            <v>0</v>
          </cell>
          <cell r="AI627">
            <v>20.666666666666668</v>
          </cell>
          <cell r="AJ627">
            <v>179.04958333333335</v>
          </cell>
        </row>
        <row r="628">
          <cell r="AG628">
            <v>0</v>
          </cell>
          <cell r="AH628">
            <v>0</v>
          </cell>
          <cell r="AI628">
            <v>0</v>
          </cell>
          <cell r="AJ628">
            <v>0</v>
          </cell>
        </row>
        <row r="629">
          <cell r="AG629">
            <v>0</v>
          </cell>
          <cell r="AH629">
            <v>0</v>
          </cell>
          <cell r="AI629">
            <v>0</v>
          </cell>
          <cell r="AJ629">
            <v>0</v>
          </cell>
        </row>
        <row r="630"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</row>
        <row r="631"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</row>
        <row r="632">
          <cell r="Q632">
            <v>4111524.21</v>
          </cell>
          <cell r="R632">
            <v>4568893.21</v>
          </cell>
          <cell r="S632">
            <v>4947453.9400000004</v>
          </cell>
          <cell r="T632">
            <v>5087579.26</v>
          </cell>
          <cell r="AG632">
            <v>1278687.9079166667</v>
          </cell>
          <cell r="AH632">
            <v>1640371.9670833333</v>
          </cell>
          <cell r="AI632">
            <v>2036886.4316666666</v>
          </cell>
          <cell r="AJ632">
            <v>2453242.7941666669</v>
          </cell>
        </row>
        <row r="633">
          <cell r="Q633">
            <v>637840.78</v>
          </cell>
          <cell r="R633">
            <v>714843.78</v>
          </cell>
          <cell r="S633">
            <v>752888.05</v>
          </cell>
          <cell r="T633">
            <v>767988.73</v>
          </cell>
          <cell r="AG633">
            <v>144359.67166666666</v>
          </cell>
          <cell r="AH633">
            <v>200721.52833333332</v>
          </cell>
          <cell r="AI633">
            <v>261877.02124999999</v>
          </cell>
          <cell r="AJ633">
            <v>325007.49125000002</v>
          </cell>
        </row>
        <row r="634">
          <cell r="Q634">
            <v>187663.85</v>
          </cell>
          <cell r="R634">
            <v>200179.29</v>
          </cell>
          <cell r="S634">
            <v>210297.41</v>
          </cell>
          <cell r="T634">
            <v>222175.2</v>
          </cell>
          <cell r="AG634">
            <v>109085.04625000001</v>
          </cell>
          <cell r="AH634">
            <v>125172.77416666667</v>
          </cell>
          <cell r="AI634">
            <v>142062.79958333334</v>
          </cell>
          <cell r="AJ634">
            <v>156756.64791666667</v>
          </cell>
        </row>
        <row r="635">
          <cell r="Q635">
            <v>90375.05</v>
          </cell>
          <cell r="R635">
            <v>95995.3</v>
          </cell>
          <cell r="S635">
            <v>100538.99</v>
          </cell>
          <cell r="T635">
            <v>105872.89</v>
          </cell>
          <cell r="AG635">
            <v>53926.082083333335</v>
          </cell>
          <cell r="AH635">
            <v>61621.050833333335</v>
          </cell>
          <cell r="AI635">
            <v>69604.720000000016</v>
          </cell>
          <cell r="AJ635">
            <v>76431.457500000004</v>
          </cell>
        </row>
        <row r="636"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AG636">
            <v>10585.2075</v>
          </cell>
          <cell r="AH636">
            <v>9144.7145833333343</v>
          </cell>
          <cell r="AI636">
            <v>3852.1108333333336</v>
          </cell>
          <cell r="AJ636">
            <v>0</v>
          </cell>
        </row>
        <row r="637">
          <cell r="Q637">
            <v>805238.1</v>
          </cell>
          <cell r="R637">
            <v>805238.1</v>
          </cell>
          <cell r="S637">
            <v>908403.74</v>
          </cell>
          <cell r="T637">
            <v>1089876.8500000001</v>
          </cell>
          <cell r="AG637">
            <v>403096.91166666668</v>
          </cell>
          <cell r="AH637">
            <v>470200.08666666667</v>
          </cell>
          <cell r="AI637">
            <v>541601.82999999996</v>
          </cell>
          <cell r="AJ637">
            <v>619291.29625000001</v>
          </cell>
        </row>
        <row r="638">
          <cell r="Q638">
            <v>372546.16</v>
          </cell>
          <cell r="R638">
            <v>372546.16</v>
          </cell>
          <cell r="S638">
            <v>418874.27</v>
          </cell>
          <cell r="T638">
            <v>500367.56</v>
          </cell>
          <cell r="AG638">
            <v>189152.93999999997</v>
          </cell>
          <cell r="AH638">
            <v>220198.45333333334</v>
          </cell>
          <cell r="AI638">
            <v>253174.30458333335</v>
          </cell>
          <cell r="AJ638">
            <v>288780.87625000003</v>
          </cell>
        </row>
        <row r="639">
          <cell r="Q639">
            <v>-5104426.16</v>
          </cell>
          <cell r="R639">
            <v>-5574310.5999999996</v>
          </cell>
          <cell r="S639">
            <v>-5952871.3300000001</v>
          </cell>
          <cell r="T639">
            <v>-6399631.3099999996</v>
          </cell>
          <cell r="AG639">
            <v>-1790443.5249999997</v>
          </cell>
          <cell r="AH639">
            <v>-2235390.89</v>
          </cell>
          <cell r="AI639">
            <v>-2715690.137083333</v>
          </cell>
          <cell r="AJ639">
            <v>-3219850.4250000003</v>
          </cell>
        </row>
        <row r="640">
          <cell r="Q640">
            <v>-1100761.99</v>
          </cell>
          <cell r="R640">
            <v>-1183385.24</v>
          </cell>
          <cell r="S640">
            <v>-1221429.51</v>
          </cell>
          <cell r="T640">
            <v>-1374229.18</v>
          </cell>
          <cell r="AG640">
            <v>-387028.17458333331</v>
          </cell>
          <cell r="AH640">
            <v>-482200.97583333333</v>
          </cell>
          <cell r="AI640">
            <v>-582401.5904166667</v>
          </cell>
          <cell r="AJ640">
            <v>-685980.5083333333</v>
          </cell>
        </row>
        <row r="641">
          <cell r="Q641">
            <v>1830715.29</v>
          </cell>
          <cell r="R641">
            <v>2182704.02</v>
          </cell>
          <cell r="S641">
            <v>2346554.8199999998</v>
          </cell>
          <cell r="T641">
            <v>3199913.3</v>
          </cell>
          <cell r="AG641">
            <v>549882.87708333321</v>
          </cell>
          <cell r="AH641">
            <v>717108.68166666664</v>
          </cell>
          <cell r="AI641">
            <v>905827.79999999993</v>
          </cell>
          <cell r="AJ641">
            <v>1136930.6383333334</v>
          </cell>
        </row>
        <row r="642">
          <cell r="R642">
            <v>0</v>
          </cell>
          <cell r="S642">
            <v>-2346554.8199999998</v>
          </cell>
          <cell r="T642">
            <v>-3199913.3</v>
          </cell>
          <cell r="AG642">
            <v>0</v>
          </cell>
          <cell r="AH642">
            <v>0</v>
          </cell>
          <cell r="AI642">
            <v>-97773.117499999993</v>
          </cell>
          <cell r="AJ642">
            <v>-328875.95583333331</v>
          </cell>
        </row>
        <row r="643">
          <cell r="R643">
            <v>57885.19</v>
          </cell>
          <cell r="S643">
            <v>71551.45</v>
          </cell>
          <cell r="T643">
            <v>55721</v>
          </cell>
          <cell r="AG643">
            <v>0</v>
          </cell>
          <cell r="AH643">
            <v>2411.8829166666669</v>
          </cell>
          <cell r="AI643">
            <v>7805.076250000001</v>
          </cell>
          <cell r="AJ643">
            <v>13108.095000000001</v>
          </cell>
        </row>
        <row r="644"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0</v>
          </cell>
        </row>
        <row r="645">
          <cell r="Q645">
            <v>187781.41</v>
          </cell>
          <cell r="R645">
            <v>195635.85</v>
          </cell>
          <cell r="S645">
            <v>195578.86</v>
          </cell>
          <cell r="T645">
            <v>0</v>
          </cell>
          <cell r="AG645">
            <v>72189.946249999994</v>
          </cell>
          <cell r="AH645">
            <v>88165.66541666667</v>
          </cell>
          <cell r="AI645">
            <v>104466.27833333334</v>
          </cell>
          <cell r="AJ645">
            <v>112615.39750000001</v>
          </cell>
        </row>
        <row r="646">
          <cell r="Q646">
            <v>17878.21</v>
          </cell>
          <cell r="R646">
            <v>67693.259999999995</v>
          </cell>
          <cell r="S646">
            <v>193410.29</v>
          </cell>
          <cell r="T646">
            <v>338195.09</v>
          </cell>
          <cell r="AG646">
            <v>6774.901249999999</v>
          </cell>
          <cell r="AH646">
            <v>10340.379166666666</v>
          </cell>
          <cell r="AI646">
            <v>21219.693750000002</v>
          </cell>
          <cell r="AJ646">
            <v>43369.917916666665</v>
          </cell>
        </row>
        <row r="647"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</row>
        <row r="648">
          <cell r="Q648">
            <v>-1053090.1599999999</v>
          </cell>
          <cell r="R648">
            <v>-964692.58</v>
          </cell>
          <cell r="S648">
            <v>-549401.99</v>
          </cell>
          <cell r="T648">
            <v>0</v>
          </cell>
          <cell r="AG648">
            <v>-571963.74708333332</v>
          </cell>
          <cell r="AH648">
            <v>-564312.15041666664</v>
          </cell>
          <cell r="AI648">
            <v>-568464.6283333333</v>
          </cell>
          <cell r="AJ648">
            <v>-571129.13666666672</v>
          </cell>
        </row>
        <row r="649"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</row>
        <row r="650">
          <cell r="Q650">
            <v>394566.19</v>
          </cell>
          <cell r="R650">
            <v>285989.7</v>
          </cell>
          <cell r="S650">
            <v>206037.99</v>
          </cell>
          <cell r="T650">
            <v>0</v>
          </cell>
          <cell r="AG650">
            <v>338563.01666666666</v>
          </cell>
          <cell r="AH650">
            <v>338701.09166666667</v>
          </cell>
          <cell r="AI650">
            <v>337868.02500000002</v>
          </cell>
          <cell r="AJ650">
            <v>337490.34333333332</v>
          </cell>
        </row>
        <row r="651">
          <cell r="Q651">
            <v>-979736.54</v>
          </cell>
          <cell r="R651">
            <v>-1238162.97</v>
          </cell>
          <cell r="S651">
            <v>-1451739.3</v>
          </cell>
          <cell r="T651">
            <v>0</v>
          </cell>
          <cell r="AG651">
            <v>-328040.98666666663</v>
          </cell>
          <cell r="AH651">
            <v>-405190.22208333336</v>
          </cell>
          <cell r="AI651">
            <v>-496581.17458333331</v>
          </cell>
          <cell r="AJ651">
            <v>-545593.38583333336</v>
          </cell>
        </row>
        <row r="652">
          <cell r="Q652">
            <v>-398.85</v>
          </cell>
          <cell r="R652">
            <v>-398.85</v>
          </cell>
          <cell r="S652">
            <v>-398.85</v>
          </cell>
          <cell r="T652">
            <v>0</v>
          </cell>
          <cell r="AG652">
            <v>15467.631249999997</v>
          </cell>
          <cell r="AH652">
            <v>12358.995416666663</v>
          </cell>
          <cell r="AI652">
            <v>9250.3595833333293</v>
          </cell>
          <cell r="AJ652">
            <v>7696.0416666666615</v>
          </cell>
        </row>
        <row r="653">
          <cell r="Q653">
            <v>4770.29</v>
          </cell>
          <cell r="R653">
            <v>4770.29</v>
          </cell>
          <cell r="S653">
            <v>5018.3900000000003</v>
          </cell>
          <cell r="T653">
            <v>0</v>
          </cell>
          <cell r="AG653">
            <v>16349.248750000006</v>
          </cell>
          <cell r="AH653">
            <v>13663.852916666669</v>
          </cell>
          <cell r="AI653">
            <v>10988.794583333329</v>
          </cell>
          <cell r="AJ653">
            <v>9656.4341666666623</v>
          </cell>
        </row>
        <row r="654"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</row>
        <row r="655"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</row>
        <row r="656">
          <cell r="Q656">
            <v>0</v>
          </cell>
          <cell r="R656">
            <v>0</v>
          </cell>
          <cell r="S656">
            <v>-8117</v>
          </cell>
          <cell r="T656">
            <v>0</v>
          </cell>
          <cell r="AG656">
            <v>-67.651666666666671</v>
          </cell>
          <cell r="AH656">
            <v>-37.304583333333333</v>
          </cell>
          <cell r="AI656">
            <v>-341.68708333333331</v>
          </cell>
          <cell r="AJ656">
            <v>-676.41666666666663</v>
          </cell>
        </row>
        <row r="657"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</row>
        <row r="658">
          <cell r="Q658">
            <v>-552356.63</v>
          </cell>
          <cell r="R658">
            <v>-552356.63</v>
          </cell>
          <cell r="S658">
            <v>-552356.63</v>
          </cell>
          <cell r="T658">
            <v>0</v>
          </cell>
          <cell r="AG658">
            <v>294637.04416666663</v>
          </cell>
          <cell r="AH658">
            <v>156512.95416666666</v>
          </cell>
          <cell r="AI658">
            <v>3245.6770833333285</v>
          </cell>
          <cell r="AJ658">
            <v>-80959.555000000008</v>
          </cell>
        </row>
        <row r="659"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0</v>
          </cell>
        </row>
        <row r="660"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AG660">
            <v>-89.583333333333329</v>
          </cell>
          <cell r="AH660">
            <v>-57.083333333333336</v>
          </cell>
          <cell r="AI660">
            <v>-19.583333333333332</v>
          </cell>
          <cell r="AJ660">
            <v>0</v>
          </cell>
        </row>
        <row r="661">
          <cell r="Q661">
            <v>0</v>
          </cell>
          <cell r="R661">
            <v>0</v>
          </cell>
          <cell r="S661">
            <v>0</v>
          </cell>
          <cell r="T661">
            <v>0</v>
          </cell>
          <cell r="AG661">
            <v>0</v>
          </cell>
          <cell r="AH661">
            <v>0</v>
          </cell>
          <cell r="AI661">
            <v>0</v>
          </cell>
          <cell r="AJ661">
            <v>0</v>
          </cell>
        </row>
        <row r="662">
          <cell r="Q662">
            <v>0</v>
          </cell>
          <cell r="R662">
            <v>0</v>
          </cell>
          <cell r="S662">
            <v>0</v>
          </cell>
          <cell r="T662">
            <v>0</v>
          </cell>
          <cell r="AG662">
            <v>0</v>
          </cell>
          <cell r="AH662">
            <v>0</v>
          </cell>
          <cell r="AI662">
            <v>0</v>
          </cell>
          <cell r="AJ662">
            <v>0</v>
          </cell>
        </row>
        <row r="663"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AG663">
            <v>0</v>
          </cell>
          <cell r="AH663">
            <v>0</v>
          </cell>
          <cell r="AI663">
            <v>0</v>
          </cell>
          <cell r="AJ663">
            <v>0</v>
          </cell>
        </row>
        <row r="664"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AG664">
            <v>619.84625000000005</v>
          </cell>
          <cell r="AH664">
            <v>549.10874999999999</v>
          </cell>
          <cell r="AI664">
            <v>478.37124999999997</v>
          </cell>
          <cell r="AJ664">
            <v>443.0025</v>
          </cell>
        </row>
        <row r="665">
          <cell r="Q665">
            <v>0</v>
          </cell>
          <cell r="R665">
            <v>0</v>
          </cell>
          <cell r="S665">
            <v>0</v>
          </cell>
          <cell r="T665">
            <v>0</v>
          </cell>
          <cell r="AG665">
            <v>1436.0620833333335</v>
          </cell>
          <cell r="AH665">
            <v>1436.1091666666669</v>
          </cell>
          <cell r="AI665">
            <v>1436.1091666666669</v>
          </cell>
          <cell r="AJ665">
            <v>1436.1091666666669</v>
          </cell>
        </row>
        <row r="666">
          <cell r="Q666">
            <v>0</v>
          </cell>
          <cell r="R666">
            <v>0</v>
          </cell>
          <cell r="S666">
            <v>0</v>
          </cell>
          <cell r="T666">
            <v>0</v>
          </cell>
          <cell r="AG666">
            <v>12878.130833333335</v>
          </cell>
          <cell r="AH666">
            <v>12878.130833333335</v>
          </cell>
          <cell r="AI666">
            <v>12878.130833333335</v>
          </cell>
          <cell r="AJ666">
            <v>12878.130833333335</v>
          </cell>
        </row>
        <row r="667"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AG667">
            <v>912.48083333333341</v>
          </cell>
          <cell r="AH667">
            <v>912.48083333333341</v>
          </cell>
          <cell r="AI667">
            <v>456.2404166666667</v>
          </cell>
          <cell r="AJ667">
            <v>0</v>
          </cell>
        </row>
        <row r="668"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AG668">
            <v>303.78125</v>
          </cell>
          <cell r="AH668">
            <v>101.26041666666667</v>
          </cell>
          <cell r="AI668">
            <v>0</v>
          </cell>
          <cell r="AJ668">
            <v>0</v>
          </cell>
        </row>
        <row r="669">
          <cell r="Q669">
            <v>0</v>
          </cell>
          <cell r="R669">
            <v>0</v>
          </cell>
          <cell r="S669">
            <v>0</v>
          </cell>
          <cell r="T669">
            <v>0</v>
          </cell>
          <cell r="AG669">
            <v>499.4708333333333</v>
          </cell>
          <cell r="AH669">
            <v>299.6825</v>
          </cell>
          <cell r="AI669">
            <v>99.894166666666663</v>
          </cell>
          <cell r="AJ669">
            <v>0</v>
          </cell>
        </row>
        <row r="670"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AG670">
            <v>-261.05416666666667</v>
          </cell>
          <cell r="AH670">
            <v>-410.06124999999997</v>
          </cell>
          <cell r="AI670">
            <v>-384.91041666666666</v>
          </cell>
          <cell r="AJ670">
            <v>-274.87166666666667</v>
          </cell>
        </row>
        <row r="671"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AG671">
            <v>60.588333333333331</v>
          </cell>
          <cell r="AH671">
            <v>60.588333333333331</v>
          </cell>
          <cell r="AI671">
            <v>60.588333333333331</v>
          </cell>
          <cell r="AJ671">
            <v>60.588333333333331</v>
          </cell>
        </row>
        <row r="672">
          <cell r="Q672">
            <v>0</v>
          </cell>
          <cell r="R672">
            <v>1200</v>
          </cell>
          <cell r="S672">
            <v>17.649999999999999</v>
          </cell>
          <cell r="T672">
            <v>0</v>
          </cell>
          <cell r="AG672">
            <v>282.75166666666667</v>
          </cell>
          <cell r="AH672">
            <v>332.75166666666667</v>
          </cell>
          <cell r="AI672">
            <v>322.69958333333335</v>
          </cell>
          <cell r="AJ672">
            <v>262.64749999999998</v>
          </cell>
        </row>
        <row r="673"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AG673">
            <v>0</v>
          </cell>
          <cell r="AH673">
            <v>0</v>
          </cell>
          <cell r="AI673">
            <v>0</v>
          </cell>
          <cell r="AJ673">
            <v>0</v>
          </cell>
        </row>
        <row r="674"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</row>
        <row r="675"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AG675">
            <v>0</v>
          </cell>
          <cell r="AH675">
            <v>0</v>
          </cell>
          <cell r="AI675">
            <v>0</v>
          </cell>
          <cell r="AJ675">
            <v>0</v>
          </cell>
        </row>
        <row r="676">
          <cell r="Q676">
            <v>0</v>
          </cell>
          <cell r="R676">
            <v>79.78</v>
          </cell>
          <cell r="S676">
            <v>79.78</v>
          </cell>
          <cell r="T676">
            <v>0</v>
          </cell>
          <cell r="AG676">
            <v>0</v>
          </cell>
          <cell r="AH676">
            <v>3.3241666666666667</v>
          </cell>
          <cell r="AI676">
            <v>9.9725000000000001</v>
          </cell>
          <cell r="AJ676">
            <v>13.296666666666667</v>
          </cell>
        </row>
        <row r="677"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</row>
        <row r="678"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</row>
        <row r="679"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AG679">
            <v>-1311.0908333333334</v>
          </cell>
          <cell r="AH679">
            <v>-511.16833333333335</v>
          </cell>
          <cell r="AI679">
            <v>-242.73625000000001</v>
          </cell>
          <cell r="AJ679">
            <v>13.416666666666666</v>
          </cell>
        </row>
        <row r="680">
          <cell r="Q680">
            <v>0</v>
          </cell>
          <cell r="R680">
            <v>0</v>
          </cell>
          <cell r="S680">
            <v>0</v>
          </cell>
          <cell r="T680">
            <v>0</v>
          </cell>
          <cell r="AG680">
            <v>-16.465</v>
          </cell>
          <cell r="AH680">
            <v>-16.465</v>
          </cell>
          <cell r="AI680">
            <v>-16.465</v>
          </cell>
          <cell r="AJ680">
            <v>-16.465</v>
          </cell>
        </row>
        <row r="681">
          <cell r="AG681">
            <v>0</v>
          </cell>
          <cell r="AH681">
            <v>0</v>
          </cell>
          <cell r="AI681">
            <v>0</v>
          </cell>
          <cell r="AJ681">
            <v>0</v>
          </cell>
        </row>
        <row r="682">
          <cell r="AG682">
            <v>0</v>
          </cell>
          <cell r="AH682">
            <v>0</v>
          </cell>
          <cell r="AI682">
            <v>0</v>
          </cell>
          <cell r="AJ682">
            <v>0</v>
          </cell>
        </row>
        <row r="683">
          <cell r="Q683">
            <v>-163837.85999999999</v>
          </cell>
          <cell r="R683">
            <v>-199824.73</v>
          </cell>
          <cell r="S683">
            <v>-213291.08</v>
          </cell>
          <cell r="T683">
            <v>-193297.78</v>
          </cell>
          <cell r="AG683">
            <v>-80999.089999999982</v>
          </cell>
          <cell r="AH683">
            <v>-95333.839166666672</v>
          </cell>
          <cell r="AI683">
            <v>-110969.92166666668</v>
          </cell>
          <cell r="AJ683">
            <v>-124873.89166666666</v>
          </cell>
        </row>
        <row r="684">
          <cell r="AG684">
            <v>0</v>
          </cell>
          <cell r="AH684">
            <v>0</v>
          </cell>
          <cell r="AI684">
            <v>0</v>
          </cell>
          <cell r="AJ684">
            <v>0</v>
          </cell>
        </row>
        <row r="685">
          <cell r="Q685">
            <v>6468.93</v>
          </cell>
          <cell r="R685">
            <v>-13119.73</v>
          </cell>
          <cell r="S685">
            <v>-32445.45</v>
          </cell>
          <cell r="T685">
            <v>-7370.22</v>
          </cell>
          <cell r="AG685">
            <v>21766.872916666664</v>
          </cell>
          <cell r="AH685">
            <v>20242.148333333334</v>
          </cell>
          <cell r="AI685">
            <v>16570.947499999995</v>
          </cell>
          <cell r="AJ685">
            <v>14033.795416666662</v>
          </cell>
        </row>
        <row r="686">
          <cell r="AG686">
            <v>0</v>
          </cell>
          <cell r="AH686">
            <v>0</v>
          </cell>
          <cell r="AI686">
            <v>0</v>
          </cell>
          <cell r="AJ686">
            <v>0</v>
          </cell>
        </row>
        <row r="687">
          <cell r="Q687">
            <v>1009412.27</v>
          </cell>
          <cell r="R687">
            <v>773385.84</v>
          </cell>
          <cell r="S687">
            <v>1106887.33</v>
          </cell>
          <cell r="T687">
            <v>820807.41</v>
          </cell>
          <cell r="AG687">
            <v>626744.55624999991</v>
          </cell>
          <cell r="AH687">
            <v>669031.13458333327</v>
          </cell>
          <cell r="AI687">
            <v>715453.82250000013</v>
          </cell>
          <cell r="AJ687">
            <v>765218.0229166667</v>
          </cell>
        </row>
        <row r="688">
          <cell r="Q688">
            <v>0</v>
          </cell>
          <cell r="R688">
            <v>0</v>
          </cell>
          <cell r="S688">
            <v>0</v>
          </cell>
          <cell r="T688">
            <v>0</v>
          </cell>
          <cell r="AG688">
            <v>0</v>
          </cell>
          <cell r="AH688">
            <v>0</v>
          </cell>
          <cell r="AI688">
            <v>0</v>
          </cell>
          <cell r="AJ688">
            <v>0</v>
          </cell>
        </row>
        <row r="689">
          <cell r="Q689">
            <v>1743402.81</v>
          </cell>
          <cell r="R689">
            <v>1578388.36</v>
          </cell>
          <cell r="S689">
            <v>1790010.87</v>
          </cell>
          <cell r="T689">
            <v>1339177.93</v>
          </cell>
          <cell r="AG689">
            <v>1241972.5341666669</v>
          </cell>
          <cell r="AH689">
            <v>1246900.53</v>
          </cell>
          <cell r="AI689">
            <v>1258855.925</v>
          </cell>
          <cell r="AJ689">
            <v>1286810.9337500001</v>
          </cell>
        </row>
        <row r="690">
          <cell r="Q690">
            <v>1438.7</v>
          </cell>
          <cell r="R690">
            <v>1544.57</v>
          </cell>
          <cell r="S690">
            <v>1544.57</v>
          </cell>
          <cell r="T690">
            <v>0</v>
          </cell>
          <cell r="AG690">
            <v>297.21833333333336</v>
          </cell>
          <cell r="AH690">
            <v>421.52125000000001</v>
          </cell>
          <cell r="AI690">
            <v>550.23541666666665</v>
          </cell>
          <cell r="AJ690">
            <v>614.59249999999997</v>
          </cell>
        </row>
        <row r="691">
          <cell r="Q691">
            <v>0</v>
          </cell>
          <cell r="R691">
            <v>0</v>
          </cell>
          <cell r="S691">
            <v>0</v>
          </cell>
          <cell r="T691">
            <v>0</v>
          </cell>
          <cell r="AG691">
            <v>40.083333333333336</v>
          </cell>
          <cell r="AH691">
            <v>40.083333333333336</v>
          </cell>
          <cell r="AI691">
            <v>20.041666666666668</v>
          </cell>
          <cell r="AJ691">
            <v>0</v>
          </cell>
        </row>
        <row r="692">
          <cell r="Q692">
            <v>10555000</v>
          </cell>
          <cell r="R692">
            <v>10555000</v>
          </cell>
          <cell r="S692">
            <v>10555000</v>
          </cell>
          <cell r="T692">
            <v>9043000</v>
          </cell>
          <cell r="AG692">
            <v>10420892.5</v>
          </cell>
          <cell r="AH692">
            <v>10474535.5</v>
          </cell>
          <cell r="AI692">
            <v>10528178.5</v>
          </cell>
          <cell r="AJ692">
            <v>10492000</v>
          </cell>
        </row>
        <row r="693">
          <cell r="Q693">
            <v>4472.4399999999996</v>
          </cell>
          <cell r="R693">
            <v>35696.1</v>
          </cell>
          <cell r="S693">
            <v>86697.55</v>
          </cell>
          <cell r="T693">
            <v>113504.05</v>
          </cell>
          <cell r="AG693">
            <v>186.35166666666666</v>
          </cell>
          <cell r="AH693">
            <v>1860.0408333333332</v>
          </cell>
          <cell r="AI693">
            <v>6959.7762499999999</v>
          </cell>
          <cell r="AJ693">
            <v>15301.509583333333</v>
          </cell>
        </row>
        <row r="694">
          <cell r="Q694">
            <v>109523230.25</v>
          </cell>
          <cell r="R694">
            <v>110594484.5</v>
          </cell>
          <cell r="S694">
            <v>111665738.75</v>
          </cell>
          <cell r="T694">
            <v>112736993</v>
          </cell>
          <cell r="AG694">
            <v>83276858.479166672</v>
          </cell>
          <cell r="AH694">
            <v>86641836.104166672</v>
          </cell>
          <cell r="AI694">
            <v>89973362.979166672</v>
          </cell>
          <cell r="AJ694">
            <v>93271439.104166672</v>
          </cell>
        </row>
        <row r="695">
          <cell r="Q695">
            <v>8239.25</v>
          </cell>
          <cell r="R695">
            <v>9366.6</v>
          </cell>
          <cell r="S695">
            <v>9464.24</v>
          </cell>
          <cell r="T695">
            <v>0</v>
          </cell>
          <cell r="AG695">
            <v>3370.8970833333333</v>
          </cell>
          <cell r="AH695">
            <v>4104.4741666666669</v>
          </cell>
          <cell r="AI695">
            <v>4889.0924999999997</v>
          </cell>
          <cell r="AJ695">
            <v>5283.435833333333</v>
          </cell>
        </row>
        <row r="696">
          <cell r="Q696">
            <v>62194.09</v>
          </cell>
          <cell r="R696">
            <v>57042.85</v>
          </cell>
          <cell r="S696">
            <v>51891.61</v>
          </cell>
          <cell r="T696">
            <v>46740.37</v>
          </cell>
          <cell r="AG696">
            <v>131288.21666666665</v>
          </cell>
          <cell r="AH696">
            <v>120038.91791666666</v>
          </cell>
          <cell r="AI696">
            <v>109323.50833333332</v>
          </cell>
          <cell r="AJ696">
            <v>99135.321249999979</v>
          </cell>
        </row>
        <row r="697"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</row>
        <row r="698">
          <cell r="AG698">
            <v>0</v>
          </cell>
          <cell r="AH698">
            <v>0</v>
          </cell>
          <cell r="AI698">
            <v>0</v>
          </cell>
          <cell r="AJ698">
            <v>0</v>
          </cell>
        </row>
        <row r="699">
          <cell r="Q699">
            <v>-502.28</v>
          </cell>
          <cell r="R699">
            <v>-502.28</v>
          </cell>
          <cell r="S699">
            <v>-502.28</v>
          </cell>
          <cell r="T699">
            <v>0</v>
          </cell>
          <cell r="AG699">
            <v>4.7566666666666704</v>
          </cell>
          <cell r="AH699">
            <v>-37.099999999999994</v>
          </cell>
          <cell r="AI699">
            <v>-78.956666666666663</v>
          </cell>
          <cell r="AJ699">
            <v>-99.884999999999991</v>
          </cell>
        </row>
        <row r="700">
          <cell r="Q700">
            <v>1536.17</v>
          </cell>
          <cell r="R700">
            <v>1759.77</v>
          </cell>
          <cell r="S700">
            <v>1802.35</v>
          </cell>
          <cell r="T700">
            <v>0</v>
          </cell>
          <cell r="AG700">
            <v>740.12208333333331</v>
          </cell>
          <cell r="AH700">
            <v>795.67124999999999</v>
          </cell>
          <cell r="AI700">
            <v>853.31374999999991</v>
          </cell>
          <cell r="AJ700">
            <v>880.34833333333336</v>
          </cell>
        </row>
        <row r="701"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AG701">
            <v>0</v>
          </cell>
          <cell r="AH701">
            <v>0</v>
          </cell>
          <cell r="AI701">
            <v>0</v>
          </cell>
          <cell r="AJ701">
            <v>0</v>
          </cell>
        </row>
        <row r="702">
          <cell r="Q702">
            <v>682204.74</v>
          </cell>
          <cell r="R702">
            <v>570276.84</v>
          </cell>
          <cell r="S702">
            <v>713531.46</v>
          </cell>
          <cell r="T702">
            <v>766124.94</v>
          </cell>
          <cell r="AG702">
            <v>845397.6529166667</v>
          </cell>
          <cell r="AH702">
            <v>789053.48583333334</v>
          </cell>
          <cell r="AI702">
            <v>719985.9520833334</v>
          </cell>
          <cell r="AJ702">
            <v>679845.10458333336</v>
          </cell>
        </row>
        <row r="703">
          <cell r="Q703">
            <v>369910.57</v>
          </cell>
          <cell r="R703">
            <v>365658.73</v>
          </cell>
          <cell r="S703">
            <v>361406.89</v>
          </cell>
          <cell r="T703">
            <v>357155.05</v>
          </cell>
          <cell r="AG703">
            <v>395421.61000000004</v>
          </cell>
          <cell r="AH703">
            <v>391169.77</v>
          </cell>
          <cell r="AI703">
            <v>386917.93</v>
          </cell>
          <cell r="AJ703">
            <v>382666.09</v>
          </cell>
        </row>
        <row r="704">
          <cell r="Q704">
            <v>815</v>
          </cell>
          <cell r="R704">
            <v>815</v>
          </cell>
          <cell r="S704">
            <v>0</v>
          </cell>
          <cell r="T704">
            <v>0</v>
          </cell>
          <cell r="AG704">
            <v>169.79166666666666</v>
          </cell>
          <cell r="AH704">
            <v>237.70833333333334</v>
          </cell>
          <cell r="AI704">
            <v>271.66666666666669</v>
          </cell>
          <cell r="AJ704">
            <v>271.66666666666669</v>
          </cell>
        </row>
        <row r="705"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AG705">
            <v>632940.83333333337</v>
          </cell>
          <cell r="AH705">
            <v>577902.5</v>
          </cell>
          <cell r="AI705">
            <v>522864.16666666669</v>
          </cell>
          <cell r="AJ705">
            <v>467825.83333333331</v>
          </cell>
        </row>
        <row r="706"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AG706">
            <v>0</v>
          </cell>
          <cell r="AH706">
            <v>0</v>
          </cell>
          <cell r="AI706">
            <v>0</v>
          </cell>
          <cell r="AJ706">
            <v>0</v>
          </cell>
        </row>
        <row r="707">
          <cell r="Q707">
            <v>0</v>
          </cell>
          <cell r="R707">
            <v>0</v>
          </cell>
          <cell r="S707">
            <v>0</v>
          </cell>
          <cell r="T707">
            <v>-64880.76</v>
          </cell>
          <cell r="AG707">
            <v>26536.914999999997</v>
          </cell>
          <cell r="AH707">
            <v>26536.914999999997</v>
          </cell>
          <cell r="AI707">
            <v>26536.914999999997</v>
          </cell>
          <cell r="AJ707">
            <v>10565.092499999999</v>
          </cell>
        </row>
        <row r="708">
          <cell r="Q708">
            <v>0</v>
          </cell>
          <cell r="R708">
            <v>0</v>
          </cell>
          <cell r="S708">
            <v>0</v>
          </cell>
          <cell r="T708">
            <v>0</v>
          </cell>
          <cell r="AG708">
            <v>404.625</v>
          </cell>
          <cell r="AH708">
            <v>404.625</v>
          </cell>
          <cell r="AI708">
            <v>404.625</v>
          </cell>
          <cell r="AJ708">
            <v>404.625</v>
          </cell>
        </row>
        <row r="709">
          <cell r="Q709">
            <v>0</v>
          </cell>
          <cell r="R709">
            <v>0</v>
          </cell>
          <cell r="S709">
            <v>0</v>
          </cell>
          <cell r="T709">
            <v>0</v>
          </cell>
          <cell r="AG709">
            <v>0</v>
          </cell>
          <cell r="AH709">
            <v>0</v>
          </cell>
          <cell r="AI709">
            <v>0</v>
          </cell>
          <cell r="AJ709">
            <v>0</v>
          </cell>
        </row>
        <row r="710">
          <cell r="Q710">
            <v>0</v>
          </cell>
          <cell r="R710">
            <v>0</v>
          </cell>
          <cell r="S710">
            <v>0</v>
          </cell>
          <cell r="T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0</v>
          </cell>
        </row>
        <row r="711"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AG711">
            <v>0</v>
          </cell>
          <cell r="AH711">
            <v>0</v>
          </cell>
          <cell r="AI711">
            <v>0</v>
          </cell>
          <cell r="AJ711">
            <v>0</v>
          </cell>
        </row>
        <row r="712">
          <cell r="Q712">
            <v>26387</v>
          </cell>
          <cell r="R712">
            <v>0</v>
          </cell>
          <cell r="S712">
            <v>0</v>
          </cell>
          <cell r="T712">
            <v>0</v>
          </cell>
          <cell r="AG712">
            <v>3429.4166666666665</v>
          </cell>
          <cell r="AH712">
            <v>4528.875</v>
          </cell>
          <cell r="AI712">
            <v>4528.875</v>
          </cell>
          <cell r="AJ712">
            <v>4528.875</v>
          </cell>
        </row>
        <row r="713">
          <cell r="Q713">
            <v>42523.5</v>
          </cell>
          <cell r="R713">
            <v>42523.5</v>
          </cell>
          <cell r="S713">
            <v>0</v>
          </cell>
          <cell r="T713">
            <v>0</v>
          </cell>
          <cell r="AG713">
            <v>6513.354166666667</v>
          </cell>
          <cell r="AH713">
            <v>10056.979166666666</v>
          </cell>
          <cell r="AI713">
            <v>11828.791666666666</v>
          </cell>
          <cell r="AJ713">
            <v>11828.791666666666</v>
          </cell>
        </row>
        <row r="714"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AG714">
            <v>17.708333333333332</v>
          </cell>
          <cell r="AH714">
            <v>17.708333333333332</v>
          </cell>
          <cell r="AI714">
            <v>8.8541666666666661</v>
          </cell>
          <cell r="AJ714">
            <v>0</v>
          </cell>
        </row>
        <row r="715"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AG715">
            <v>0</v>
          </cell>
          <cell r="AH715">
            <v>0</v>
          </cell>
          <cell r="AI715">
            <v>0</v>
          </cell>
          <cell r="AJ715">
            <v>0</v>
          </cell>
        </row>
        <row r="716"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AG716">
            <v>172.70749999999998</v>
          </cell>
          <cell r="AH716">
            <v>172.70749999999998</v>
          </cell>
          <cell r="AI716">
            <v>172.70749999999998</v>
          </cell>
          <cell r="AJ716">
            <v>172.70749999999998</v>
          </cell>
        </row>
        <row r="717"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AG717">
            <v>43.414583333333326</v>
          </cell>
          <cell r="AH717">
            <v>26.048749999999998</v>
          </cell>
          <cell r="AI717">
            <v>8.6829166666666655</v>
          </cell>
          <cell r="AJ717">
            <v>0</v>
          </cell>
        </row>
        <row r="718">
          <cell r="Q718">
            <v>103528.11</v>
          </cell>
          <cell r="R718">
            <v>104051.11</v>
          </cell>
          <cell r="S718">
            <v>59331.76</v>
          </cell>
          <cell r="T718">
            <v>65851.399999999994</v>
          </cell>
          <cell r="AG718">
            <v>157730.30333333334</v>
          </cell>
          <cell r="AH718">
            <v>147676.47041666665</v>
          </cell>
          <cell r="AI718">
            <v>137855.10083333336</v>
          </cell>
          <cell r="AJ718">
            <v>128688.75250000005</v>
          </cell>
        </row>
        <row r="719"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AG719">
            <v>10339.358333333334</v>
          </cell>
          <cell r="AH719">
            <v>10339.358333333334</v>
          </cell>
          <cell r="AI719">
            <v>10339.358333333334</v>
          </cell>
          <cell r="AJ719">
            <v>10339.358333333334</v>
          </cell>
        </row>
        <row r="720">
          <cell r="Q720">
            <v>0</v>
          </cell>
          <cell r="R720">
            <v>0</v>
          </cell>
          <cell r="S720">
            <v>0</v>
          </cell>
          <cell r="T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</row>
        <row r="721">
          <cell r="Q721">
            <v>6182.31</v>
          </cell>
          <cell r="R721">
            <v>7105.99</v>
          </cell>
          <cell r="S721">
            <v>8247.9</v>
          </cell>
          <cell r="T721">
            <v>8717.44</v>
          </cell>
          <cell r="AG721">
            <v>4723.0045833333334</v>
          </cell>
          <cell r="AH721">
            <v>5042.6895833333328</v>
          </cell>
          <cell r="AI721">
            <v>5416.7904166666658</v>
          </cell>
          <cell r="AJ721">
            <v>5831.9712499999996</v>
          </cell>
        </row>
        <row r="722"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</row>
        <row r="723"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</row>
        <row r="724">
          <cell r="AG724">
            <v>0</v>
          </cell>
          <cell r="AH724">
            <v>0</v>
          </cell>
          <cell r="AI724">
            <v>0</v>
          </cell>
          <cell r="AJ724">
            <v>0</v>
          </cell>
        </row>
        <row r="725"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AG725">
            <v>0</v>
          </cell>
          <cell r="AH725">
            <v>0</v>
          </cell>
          <cell r="AI725">
            <v>0</v>
          </cell>
          <cell r="AJ725">
            <v>0</v>
          </cell>
        </row>
        <row r="726"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AG726">
            <v>0</v>
          </cell>
          <cell r="AH726">
            <v>0</v>
          </cell>
          <cell r="AI726">
            <v>0</v>
          </cell>
          <cell r="AJ726">
            <v>0</v>
          </cell>
        </row>
        <row r="727"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AG727">
            <v>2514014.7916666665</v>
          </cell>
          <cell r="AH727">
            <v>1508408.875</v>
          </cell>
          <cell r="AI727">
            <v>502802.95833333331</v>
          </cell>
          <cell r="AJ727">
            <v>0</v>
          </cell>
        </row>
        <row r="728"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AG728">
            <v>-879905.20833333337</v>
          </cell>
          <cell r="AH728">
            <v>-527943.125</v>
          </cell>
          <cell r="AI728">
            <v>-175981.04166666666</v>
          </cell>
          <cell r="AJ728">
            <v>0</v>
          </cell>
        </row>
        <row r="729"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AG729">
            <v>0</v>
          </cell>
          <cell r="AH729">
            <v>0</v>
          </cell>
          <cell r="AI729">
            <v>0</v>
          </cell>
          <cell r="AJ729">
            <v>0</v>
          </cell>
        </row>
        <row r="730">
          <cell r="Q730">
            <v>0</v>
          </cell>
          <cell r="R730">
            <v>0</v>
          </cell>
          <cell r="S730">
            <v>0</v>
          </cell>
          <cell r="T730">
            <v>0</v>
          </cell>
          <cell r="AG730">
            <v>0</v>
          </cell>
          <cell r="AH730">
            <v>0</v>
          </cell>
          <cell r="AI730">
            <v>0</v>
          </cell>
          <cell r="AJ730">
            <v>0</v>
          </cell>
        </row>
        <row r="731">
          <cell r="R731">
            <v>0</v>
          </cell>
          <cell r="S731">
            <v>0</v>
          </cell>
          <cell r="T731">
            <v>-24317089</v>
          </cell>
          <cell r="AG731">
            <v>0</v>
          </cell>
          <cell r="AH731">
            <v>0</v>
          </cell>
          <cell r="AI731">
            <v>0</v>
          </cell>
          <cell r="AJ731">
            <v>-1013212.0416666666</v>
          </cell>
        </row>
        <row r="732">
          <cell r="Q732">
            <v>59899</v>
          </cell>
          <cell r="R732">
            <v>59899</v>
          </cell>
          <cell r="S732">
            <v>59899</v>
          </cell>
          <cell r="T732">
            <v>3250409</v>
          </cell>
          <cell r="AG732">
            <v>-2834736.8333333335</v>
          </cell>
          <cell r="AH732">
            <v>-2855589.5</v>
          </cell>
          <cell r="AI732">
            <v>-2876442.1666666665</v>
          </cell>
          <cell r="AJ732">
            <v>-2599876.6666666665</v>
          </cell>
        </row>
        <row r="733"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</row>
        <row r="734">
          <cell r="AG734">
            <v>0</v>
          </cell>
          <cell r="AH734">
            <v>0</v>
          </cell>
          <cell r="AI734">
            <v>0</v>
          </cell>
          <cell r="AJ734">
            <v>0</v>
          </cell>
        </row>
        <row r="735">
          <cell r="Q735">
            <v>524.9</v>
          </cell>
          <cell r="R735">
            <v>524.9</v>
          </cell>
          <cell r="S735">
            <v>524.9</v>
          </cell>
          <cell r="T735">
            <v>258.83999999999997</v>
          </cell>
          <cell r="AG735">
            <v>7580.0358333333288</v>
          </cell>
          <cell r="AH735">
            <v>4867.4083333333347</v>
          </cell>
          <cell r="AI735">
            <v>1944.5500000000002</v>
          </cell>
          <cell r="AJ735">
            <v>491.94333333333321</v>
          </cell>
        </row>
        <row r="736">
          <cell r="AG736">
            <v>0</v>
          </cell>
          <cell r="AH736">
            <v>0</v>
          </cell>
          <cell r="AI736">
            <v>0</v>
          </cell>
          <cell r="AJ736">
            <v>0</v>
          </cell>
        </row>
        <row r="737">
          <cell r="Q737">
            <v>62572.92</v>
          </cell>
          <cell r="R737">
            <v>41715.32</v>
          </cell>
          <cell r="S737">
            <v>20857.72</v>
          </cell>
          <cell r="T737">
            <v>230188.62</v>
          </cell>
          <cell r="AG737">
            <v>257985.48</v>
          </cell>
          <cell r="AH737">
            <v>222380.49333333332</v>
          </cell>
          <cell r="AI737">
            <v>188510.49333333332</v>
          </cell>
          <cell r="AJ737">
            <v>165966.66750000001</v>
          </cell>
        </row>
        <row r="738"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AG738">
            <v>16279.333333333334</v>
          </cell>
          <cell r="AH738">
            <v>16279.333333333334</v>
          </cell>
          <cell r="AI738">
            <v>16279.333333333334</v>
          </cell>
          <cell r="AJ738">
            <v>16279.333333333334</v>
          </cell>
        </row>
        <row r="739"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AG739">
            <v>396079.33416666667</v>
          </cell>
          <cell r="AH739">
            <v>396079.33416666667</v>
          </cell>
          <cell r="AI739">
            <v>395902.55874999991</v>
          </cell>
          <cell r="AJ739">
            <v>330020.42958333337</v>
          </cell>
        </row>
        <row r="740">
          <cell r="Q740">
            <v>0</v>
          </cell>
          <cell r="R740">
            <v>0</v>
          </cell>
          <cell r="S740">
            <v>8970</v>
          </cell>
          <cell r="T740">
            <v>0</v>
          </cell>
          <cell r="AG740">
            <v>60431.485000000008</v>
          </cell>
          <cell r="AH740">
            <v>60431.485000000008</v>
          </cell>
          <cell r="AI740">
            <v>60805.235000000008</v>
          </cell>
          <cell r="AJ740">
            <v>61178.985000000008</v>
          </cell>
        </row>
        <row r="741"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</row>
        <row r="742">
          <cell r="AG742">
            <v>0</v>
          </cell>
          <cell r="AH742">
            <v>0</v>
          </cell>
          <cell r="AI742">
            <v>0</v>
          </cell>
          <cell r="AJ742">
            <v>0</v>
          </cell>
        </row>
        <row r="743">
          <cell r="AG743">
            <v>0</v>
          </cell>
          <cell r="AH743">
            <v>0</v>
          </cell>
          <cell r="AI743">
            <v>0</v>
          </cell>
          <cell r="AJ743">
            <v>0</v>
          </cell>
        </row>
        <row r="744">
          <cell r="Q744">
            <v>0</v>
          </cell>
          <cell r="R744">
            <v>0</v>
          </cell>
          <cell r="S744">
            <v>0</v>
          </cell>
          <cell r="T744">
            <v>0</v>
          </cell>
          <cell r="AG744">
            <v>0</v>
          </cell>
          <cell r="AH744">
            <v>0</v>
          </cell>
          <cell r="AI744">
            <v>0</v>
          </cell>
          <cell r="AJ744">
            <v>0</v>
          </cell>
        </row>
        <row r="745">
          <cell r="Q745">
            <v>31524576.989999998</v>
          </cell>
          <cell r="R745">
            <v>31524576.989999998</v>
          </cell>
          <cell r="S745">
            <v>31524576.989999998</v>
          </cell>
          <cell r="T745">
            <v>31881857.5</v>
          </cell>
          <cell r="AG745">
            <v>34386858.559999995</v>
          </cell>
          <cell r="AH745">
            <v>33626831.399999999</v>
          </cell>
          <cell r="AI745">
            <v>32866804.239999998</v>
          </cell>
          <cell r="AJ745">
            <v>32427435.762083333</v>
          </cell>
        </row>
        <row r="746">
          <cell r="Q746">
            <v>-58100975.340000004</v>
          </cell>
          <cell r="R746">
            <v>-58100975.340000004</v>
          </cell>
          <cell r="S746">
            <v>-58100975.340000004</v>
          </cell>
          <cell r="T746">
            <v>-58177768.280000001</v>
          </cell>
          <cell r="AG746">
            <v>-58328050.006666668</v>
          </cell>
          <cell r="AH746">
            <v>-58306886.913749993</v>
          </cell>
          <cell r="AI746">
            <v>-58275958.685000002</v>
          </cell>
          <cell r="AJ746">
            <v>-58234411.916249998</v>
          </cell>
        </row>
        <row r="747">
          <cell r="Q747">
            <v>36510290.5</v>
          </cell>
          <cell r="R747">
            <v>36532764.609999999</v>
          </cell>
          <cell r="S747">
            <v>36555252.950000003</v>
          </cell>
          <cell r="T747">
            <v>36565939.079999998</v>
          </cell>
          <cell r="AG747">
            <v>36348109.22291667</v>
          </cell>
          <cell r="AH747">
            <v>36376926.462083332</v>
          </cell>
          <cell r="AI747">
            <v>36406188.699999996</v>
          </cell>
          <cell r="AJ747">
            <v>36434992.295833334</v>
          </cell>
        </row>
        <row r="748">
          <cell r="Q748">
            <v>9350129.5299999993</v>
          </cell>
          <cell r="R748">
            <v>9350129.5299999993</v>
          </cell>
          <cell r="S748">
            <v>9350129.5299999993</v>
          </cell>
          <cell r="T748">
            <v>9350129.5299999993</v>
          </cell>
          <cell r="AG748">
            <v>9349896.459999999</v>
          </cell>
          <cell r="AH748">
            <v>9350082.1362500004</v>
          </cell>
          <cell r="AI748">
            <v>9350113.7320833337</v>
          </cell>
          <cell r="AJ748">
            <v>9350129.5299999993</v>
          </cell>
        </row>
        <row r="749">
          <cell r="Q749">
            <v>209796.52</v>
          </cell>
          <cell r="R749">
            <v>209796.52</v>
          </cell>
          <cell r="S749">
            <v>209796.52</v>
          </cell>
          <cell r="T749">
            <v>209796.52</v>
          </cell>
          <cell r="AG749">
            <v>209796.52</v>
          </cell>
          <cell r="AH749">
            <v>209796.52</v>
          </cell>
          <cell r="AI749">
            <v>209796.52</v>
          </cell>
          <cell r="AJ749">
            <v>209796.52</v>
          </cell>
        </row>
        <row r="750">
          <cell r="Q750">
            <v>1240172.07</v>
          </cell>
          <cell r="R750">
            <v>1240172.07</v>
          </cell>
          <cell r="S750">
            <v>1240172.07</v>
          </cell>
          <cell r="T750">
            <v>1240172.07</v>
          </cell>
          <cell r="AG750">
            <v>1239088.45</v>
          </cell>
          <cell r="AH750">
            <v>1239338.2275</v>
          </cell>
          <cell r="AI750">
            <v>1239523.5258333334</v>
          </cell>
          <cell r="AJ750">
            <v>1239708.8241666667</v>
          </cell>
        </row>
        <row r="751">
          <cell r="Q751">
            <v>7601.05</v>
          </cell>
          <cell r="R751">
            <v>7601.05</v>
          </cell>
          <cell r="S751">
            <v>7601.05</v>
          </cell>
          <cell r="T751">
            <v>7601.05</v>
          </cell>
          <cell r="AG751">
            <v>7601.050000000002</v>
          </cell>
          <cell r="AH751">
            <v>7601.050000000002</v>
          </cell>
          <cell r="AI751">
            <v>7601.050000000002</v>
          </cell>
          <cell r="AJ751">
            <v>7601.050000000002</v>
          </cell>
        </row>
        <row r="752">
          <cell r="Q752">
            <v>1907673.02</v>
          </cell>
          <cell r="R752">
            <v>1908879.27</v>
          </cell>
          <cell r="S752">
            <v>1918361.81</v>
          </cell>
          <cell r="T752">
            <v>1926661.23</v>
          </cell>
          <cell r="AG752">
            <v>1843181.1450000003</v>
          </cell>
          <cell r="AH752">
            <v>1852593.749583333</v>
          </cell>
          <cell r="AI752">
            <v>1862067.86625</v>
          </cell>
          <cell r="AJ752">
            <v>1870802.4862499998</v>
          </cell>
        </row>
        <row r="753">
          <cell r="Q753">
            <v>2576768.5099999998</v>
          </cell>
          <cell r="R753">
            <v>2576768.5099999998</v>
          </cell>
          <cell r="S753">
            <v>2576768.5099999998</v>
          </cell>
          <cell r="T753">
            <v>2576812.0299999998</v>
          </cell>
          <cell r="AG753">
            <v>2577977.959999999</v>
          </cell>
          <cell r="AH753">
            <v>2577816.6999999993</v>
          </cell>
          <cell r="AI753">
            <v>2577655.4399999995</v>
          </cell>
          <cell r="AJ753">
            <v>2577495.9933333322</v>
          </cell>
        </row>
        <row r="754">
          <cell r="Q754">
            <v>619435.48</v>
          </cell>
          <cell r="R754">
            <v>630551.18000000005</v>
          </cell>
          <cell r="S754">
            <v>656333.43999999994</v>
          </cell>
          <cell r="T754">
            <v>709003.06</v>
          </cell>
          <cell r="AG754">
            <v>535505.86666666658</v>
          </cell>
          <cell r="AH754">
            <v>547569.58416666661</v>
          </cell>
          <cell r="AI754">
            <v>560990.92999999993</v>
          </cell>
          <cell r="AJ754">
            <v>577039.5808333332</v>
          </cell>
        </row>
        <row r="755">
          <cell r="Q755">
            <v>366.95</v>
          </cell>
          <cell r="R755">
            <v>366.95</v>
          </cell>
          <cell r="S755">
            <v>366.95</v>
          </cell>
          <cell r="T755">
            <v>366.95</v>
          </cell>
          <cell r="AG755">
            <v>366.94999999999987</v>
          </cell>
          <cell r="AH755">
            <v>366.94999999999987</v>
          </cell>
          <cell r="AI755">
            <v>366.94999999999987</v>
          </cell>
          <cell r="AJ755">
            <v>366.94999999999987</v>
          </cell>
        </row>
        <row r="756">
          <cell r="Q756">
            <v>-25835.27</v>
          </cell>
          <cell r="R756">
            <v>-25835.27</v>
          </cell>
          <cell r="S756">
            <v>-25835.27</v>
          </cell>
          <cell r="T756">
            <v>-25835.27</v>
          </cell>
          <cell r="AG756">
            <v>-25835.27</v>
          </cell>
          <cell r="AH756">
            <v>-25835.27</v>
          </cell>
          <cell r="AI756">
            <v>-25835.27</v>
          </cell>
          <cell r="AJ756">
            <v>-25835.27</v>
          </cell>
        </row>
        <row r="757">
          <cell r="Q757">
            <v>405426.67</v>
          </cell>
          <cell r="R757">
            <v>405426.67</v>
          </cell>
          <cell r="S757">
            <v>405426.67</v>
          </cell>
          <cell r="T757">
            <v>405426.67</v>
          </cell>
          <cell r="AG757">
            <v>405426.67</v>
          </cell>
          <cell r="AH757">
            <v>405426.67</v>
          </cell>
          <cell r="AI757">
            <v>405426.67</v>
          </cell>
          <cell r="AJ757">
            <v>405426.67</v>
          </cell>
        </row>
        <row r="758">
          <cell r="Q758">
            <v>686461.83</v>
          </cell>
          <cell r="R758">
            <v>684684.45</v>
          </cell>
          <cell r="S758">
            <v>687068.33</v>
          </cell>
          <cell r="T758">
            <v>691752.17</v>
          </cell>
          <cell r="AG758">
            <v>673468.35374999989</v>
          </cell>
          <cell r="AH758">
            <v>676050.58041666669</v>
          </cell>
          <cell r="AI758">
            <v>678374.37666666682</v>
          </cell>
          <cell r="AJ758">
            <v>680556.07958333346</v>
          </cell>
        </row>
        <row r="759">
          <cell r="Q759">
            <v>9152.75</v>
          </cell>
          <cell r="R759">
            <v>9152.75</v>
          </cell>
          <cell r="S759">
            <v>9152.75</v>
          </cell>
          <cell r="T759">
            <v>9152.75</v>
          </cell>
          <cell r="AG759">
            <v>9152.75</v>
          </cell>
          <cell r="AH759">
            <v>9152.75</v>
          </cell>
          <cell r="AI759">
            <v>9152.75</v>
          </cell>
          <cell r="AJ759">
            <v>9152.75</v>
          </cell>
        </row>
        <row r="760">
          <cell r="Q760">
            <v>1451535.06</v>
          </cell>
          <cell r="R760">
            <v>1450161.06</v>
          </cell>
          <cell r="S760">
            <v>1732369.79</v>
          </cell>
          <cell r="T760">
            <v>2235915.48</v>
          </cell>
          <cell r="AG760">
            <v>1292181.8895833334</v>
          </cell>
          <cell r="AH760">
            <v>1324155.8500000001</v>
          </cell>
          <cell r="AI760">
            <v>1363479.4258333333</v>
          </cell>
          <cell r="AJ760">
            <v>1430739.7891666666</v>
          </cell>
        </row>
        <row r="761">
          <cell r="Q761">
            <v>2275131.77</v>
          </cell>
          <cell r="R761">
            <v>2298942.5499999998</v>
          </cell>
          <cell r="S761">
            <v>2316818.34</v>
          </cell>
          <cell r="T761">
            <v>2354799.7999999998</v>
          </cell>
          <cell r="AG761">
            <v>2097071.9595833335</v>
          </cell>
          <cell r="AH761">
            <v>2122633.4049999998</v>
          </cell>
          <cell r="AI761">
            <v>2148781.1879166667</v>
          </cell>
          <cell r="AJ761">
            <v>2175935.23</v>
          </cell>
        </row>
        <row r="762">
          <cell r="Q762">
            <v>995</v>
          </cell>
          <cell r="R762">
            <v>995</v>
          </cell>
          <cell r="S762">
            <v>995</v>
          </cell>
          <cell r="T762">
            <v>995</v>
          </cell>
          <cell r="AG762">
            <v>995</v>
          </cell>
          <cell r="AH762">
            <v>995</v>
          </cell>
          <cell r="AI762">
            <v>995</v>
          </cell>
          <cell r="AJ762">
            <v>995</v>
          </cell>
        </row>
        <row r="763">
          <cell r="Q763">
            <v>1519</v>
          </cell>
          <cell r="R763">
            <v>1519</v>
          </cell>
          <cell r="S763">
            <v>1519</v>
          </cell>
          <cell r="T763">
            <v>1519</v>
          </cell>
          <cell r="AG763">
            <v>1519</v>
          </cell>
          <cell r="AH763">
            <v>1519</v>
          </cell>
          <cell r="AI763">
            <v>1519</v>
          </cell>
          <cell r="AJ763">
            <v>1519</v>
          </cell>
        </row>
        <row r="764">
          <cell r="Q764">
            <v>83002.97</v>
          </cell>
          <cell r="R764">
            <v>84742.97</v>
          </cell>
          <cell r="S764">
            <v>86552.97</v>
          </cell>
          <cell r="T764">
            <v>86734.47</v>
          </cell>
          <cell r="AG764">
            <v>25795.207083333331</v>
          </cell>
          <cell r="AH764">
            <v>32784.621249999997</v>
          </cell>
          <cell r="AI764">
            <v>39921.95208333333</v>
          </cell>
          <cell r="AJ764">
            <v>47142.262083333328</v>
          </cell>
        </row>
        <row r="765">
          <cell r="Q765">
            <v>1815753.94</v>
          </cell>
          <cell r="R765">
            <v>1871269.69</v>
          </cell>
          <cell r="S765">
            <v>1912387.22</v>
          </cell>
          <cell r="T765">
            <v>1939555.01</v>
          </cell>
          <cell r="AG765">
            <v>1669958.1545833333</v>
          </cell>
          <cell r="AH765">
            <v>1693742.7970833334</v>
          </cell>
          <cell r="AI765">
            <v>1720215.37625</v>
          </cell>
          <cell r="AJ765">
            <v>1747582.0537499997</v>
          </cell>
        </row>
        <row r="766">
          <cell r="Q766">
            <v>3578471.46</v>
          </cell>
          <cell r="R766">
            <v>3578486.52</v>
          </cell>
          <cell r="S766">
            <v>3578583.34</v>
          </cell>
          <cell r="T766">
            <v>3580719.34</v>
          </cell>
          <cell r="AG766">
            <v>3043446.16</v>
          </cell>
          <cell r="AH766">
            <v>3259231.7283333335</v>
          </cell>
          <cell r="AI766">
            <v>3462288.6216666666</v>
          </cell>
          <cell r="AJ766">
            <v>3565889.8137500002</v>
          </cell>
        </row>
        <row r="767">
          <cell r="Q767">
            <v>-1154425.72</v>
          </cell>
          <cell r="R767">
            <v>-1280567.81</v>
          </cell>
          <cell r="S767">
            <v>-1280567.81</v>
          </cell>
          <cell r="T767">
            <v>-1415286.74</v>
          </cell>
          <cell r="AG767">
            <v>-598835.77500000002</v>
          </cell>
          <cell r="AH767">
            <v>-700293.83875</v>
          </cell>
          <cell r="AI767">
            <v>-807007.82291666663</v>
          </cell>
          <cell r="AJ767">
            <v>-919335.09583333333</v>
          </cell>
        </row>
        <row r="768">
          <cell r="Q768">
            <v>0</v>
          </cell>
          <cell r="R768">
            <v>0</v>
          </cell>
          <cell r="S768">
            <v>0</v>
          </cell>
          <cell r="T768">
            <v>0</v>
          </cell>
          <cell r="AG768">
            <v>0</v>
          </cell>
          <cell r="AH768">
            <v>0</v>
          </cell>
          <cell r="AI768">
            <v>0</v>
          </cell>
          <cell r="AJ768">
            <v>0</v>
          </cell>
        </row>
        <row r="769">
          <cell r="Q769">
            <v>0</v>
          </cell>
          <cell r="R769">
            <v>0</v>
          </cell>
          <cell r="S769">
            <v>0</v>
          </cell>
          <cell r="T769">
            <v>0</v>
          </cell>
          <cell r="AG769">
            <v>0</v>
          </cell>
          <cell r="AH769">
            <v>0</v>
          </cell>
          <cell r="AI769">
            <v>0</v>
          </cell>
          <cell r="AJ769">
            <v>0</v>
          </cell>
        </row>
        <row r="770">
          <cell r="Q770">
            <v>66942.149999999994</v>
          </cell>
          <cell r="R770">
            <v>66942.149999999994</v>
          </cell>
          <cell r="S770">
            <v>66942.149999999994</v>
          </cell>
          <cell r="T770">
            <v>66942.149999999994</v>
          </cell>
          <cell r="AG770">
            <v>66942.150000000009</v>
          </cell>
          <cell r="AH770">
            <v>66942.150000000009</v>
          </cell>
          <cell r="AI770">
            <v>66942.150000000009</v>
          </cell>
          <cell r="AJ770">
            <v>66942.150000000009</v>
          </cell>
        </row>
        <row r="771">
          <cell r="Q771">
            <v>1729467.71</v>
          </cell>
          <cell r="R771">
            <v>1731110.58</v>
          </cell>
          <cell r="S771">
            <v>1731207.39</v>
          </cell>
          <cell r="T771">
            <v>1757836.13</v>
          </cell>
          <cell r="AG771">
            <v>1256455.0979166667</v>
          </cell>
          <cell r="AH771">
            <v>1349716.7</v>
          </cell>
          <cell r="AI771">
            <v>1436269.8883333334</v>
          </cell>
          <cell r="AJ771">
            <v>1506976.64375</v>
          </cell>
        </row>
        <row r="772">
          <cell r="Q772">
            <v>2694999.3</v>
          </cell>
          <cell r="R772">
            <v>2602926.63</v>
          </cell>
          <cell r="S772">
            <v>2510853.96</v>
          </cell>
          <cell r="T772">
            <v>2421929.33</v>
          </cell>
          <cell r="AG772">
            <v>3247252.6575000002</v>
          </cell>
          <cell r="AH772">
            <v>3155204.3424999998</v>
          </cell>
          <cell r="AI772">
            <v>3063156.0274999999</v>
          </cell>
          <cell r="AJ772">
            <v>2971238.8808333334</v>
          </cell>
        </row>
        <row r="773">
          <cell r="Q773">
            <v>0</v>
          </cell>
          <cell r="R773">
            <v>0</v>
          </cell>
          <cell r="S773">
            <v>0</v>
          </cell>
          <cell r="T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</row>
        <row r="774">
          <cell r="Q774">
            <v>240686</v>
          </cell>
          <cell r="R774">
            <v>239158</v>
          </cell>
          <cell r="S774">
            <v>237630</v>
          </cell>
          <cell r="T774">
            <v>236102</v>
          </cell>
          <cell r="AG774">
            <v>249854</v>
          </cell>
          <cell r="AH774">
            <v>248326</v>
          </cell>
          <cell r="AI774">
            <v>246798</v>
          </cell>
          <cell r="AJ774">
            <v>245270</v>
          </cell>
        </row>
        <row r="775">
          <cell r="Q775">
            <v>0</v>
          </cell>
          <cell r="R775">
            <v>0</v>
          </cell>
          <cell r="S775">
            <v>0</v>
          </cell>
          <cell r="T775">
            <v>0</v>
          </cell>
          <cell r="AG775">
            <v>0</v>
          </cell>
          <cell r="AH775">
            <v>0</v>
          </cell>
          <cell r="AI775">
            <v>0</v>
          </cell>
          <cell r="AJ775">
            <v>0</v>
          </cell>
        </row>
        <row r="776">
          <cell r="Q776">
            <v>0</v>
          </cell>
          <cell r="R776">
            <v>0</v>
          </cell>
          <cell r="S776">
            <v>0</v>
          </cell>
          <cell r="T776">
            <v>0</v>
          </cell>
          <cell r="AG776">
            <v>0</v>
          </cell>
          <cell r="AH776">
            <v>0</v>
          </cell>
          <cell r="AI776">
            <v>0</v>
          </cell>
          <cell r="AJ776">
            <v>0</v>
          </cell>
        </row>
        <row r="777">
          <cell r="Q777">
            <v>0</v>
          </cell>
          <cell r="R777">
            <v>0</v>
          </cell>
          <cell r="S777">
            <v>0</v>
          </cell>
          <cell r="T777">
            <v>0</v>
          </cell>
          <cell r="AG777">
            <v>0</v>
          </cell>
          <cell r="AH777">
            <v>0</v>
          </cell>
          <cell r="AI777">
            <v>0</v>
          </cell>
          <cell r="AJ777">
            <v>0</v>
          </cell>
        </row>
        <row r="778">
          <cell r="Q778">
            <v>0</v>
          </cell>
          <cell r="R778">
            <v>0</v>
          </cell>
          <cell r="S778">
            <v>0</v>
          </cell>
          <cell r="T778">
            <v>0</v>
          </cell>
          <cell r="AG778">
            <v>855.84250000000009</v>
          </cell>
          <cell r="AH778">
            <v>481.40875</v>
          </cell>
          <cell r="AI778">
            <v>213.95749999999998</v>
          </cell>
          <cell r="AJ778">
            <v>53.488750000000003</v>
          </cell>
        </row>
        <row r="779">
          <cell r="Q779">
            <v>0</v>
          </cell>
          <cell r="R779">
            <v>0</v>
          </cell>
          <cell r="S779">
            <v>0</v>
          </cell>
          <cell r="T779">
            <v>0</v>
          </cell>
          <cell r="AG779">
            <v>0</v>
          </cell>
          <cell r="AH779">
            <v>0</v>
          </cell>
          <cell r="AI779">
            <v>0</v>
          </cell>
          <cell r="AJ779">
            <v>0</v>
          </cell>
        </row>
        <row r="780">
          <cell r="Q780">
            <v>81126.63</v>
          </cell>
          <cell r="R780">
            <v>78591.42</v>
          </cell>
          <cell r="S780">
            <v>76056.210000000006</v>
          </cell>
          <cell r="T780">
            <v>73521</v>
          </cell>
          <cell r="AG780">
            <v>96295.335000000006</v>
          </cell>
          <cell r="AH780">
            <v>93773.127916666679</v>
          </cell>
          <cell r="AI780">
            <v>91248.556666666685</v>
          </cell>
          <cell r="AJ780">
            <v>88721.621250000011</v>
          </cell>
        </row>
        <row r="781">
          <cell r="Q781">
            <v>0</v>
          </cell>
          <cell r="R781">
            <v>0</v>
          </cell>
          <cell r="S781">
            <v>0</v>
          </cell>
          <cell r="T781">
            <v>0</v>
          </cell>
          <cell r="AG781">
            <v>0</v>
          </cell>
          <cell r="AH781">
            <v>0</v>
          </cell>
          <cell r="AI781">
            <v>0</v>
          </cell>
          <cell r="AJ781">
            <v>0</v>
          </cell>
        </row>
        <row r="782">
          <cell r="Q782">
            <v>0</v>
          </cell>
          <cell r="R782">
            <v>0</v>
          </cell>
          <cell r="S782">
            <v>0</v>
          </cell>
          <cell r="T782">
            <v>0</v>
          </cell>
          <cell r="AG782">
            <v>0</v>
          </cell>
          <cell r="AH782">
            <v>0</v>
          </cell>
          <cell r="AI782">
            <v>0</v>
          </cell>
          <cell r="AJ782">
            <v>0</v>
          </cell>
        </row>
        <row r="783">
          <cell r="Q783">
            <v>363928.58</v>
          </cell>
          <cell r="R783">
            <v>354830.36</v>
          </cell>
          <cell r="S783">
            <v>345732.15</v>
          </cell>
          <cell r="T783">
            <v>336633.93</v>
          </cell>
          <cell r="AG783">
            <v>418517.87875000009</v>
          </cell>
          <cell r="AH783">
            <v>409419.66416666663</v>
          </cell>
          <cell r="AI783">
            <v>400321.44916666672</v>
          </cell>
          <cell r="AJ783">
            <v>391223.23374999996</v>
          </cell>
        </row>
        <row r="784">
          <cell r="Q784">
            <v>0</v>
          </cell>
          <cell r="R784">
            <v>0</v>
          </cell>
          <cell r="S784">
            <v>0</v>
          </cell>
          <cell r="T784">
            <v>0</v>
          </cell>
          <cell r="AG784">
            <v>-8.3333333333333339E-4</v>
          </cell>
          <cell r="AH784">
            <v>0</v>
          </cell>
          <cell r="AI784">
            <v>0</v>
          </cell>
          <cell r="AJ784">
            <v>0</v>
          </cell>
        </row>
        <row r="785">
          <cell r="Q785">
            <v>3433896.22</v>
          </cell>
          <cell r="R785">
            <v>3419822.87</v>
          </cell>
          <cell r="S785">
            <v>3405749.52</v>
          </cell>
          <cell r="T785">
            <v>3391676.17</v>
          </cell>
          <cell r="AG785">
            <v>3518336.3049999997</v>
          </cell>
          <cell r="AH785">
            <v>3504262.9595833332</v>
          </cell>
          <cell r="AI785">
            <v>3490189.6133333333</v>
          </cell>
          <cell r="AJ785">
            <v>3476116.2662499999</v>
          </cell>
        </row>
        <row r="786">
          <cell r="Q786">
            <v>0</v>
          </cell>
          <cell r="R786">
            <v>0</v>
          </cell>
          <cell r="S786">
            <v>0</v>
          </cell>
          <cell r="T786">
            <v>0</v>
          </cell>
          <cell r="AG786">
            <v>38990.298750000009</v>
          </cell>
          <cell r="AH786">
            <v>31824.977083333335</v>
          </cell>
          <cell r="AI786">
            <v>24693.857083333336</v>
          </cell>
          <cell r="AJ786">
            <v>17596.938749999998</v>
          </cell>
        </row>
        <row r="787">
          <cell r="Q787">
            <v>0</v>
          </cell>
          <cell r="R787">
            <v>0</v>
          </cell>
          <cell r="S787">
            <v>0</v>
          </cell>
          <cell r="T787">
            <v>0</v>
          </cell>
          <cell r="AG787">
            <v>375013.89624999999</v>
          </cell>
          <cell r="AH787">
            <v>305695.08083333337</v>
          </cell>
          <cell r="AI787">
            <v>236885.61958333335</v>
          </cell>
          <cell r="AJ787">
            <v>168585.51250000001</v>
          </cell>
        </row>
        <row r="788">
          <cell r="Q788">
            <v>0</v>
          </cell>
          <cell r="R788">
            <v>0</v>
          </cell>
          <cell r="S788">
            <v>0</v>
          </cell>
          <cell r="T788">
            <v>0</v>
          </cell>
          <cell r="AG788">
            <v>252932.77000000002</v>
          </cell>
          <cell r="AH788">
            <v>206415.21083333335</v>
          </cell>
          <cell r="AI788">
            <v>160135.51333333334</v>
          </cell>
          <cell r="AJ788">
            <v>114093.67750000001</v>
          </cell>
        </row>
        <row r="789">
          <cell r="Q789">
            <v>0</v>
          </cell>
          <cell r="R789">
            <v>0</v>
          </cell>
          <cell r="S789">
            <v>0</v>
          </cell>
          <cell r="T789">
            <v>0</v>
          </cell>
          <cell r="AG789">
            <v>160976.35416666666</v>
          </cell>
          <cell r="AH789">
            <v>131415.95666666667</v>
          </cell>
          <cell r="AI789">
            <v>101986.64750000001</v>
          </cell>
          <cell r="AJ789">
            <v>72688.426666666681</v>
          </cell>
        </row>
        <row r="790">
          <cell r="Q790">
            <v>204998.61</v>
          </cell>
          <cell r="R790">
            <v>163998.88</v>
          </cell>
          <cell r="S790">
            <v>122999.15</v>
          </cell>
          <cell r="T790">
            <v>81999.429999999993</v>
          </cell>
          <cell r="AG790">
            <v>451013.74500000005</v>
          </cell>
          <cell r="AH790">
            <v>410008.8954166667</v>
          </cell>
          <cell r="AI790">
            <v>369004.97666666663</v>
          </cell>
          <cell r="AJ790">
            <v>328001.98916666658</v>
          </cell>
        </row>
        <row r="791">
          <cell r="Q791">
            <v>51607.44</v>
          </cell>
          <cell r="R791">
            <v>51315.87</v>
          </cell>
          <cell r="S791">
            <v>51024.3</v>
          </cell>
          <cell r="T791">
            <v>50732.73</v>
          </cell>
          <cell r="AG791">
            <v>53357.49</v>
          </cell>
          <cell r="AH791">
            <v>53065.727499999986</v>
          </cell>
          <cell r="AI791">
            <v>52774</v>
          </cell>
          <cell r="AJ791">
            <v>52482.307500000017</v>
          </cell>
        </row>
        <row r="792">
          <cell r="Q792">
            <v>1246922.58</v>
          </cell>
          <cell r="R792">
            <v>1243132.54</v>
          </cell>
          <cell r="S792">
            <v>1239342.5</v>
          </cell>
          <cell r="T792">
            <v>1235552.46</v>
          </cell>
          <cell r="AG792">
            <v>682048.96750000003</v>
          </cell>
          <cell r="AH792">
            <v>785801.26416666666</v>
          </cell>
          <cell r="AI792">
            <v>889237.72416666674</v>
          </cell>
          <cell r="AJ792">
            <v>992358.34750000015</v>
          </cell>
        </row>
        <row r="793">
          <cell r="Q793">
            <v>947558.57</v>
          </cell>
          <cell r="R793">
            <v>944678.45</v>
          </cell>
          <cell r="S793">
            <v>941798.33</v>
          </cell>
          <cell r="T793">
            <v>938918.21</v>
          </cell>
          <cell r="AG793">
            <v>518301.1020833333</v>
          </cell>
          <cell r="AH793">
            <v>597144.31124999991</v>
          </cell>
          <cell r="AI793">
            <v>675747.51041666663</v>
          </cell>
          <cell r="AJ793">
            <v>754110.69958333333</v>
          </cell>
        </row>
        <row r="794">
          <cell r="Q794">
            <v>2901380.85</v>
          </cell>
          <cell r="R794">
            <v>2892562.06</v>
          </cell>
          <cell r="S794">
            <v>2883743.27</v>
          </cell>
          <cell r="T794">
            <v>2874924.48</v>
          </cell>
          <cell r="AG794">
            <v>1587014.1762499998</v>
          </cell>
          <cell r="AH794">
            <v>1828428.4641666666</v>
          </cell>
          <cell r="AI794">
            <v>2069107.8529166665</v>
          </cell>
          <cell r="AJ794">
            <v>2309052.3424999998</v>
          </cell>
        </row>
        <row r="795">
          <cell r="Q795">
            <v>885498.17</v>
          </cell>
          <cell r="R795">
            <v>882806.69</v>
          </cell>
          <cell r="S795">
            <v>880115.21</v>
          </cell>
          <cell r="T795">
            <v>877423.73</v>
          </cell>
          <cell r="AG795">
            <v>445254.93208333332</v>
          </cell>
          <cell r="AH795">
            <v>518934.30124999996</v>
          </cell>
          <cell r="AI795">
            <v>592389.38041666662</v>
          </cell>
          <cell r="AJ795">
            <v>665620.16958333331</v>
          </cell>
        </row>
        <row r="796">
          <cell r="Q796">
            <v>20824.89</v>
          </cell>
          <cell r="R796">
            <v>20729.8</v>
          </cell>
          <cell r="S796">
            <v>20634.71</v>
          </cell>
          <cell r="T796">
            <v>20539.62</v>
          </cell>
          <cell r="AG796">
            <v>11446.592083333331</v>
          </cell>
          <cell r="AH796">
            <v>13178.037499999999</v>
          </cell>
          <cell r="AI796">
            <v>14901.558749999998</v>
          </cell>
          <cell r="AJ796">
            <v>16617.155833333331</v>
          </cell>
        </row>
        <row r="797">
          <cell r="Q797">
            <v>48590.85</v>
          </cell>
          <cell r="R797">
            <v>48368.97</v>
          </cell>
          <cell r="S797">
            <v>48147.09</v>
          </cell>
          <cell r="T797">
            <v>47925.21</v>
          </cell>
          <cell r="AG797">
            <v>26708.416249999995</v>
          </cell>
          <cell r="AH797">
            <v>30748.408749999991</v>
          </cell>
          <cell r="AI797">
            <v>34769.91124999999</v>
          </cell>
          <cell r="AJ797">
            <v>38772.923749999987</v>
          </cell>
        </row>
        <row r="798">
          <cell r="Q798">
            <v>21683.19</v>
          </cell>
          <cell r="R798">
            <v>21178.93</v>
          </cell>
          <cell r="S798">
            <v>20674.669999999998</v>
          </cell>
          <cell r="T798">
            <v>20170.41</v>
          </cell>
          <cell r="AG798">
            <v>12627.516250000001</v>
          </cell>
          <cell r="AH798">
            <v>14413.437916666668</v>
          </cell>
          <cell r="AI798">
            <v>16157.337916666665</v>
          </cell>
          <cell r="AJ798">
            <v>17859.216250000001</v>
          </cell>
        </row>
        <row r="799">
          <cell r="Q799">
            <v>1182021.1399999999</v>
          </cell>
          <cell r="R799">
            <v>1176814</v>
          </cell>
          <cell r="S799">
            <v>1171606.8600000001</v>
          </cell>
          <cell r="T799">
            <v>1166399.72</v>
          </cell>
          <cell r="AG799">
            <v>447597.21083333337</v>
          </cell>
          <cell r="AH799">
            <v>545882.0083333333</v>
          </cell>
          <cell r="AI799">
            <v>643732.87749999994</v>
          </cell>
          <cell r="AJ799">
            <v>741149.81833333336</v>
          </cell>
        </row>
        <row r="800">
          <cell r="Q800">
            <v>914262.01</v>
          </cell>
          <cell r="R800">
            <v>906025.42</v>
          </cell>
          <cell r="S800">
            <v>897788.83</v>
          </cell>
          <cell r="T800">
            <v>889552.24</v>
          </cell>
          <cell r="AG800">
            <v>349365.44124999997</v>
          </cell>
          <cell r="AH800">
            <v>425210.7508333333</v>
          </cell>
          <cell r="AI800">
            <v>500369.67791666667</v>
          </cell>
          <cell r="AJ800">
            <v>574842.22250000003</v>
          </cell>
        </row>
        <row r="801">
          <cell r="Q801">
            <v>131262.21</v>
          </cell>
          <cell r="R801">
            <v>129975.33</v>
          </cell>
          <cell r="S801">
            <v>128688.45</v>
          </cell>
          <cell r="T801">
            <v>127401.57</v>
          </cell>
          <cell r="AG801">
            <v>50144.346249999995</v>
          </cell>
          <cell r="AH801">
            <v>61029.243749999994</v>
          </cell>
          <cell r="AI801">
            <v>71806.901249999981</v>
          </cell>
          <cell r="AJ801">
            <v>82477.318749999991</v>
          </cell>
        </row>
        <row r="802">
          <cell r="Q802">
            <v>211343.67</v>
          </cell>
          <cell r="R802">
            <v>210455.67999999999</v>
          </cell>
          <cell r="S802">
            <v>209567.69</v>
          </cell>
          <cell r="T802">
            <v>208679.7</v>
          </cell>
          <cell r="AG802">
            <v>26491.957916666666</v>
          </cell>
          <cell r="AH802">
            <v>44066.930833333339</v>
          </cell>
          <cell r="AI802">
            <v>61567.904583333329</v>
          </cell>
          <cell r="AJ802">
            <v>78994.879166666666</v>
          </cell>
        </row>
        <row r="803">
          <cell r="AG803">
            <v>0</v>
          </cell>
          <cell r="AH803">
            <v>0</v>
          </cell>
          <cell r="AI803">
            <v>0</v>
          </cell>
          <cell r="AJ803">
            <v>0</v>
          </cell>
        </row>
        <row r="804">
          <cell r="Q804">
            <v>16933402.649999999</v>
          </cell>
          <cell r="R804">
            <v>13097949.35</v>
          </cell>
          <cell r="S804">
            <v>8583069.6799999997</v>
          </cell>
          <cell r="T804">
            <v>4214314.88</v>
          </cell>
          <cell r="AG804">
            <v>2423547.3450000002</v>
          </cell>
          <cell r="AH804">
            <v>3342005.2016666667</v>
          </cell>
          <cell r="AI804">
            <v>3933484.6733333333</v>
          </cell>
          <cell r="AJ804">
            <v>4367690.2812499991</v>
          </cell>
        </row>
        <row r="805">
          <cell r="Q805">
            <v>-7524234.4400000004</v>
          </cell>
          <cell r="R805">
            <v>-11000918.65</v>
          </cell>
          <cell r="S805">
            <v>-10455352.130000001</v>
          </cell>
          <cell r="T805">
            <v>-9729307.6699999999</v>
          </cell>
          <cell r="AG805">
            <v>-24274078.705416668</v>
          </cell>
          <cell r="AH805">
            <v>-16632148.704583332</v>
          </cell>
          <cell r="AI805">
            <v>-9079055.2608333323</v>
          </cell>
          <cell r="AJ805">
            <v>-1771294.1674999997</v>
          </cell>
        </row>
        <row r="806">
          <cell r="Q806">
            <v>0</v>
          </cell>
          <cell r="R806">
            <v>0</v>
          </cell>
          <cell r="S806">
            <v>0</v>
          </cell>
          <cell r="T806">
            <v>0</v>
          </cell>
          <cell r="AG806">
            <v>0</v>
          </cell>
          <cell r="AH806">
            <v>0</v>
          </cell>
          <cell r="AI806">
            <v>0</v>
          </cell>
          <cell r="AJ806">
            <v>0</v>
          </cell>
        </row>
        <row r="807">
          <cell r="Q807">
            <v>-16440523.59</v>
          </cell>
          <cell r="R807">
            <v>0</v>
          </cell>
          <cell r="S807">
            <v>0</v>
          </cell>
          <cell r="T807">
            <v>0</v>
          </cell>
          <cell r="AG807">
            <v>-25984664.073333338</v>
          </cell>
          <cell r="AH807">
            <v>-26645863.135000002</v>
          </cell>
          <cell r="AI807">
            <v>-26942375.769999996</v>
          </cell>
          <cell r="AJ807">
            <v>-27931581.42625</v>
          </cell>
        </row>
        <row r="808">
          <cell r="Q808">
            <v>135186.18</v>
          </cell>
          <cell r="R808">
            <v>47941.31</v>
          </cell>
          <cell r="S808">
            <v>11201.81</v>
          </cell>
          <cell r="T808">
            <v>-25020.29</v>
          </cell>
          <cell r="AG808">
            <v>-949375.49624999997</v>
          </cell>
          <cell r="AH808">
            <v>-716499.91333333345</v>
          </cell>
          <cell r="AI808">
            <v>-455400.94208333333</v>
          </cell>
          <cell r="AJ808">
            <v>-163836.63291666665</v>
          </cell>
        </row>
        <row r="809">
          <cell r="Q809">
            <v>119544.02</v>
          </cell>
          <cell r="R809">
            <v>102009.45</v>
          </cell>
          <cell r="S809">
            <v>130721.58</v>
          </cell>
          <cell r="T809">
            <v>145289.25</v>
          </cell>
          <cell r="AG809">
            <v>-29784.801250000008</v>
          </cell>
          <cell r="AH809">
            <v>-5789.701666666665</v>
          </cell>
          <cell r="AI809">
            <v>17428.978333333336</v>
          </cell>
          <cell r="AJ809">
            <v>42067.6325</v>
          </cell>
        </row>
        <row r="810">
          <cell r="R810">
            <v>4449982.3899999997</v>
          </cell>
          <cell r="S810">
            <v>3802815.65</v>
          </cell>
          <cell r="T810">
            <v>3111565.34</v>
          </cell>
          <cell r="AG810">
            <v>0</v>
          </cell>
          <cell r="AH810">
            <v>185415.93291666664</v>
          </cell>
          <cell r="AI810">
            <v>529282.51791666669</v>
          </cell>
          <cell r="AJ810">
            <v>817381.72583333321</v>
          </cell>
        </row>
        <row r="811">
          <cell r="R811">
            <v>-13917373.390000001</v>
          </cell>
          <cell r="S811">
            <v>-11900349.74</v>
          </cell>
          <cell r="T811">
            <v>-9701246.2400000002</v>
          </cell>
          <cell r="AG811">
            <v>0</v>
          </cell>
          <cell r="AH811">
            <v>-579890.55791666673</v>
          </cell>
          <cell r="AI811">
            <v>-1655629.0216666667</v>
          </cell>
          <cell r="AJ811">
            <v>-2555695.5208333335</v>
          </cell>
        </row>
        <row r="812">
          <cell r="Q812">
            <v>0</v>
          </cell>
          <cell r="R812">
            <v>0</v>
          </cell>
          <cell r="S812">
            <v>0</v>
          </cell>
          <cell r="T812">
            <v>0</v>
          </cell>
          <cell r="AG812">
            <v>0</v>
          </cell>
          <cell r="AH812">
            <v>0</v>
          </cell>
          <cell r="AI812">
            <v>0</v>
          </cell>
          <cell r="AJ812">
            <v>0</v>
          </cell>
        </row>
        <row r="813">
          <cell r="Q813">
            <v>5176339752.470005</v>
          </cell>
          <cell r="R813">
            <v>5103066150.0200052</v>
          </cell>
          <cell r="S813">
            <v>5248037725.6400003</v>
          </cell>
          <cell r="T813">
            <v>5202564468.2200031</v>
          </cell>
          <cell r="AG813">
            <v>5231517078.7645855</v>
          </cell>
          <cell r="AH813">
            <v>5236581341.7174969</v>
          </cell>
          <cell r="AI813">
            <v>5237726315.5391684</v>
          </cell>
          <cell r="AJ813">
            <v>5235690841.9208317</v>
          </cell>
        </row>
        <row r="815">
          <cell r="Q815">
            <v>-77201680.299999997</v>
          </cell>
          <cell r="R815">
            <v>-80982448.989999995</v>
          </cell>
          <cell r="S815">
            <v>-103711150.29000001</v>
          </cell>
          <cell r="T815">
            <v>-123845658.05</v>
          </cell>
          <cell r="AG815">
            <v>-63598251.922916673</v>
          </cell>
          <cell r="AH815">
            <v>-64862614.49083332</v>
          </cell>
          <cell r="AI815">
            <v>-66192832.274999999</v>
          </cell>
          <cell r="AJ815">
            <v>-67627889.390000001</v>
          </cell>
        </row>
        <row r="816">
          <cell r="AG816">
            <v>0</v>
          </cell>
          <cell r="AH816">
            <v>0</v>
          </cell>
          <cell r="AI816">
            <v>0</v>
          </cell>
          <cell r="AJ816">
            <v>0</v>
          </cell>
        </row>
        <row r="817">
          <cell r="Q817">
            <v>0</v>
          </cell>
          <cell r="R817">
            <v>0</v>
          </cell>
          <cell r="S817">
            <v>0</v>
          </cell>
          <cell r="T817">
            <v>0</v>
          </cell>
          <cell r="AG817">
            <v>0</v>
          </cell>
          <cell r="AH817">
            <v>0</v>
          </cell>
          <cell r="AI817">
            <v>0</v>
          </cell>
          <cell r="AJ817">
            <v>0</v>
          </cell>
        </row>
        <row r="818">
          <cell r="Q818">
            <v>48572715</v>
          </cell>
          <cell r="R818">
            <v>48807715</v>
          </cell>
          <cell r="S818">
            <v>49283715</v>
          </cell>
          <cell r="T818">
            <v>50532715</v>
          </cell>
          <cell r="AG818">
            <v>46778090</v>
          </cell>
          <cell r="AH818">
            <v>47132131.666666664</v>
          </cell>
          <cell r="AI818">
            <v>47487381.666666664</v>
          </cell>
          <cell r="AJ818">
            <v>47871006.666666664</v>
          </cell>
        </row>
        <row r="819">
          <cell r="AG819">
            <v>0</v>
          </cell>
          <cell r="AH819">
            <v>0</v>
          </cell>
          <cell r="AI819">
            <v>0</v>
          </cell>
          <cell r="AJ819">
            <v>0</v>
          </cell>
        </row>
        <row r="820">
          <cell r="Q820">
            <v>0</v>
          </cell>
          <cell r="R820">
            <v>0</v>
          </cell>
          <cell r="S820">
            <v>0</v>
          </cell>
          <cell r="T820">
            <v>0</v>
          </cell>
          <cell r="AG820">
            <v>0</v>
          </cell>
          <cell r="AH820">
            <v>0</v>
          </cell>
          <cell r="AI820">
            <v>0</v>
          </cell>
          <cell r="AJ820">
            <v>0</v>
          </cell>
        </row>
        <row r="821">
          <cell r="Q821">
            <v>-1024751.45</v>
          </cell>
          <cell r="R821">
            <v>-1024751.45</v>
          </cell>
          <cell r="S821">
            <v>-1024751.45</v>
          </cell>
          <cell r="T821">
            <v>-1024751.45</v>
          </cell>
          <cell r="AG821">
            <v>-1024751.4499999998</v>
          </cell>
          <cell r="AH821">
            <v>-1024751.4499999998</v>
          </cell>
          <cell r="AI821">
            <v>-1024751.4499999998</v>
          </cell>
          <cell r="AJ821">
            <v>-1024751.4499999998</v>
          </cell>
        </row>
        <row r="822">
          <cell r="Q822">
            <v>-459000</v>
          </cell>
          <cell r="R822">
            <v>-510000</v>
          </cell>
          <cell r="S822">
            <v>-561000</v>
          </cell>
          <cell r="T822">
            <v>-612000</v>
          </cell>
          <cell r="AG822">
            <v>-159375</v>
          </cell>
          <cell r="AH822">
            <v>-199750</v>
          </cell>
          <cell r="AI822">
            <v>-244375</v>
          </cell>
          <cell r="AJ822">
            <v>-293250</v>
          </cell>
        </row>
        <row r="823">
          <cell r="Q823">
            <v>33917.58</v>
          </cell>
          <cell r="R823">
            <v>32917.58</v>
          </cell>
          <cell r="S823">
            <v>31917.58</v>
          </cell>
          <cell r="T823">
            <v>29917.58</v>
          </cell>
          <cell r="AG823">
            <v>40584.246666666681</v>
          </cell>
          <cell r="AH823">
            <v>39459.246666666681</v>
          </cell>
          <cell r="AI823">
            <v>38417.580000000009</v>
          </cell>
          <cell r="AJ823">
            <v>37334.246666666681</v>
          </cell>
        </row>
        <row r="824">
          <cell r="Q824">
            <v>91427</v>
          </cell>
          <cell r="R824">
            <v>88427</v>
          </cell>
          <cell r="S824">
            <v>85427</v>
          </cell>
          <cell r="T824">
            <v>83427</v>
          </cell>
          <cell r="AG824">
            <v>109010.33333333333</v>
          </cell>
          <cell r="AH824">
            <v>106177</v>
          </cell>
          <cell r="AI824">
            <v>103343.66666666667</v>
          </cell>
          <cell r="AJ824">
            <v>100468.66666666667</v>
          </cell>
        </row>
        <row r="825">
          <cell r="Q825">
            <v>39518432</v>
          </cell>
          <cell r="R825">
            <v>39874432</v>
          </cell>
          <cell r="S825">
            <v>40168432</v>
          </cell>
          <cell r="T825">
            <v>39337432</v>
          </cell>
          <cell r="AG825">
            <v>38608265.333333336</v>
          </cell>
          <cell r="AH825">
            <v>38672390.333333336</v>
          </cell>
          <cell r="AI825">
            <v>38713723.666666664</v>
          </cell>
          <cell r="AJ825">
            <v>38791140.333333336</v>
          </cell>
        </row>
        <row r="826">
          <cell r="Q826">
            <v>0</v>
          </cell>
          <cell r="R826">
            <v>0</v>
          </cell>
          <cell r="S826">
            <v>0</v>
          </cell>
          <cell r="T826">
            <v>0</v>
          </cell>
          <cell r="AG826">
            <v>0</v>
          </cell>
          <cell r="AH826">
            <v>0</v>
          </cell>
          <cell r="AI826">
            <v>0</v>
          </cell>
          <cell r="AJ826">
            <v>0</v>
          </cell>
        </row>
        <row r="827">
          <cell r="Q827">
            <v>-29322000</v>
          </cell>
          <cell r="R827">
            <v>-29580000</v>
          </cell>
          <cell r="S827">
            <v>-29838000</v>
          </cell>
          <cell r="T827">
            <v>-29452000</v>
          </cell>
          <cell r="AG827">
            <v>-23140166.666666668</v>
          </cell>
          <cell r="AH827">
            <v>-23938125</v>
          </cell>
          <cell r="AI827">
            <v>-24728000</v>
          </cell>
          <cell r="AJ827">
            <v>-25482958.333333332</v>
          </cell>
        </row>
        <row r="828">
          <cell r="Q828">
            <v>2889000</v>
          </cell>
          <cell r="R828">
            <v>2889000</v>
          </cell>
          <cell r="S828">
            <v>2889000</v>
          </cell>
          <cell r="T828">
            <v>2457000</v>
          </cell>
          <cell r="AG828">
            <v>2464458.3333333335</v>
          </cell>
          <cell r="AH828">
            <v>2497250</v>
          </cell>
          <cell r="AI828">
            <v>2530750</v>
          </cell>
          <cell r="AJ828">
            <v>2544791.6666666665</v>
          </cell>
        </row>
        <row r="829">
          <cell r="Q829">
            <v>1998018</v>
          </cell>
          <cell r="R829">
            <v>1864018</v>
          </cell>
          <cell r="S829">
            <v>1749018</v>
          </cell>
          <cell r="T829">
            <v>2089018</v>
          </cell>
          <cell r="AG829">
            <v>2778226.3333333335</v>
          </cell>
          <cell r="AH829">
            <v>2657934.6666666665</v>
          </cell>
          <cell r="AI829">
            <v>2532643</v>
          </cell>
          <cell r="AJ829">
            <v>2421018</v>
          </cell>
        </row>
        <row r="830">
          <cell r="Q830">
            <v>2718000</v>
          </cell>
          <cell r="R830">
            <v>2718000</v>
          </cell>
          <cell r="S830">
            <v>2718000</v>
          </cell>
          <cell r="T830">
            <v>2224000</v>
          </cell>
          <cell r="AG830">
            <v>2151750</v>
          </cell>
          <cell r="AH830">
            <v>2378250</v>
          </cell>
          <cell r="AI830">
            <v>2604750</v>
          </cell>
          <cell r="AJ830">
            <v>2697416.6666666665</v>
          </cell>
        </row>
        <row r="831">
          <cell r="Q831">
            <v>205589</v>
          </cell>
          <cell r="R831">
            <v>205589</v>
          </cell>
          <cell r="S831">
            <v>205589</v>
          </cell>
          <cell r="T831">
            <v>699108</v>
          </cell>
          <cell r="AG831">
            <v>712499.41666666663</v>
          </cell>
          <cell r="AH831">
            <v>633047.75</v>
          </cell>
          <cell r="AI831">
            <v>553596.08333333337</v>
          </cell>
          <cell r="AJ831">
            <v>519876.25</v>
          </cell>
        </row>
        <row r="832">
          <cell r="Q832">
            <v>4822933</v>
          </cell>
          <cell r="R832">
            <v>4822933</v>
          </cell>
          <cell r="S832">
            <v>4822933</v>
          </cell>
          <cell r="T832">
            <v>4618558</v>
          </cell>
          <cell r="AG832">
            <v>3574838.4166666665</v>
          </cell>
          <cell r="AH832">
            <v>3756276.25</v>
          </cell>
          <cell r="AI832">
            <v>3937714.0833333335</v>
          </cell>
          <cell r="AJ832">
            <v>4072167.375</v>
          </cell>
        </row>
        <row r="833">
          <cell r="Q833">
            <v>10483</v>
          </cell>
          <cell r="R833">
            <v>10483</v>
          </cell>
          <cell r="S833">
            <v>10483</v>
          </cell>
          <cell r="T833">
            <v>2537</v>
          </cell>
          <cell r="AG833">
            <v>84153.75</v>
          </cell>
          <cell r="AH833">
            <v>53274.25</v>
          </cell>
          <cell r="AI833">
            <v>22394.75</v>
          </cell>
          <cell r="AJ833">
            <v>6878.708333333333</v>
          </cell>
        </row>
        <row r="834">
          <cell r="Q834">
            <v>49000</v>
          </cell>
          <cell r="R834">
            <v>49000</v>
          </cell>
          <cell r="S834">
            <v>49000</v>
          </cell>
          <cell r="T834">
            <v>49000</v>
          </cell>
          <cell r="AG834">
            <v>49000</v>
          </cell>
          <cell r="AH834">
            <v>49000</v>
          </cell>
          <cell r="AI834">
            <v>49000</v>
          </cell>
          <cell r="AJ834">
            <v>49000</v>
          </cell>
        </row>
        <row r="835">
          <cell r="Q835">
            <v>-236000</v>
          </cell>
          <cell r="R835">
            <v>-236000</v>
          </cell>
          <cell r="S835">
            <v>-236000</v>
          </cell>
          <cell r="T835">
            <v>530000</v>
          </cell>
          <cell r="AG835">
            <v>-220833.33333333334</v>
          </cell>
          <cell r="AH835">
            <v>-235000</v>
          </cell>
          <cell r="AI835">
            <v>-249166.66666666666</v>
          </cell>
          <cell r="AJ835">
            <v>-222500</v>
          </cell>
        </row>
        <row r="836">
          <cell r="Q836">
            <v>0</v>
          </cell>
          <cell r="R836">
            <v>0</v>
          </cell>
          <cell r="S836">
            <v>0</v>
          </cell>
          <cell r="T836">
            <v>0</v>
          </cell>
          <cell r="AG836">
            <v>0</v>
          </cell>
          <cell r="AH836">
            <v>0</v>
          </cell>
          <cell r="AI836">
            <v>0</v>
          </cell>
          <cell r="AJ836">
            <v>0</v>
          </cell>
        </row>
        <row r="837">
          <cell r="Q837">
            <v>2070000</v>
          </cell>
          <cell r="R837">
            <v>2070000</v>
          </cell>
          <cell r="S837">
            <v>2070000</v>
          </cell>
          <cell r="T837">
            <v>2167000</v>
          </cell>
          <cell r="AG837">
            <v>2116416.6666666665</v>
          </cell>
          <cell r="AH837">
            <v>2112250</v>
          </cell>
          <cell r="AI837">
            <v>2108083.3333333335</v>
          </cell>
          <cell r="AJ837">
            <v>2107500</v>
          </cell>
        </row>
        <row r="838">
          <cell r="Q838">
            <v>365575</v>
          </cell>
          <cell r="R838">
            <v>365575</v>
          </cell>
          <cell r="S838">
            <v>365575</v>
          </cell>
          <cell r="T838">
            <v>365575</v>
          </cell>
          <cell r="AG838">
            <v>340907.29166666669</v>
          </cell>
          <cell r="AH838">
            <v>343809.375</v>
          </cell>
          <cell r="AI838">
            <v>346711.45833333331</v>
          </cell>
          <cell r="AJ838">
            <v>349613.54166666669</v>
          </cell>
        </row>
        <row r="839">
          <cell r="Q839">
            <v>455000</v>
          </cell>
          <cell r="R839">
            <v>455000</v>
          </cell>
          <cell r="S839">
            <v>455000</v>
          </cell>
          <cell r="T839">
            <v>455000</v>
          </cell>
          <cell r="AG839">
            <v>455000</v>
          </cell>
          <cell r="AH839">
            <v>455000</v>
          </cell>
          <cell r="AI839">
            <v>455000</v>
          </cell>
          <cell r="AJ839">
            <v>455000</v>
          </cell>
        </row>
        <row r="840">
          <cell r="Q840">
            <v>960000</v>
          </cell>
          <cell r="R840">
            <v>960000</v>
          </cell>
          <cell r="S840">
            <v>960000</v>
          </cell>
          <cell r="T840">
            <v>926000</v>
          </cell>
          <cell r="AG840">
            <v>1027500</v>
          </cell>
          <cell r="AH840">
            <v>1019000</v>
          </cell>
          <cell r="AI840">
            <v>1010500</v>
          </cell>
          <cell r="AJ840">
            <v>1000958.3333333334</v>
          </cell>
        </row>
        <row r="841">
          <cell r="Q841">
            <v>1259000</v>
          </cell>
          <cell r="R841">
            <v>1259000</v>
          </cell>
          <cell r="S841">
            <v>1259000</v>
          </cell>
          <cell r="T841">
            <v>1259000</v>
          </cell>
          <cell r="AG841">
            <v>1259000</v>
          </cell>
          <cell r="AH841">
            <v>1259000</v>
          </cell>
          <cell r="AI841">
            <v>1259000</v>
          </cell>
          <cell r="AJ841">
            <v>1259000</v>
          </cell>
        </row>
        <row r="842">
          <cell r="Q842">
            <v>0</v>
          </cell>
          <cell r="R842">
            <v>0</v>
          </cell>
          <cell r="S842">
            <v>0</v>
          </cell>
          <cell r="T842">
            <v>0</v>
          </cell>
          <cell r="AG842">
            <v>0</v>
          </cell>
          <cell r="AH842">
            <v>0</v>
          </cell>
          <cell r="AI842">
            <v>0</v>
          </cell>
          <cell r="AJ842">
            <v>0</v>
          </cell>
        </row>
        <row r="843">
          <cell r="Q843">
            <v>6917206</v>
          </cell>
          <cell r="R843">
            <v>6917206</v>
          </cell>
          <cell r="S843">
            <v>6917206</v>
          </cell>
          <cell r="T843">
            <v>7044734.3300000001</v>
          </cell>
          <cell r="AG843">
            <v>5937363.916666667</v>
          </cell>
          <cell r="AH843">
            <v>6166547.75</v>
          </cell>
          <cell r="AI843">
            <v>6395731.583333333</v>
          </cell>
          <cell r="AJ843">
            <v>6564036.7637500009</v>
          </cell>
        </row>
        <row r="844">
          <cell r="Q844">
            <v>0</v>
          </cell>
          <cell r="R844">
            <v>0</v>
          </cell>
          <cell r="S844">
            <v>0</v>
          </cell>
          <cell r="T844">
            <v>0</v>
          </cell>
          <cell r="AG844">
            <v>0</v>
          </cell>
          <cell r="AH844">
            <v>0</v>
          </cell>
          <cell r="AI844">
            <v>0</v>
          </cell>
          <cell r="AJ844">
            <v>0</v>
          </cell>
        </row>
        <row r="845">
          <cell r="AG845">
            <v>0</v>
          </cell>
          <cell r="AH845">
            <v>0</v>
          </cell>
          <cell r="AI845">
            <v>0</v>
          </cell>
          <cell r="AJ845">
            <v>0</v>
          </cell>
        </row>
        <row r="846">
          <cell r="Q846">
            <v>2854228</v>
          </cell>
          <cell r="R846">
            <v>2854228</v>
          </cell>
          <cell r="S846">
            <v>2854228</v>
          </cell>
          <cell r="T846">
            <v>3020901</v>
          </cell>
          <cell r="AG846">
            <v>2331884.375</v>
          </cell>
          <cell r="AH846">
            <v>2372903.625</v>
          </cell>
          <cell r="AI846">
            <v>2413922.875</v>
          </cell>
          <cell r="AJ846">
            <v>2464275</v>
          </cell>
        </row>
        <row r="847">
          <cell r="Q847">
            <v>2458000</v>
          </cell>
          <cell r="R847">
            <v>2458000</v>
          </cell>
          <cell r="S847">
            <v>2458000</v>
          </cell>
          <cell r="T847">
            <v>2458000</v>
          </cell>
          <cell r="AG847">
            <v>2458000</v>
          </cell>
          <cell r="AH847">
            <v>2458000</v>
          </cell>
          <cell r="AI847">
            <v>2458000</v>
          </cell>
          <cell r="AJ847">
            <v>2458000</v>
          </cell>
        </row>
        <row r="848">
          <cell r="Q848">
            <v>1553352</v>
          </cell>
          <cell r="R848">
            <v>1553352</v>
          </cell>
          <cell r="S848">
            <v>1553352</v>
          </cell>
          <cell r="T848">
            <v>1553352</v>
          </cell>
          <cell r="AG848">
            <v>1362685.3333333333</v>
          </cell>
          <cell r="AH848">
            <v>1510352</v>
          </cell>
          <cell r="AI848">
            <v>1658018.6666666667</v>
          </cell>
          <cell r="AJ848">
            <v>1721935.3333333333</v>
          </cell>
        </row>
        <row r="849">
          <cell r="R849">
            <v>0</v>
          </cell>
          <cell r="S849">
            <v>0</v>
          </cell>
          <cell r="T849">
            <v>340757</v>
          </cell>
          <cell r="AG849">
            <v>0</v>
          </cell>
          <cell r="AH849">
            <v>0</v>
          </cell>
          <cell r="AI849">
            <v>0</v>
          </cell>
          <cell r="AJ849">
            <v>14198.208333333334</v>
          </cell>
        </row>
        <row r="850">
          <cell r="R850">
            <v>0</v>
          </cell>
          <cell r="S850">
            <v>0</v>
          </cell>
          <cell r="T850">
            <v>16000</v>
          </cell>
          <cell r="AG850">
            <v>0</v>
          </cell>
          <cell r="AH850">
            <v>0</v>
          </cell>
          <cell r="AI850">
            <v>0</v>
          </cell>
          <cell r="AJ850">
            <v>666.66666666666663</v>
          </cell>
        </row>
        <row r="851">
          <cell r="Q851">
            <v>863861</v>
          </cell>
          <cell r="R851">
            <v>863861</v>
          </cell>
          <cell r="S851">
            <v>863861</v>
          </cell>
          <cell r="T851">
            <v>863861</v>
          </cell>
          <cell r="AG851">
            <v>1768056.625</v>
          </cell>
          <cell r="AH851">
            <v>1406378.375</v>
          </cell>
          <cell r="AI851">
            <v>1044700.125</v>
          </cell>
          <cell r="AJ851">
            <v>863861</v>
          </cell>
        </row>
        <row r="852">
          <cell r="Q852">
            <v>0</v>
          </cell>
          <cell r="R852">
            <v>0</v>
          </cell>
          <cell r="S852">
            <v>0</v>
          </cell>
          <cell r="T852">
            <v>0</v>
          </cell>
          <cell r="AG852">
            <v>0</v>
          </cell>
          <cell r="AH852">
            <v>0</v>
          </cell>
          <cell r="AI852">
            <v>0</v>
          </cell>
          <cell r="AJ852">
            <v>0</v>
          </cell>
        </row>
        <row r="853">
          <cell r="Q853">
            <v>21000</v>
          </cell>
          <cell r="R853">
            <v>21000</v>
          </cell>
          <cell r="S853">
            <v>21000</v>
          </cell>
          <cell r="T853">
            <v>14000</v>
          </cell>
          <cell r="AG853">
            <v>19583.333333333332</v>
          </cell>
          <cell r="AH853">
            <v>20250</v>
          </cell>
          <cell r="AI853">
            <v>20916.666666666668</v>
          </cell>
          <cell r="AJ853">
            <v>21041.666666666668</v>
          </cell>
        </row>
        <row r="854">
          <cell r="Q854">
            <v>0</v>
          </cell>
          <cell r="R854">
            <v>0</v>
          </cell>
          <cell r="S854">
            <v>0</v>
          </cell>
          <cell r="T854">
            <v>0</v>
          </cell>
          <cell r="AG854">
            <v>0</v>
          </cell>
          <cell r="AH854">
            <v>0</v>
          </cell>
          <cell r="AI854">
            <v>0</v>
          </cell>
          <cell r="AJ854">
            <v>0</v>
          </cell>
        </row>
        <row r="855">
          <cell r="Q855">
            <v>159437</v>
          </cell>
          <cell r="R855">
            <v>159437</v>
          </cell>
          <cell r="S855">
            <v>159437</v>
          </cell>
          <cell r="T855">
            <v>159437</v>
          </cell>
          <cell r="AG855">
            <v>159437</v>
          </cell>
          <cell r="AH855">
            <v>159437</v>
          </cell>
          <cell r="AI855">
            <v>159437</v>
          </cell>
          <cell r="AJ855">
            <v>159437</v>
          </cell>
        </row>
        <row r="856">
          <cell r="Q856">
            <v>1080000</v>
          </cell>
          <cell r="R856">
            <v>1080000</v>
          </cell>
          <cell r="S856">
            <v>1080000</v>
          </cell>
          <cell r="T856">
            <v>156000</v>
          </cell>
          <cell r="AG856">
            <v>854750</v>
          </cell>
          <cell r="AH856">
            <v>900333.33333333337</v>
          </cell>
          <cell r="AI856">
            <v>944458.33333333337</v>
          </cell>
          <cell r="AJ856">
            <v>937791.66666666663</v>
          </cell>
        </row>
        <row r="857">
          <cell r="Q857">
            <v>-7000</v>
          </cell>
          <cell r="R857">
            <v>-7000</v>
          </cell>
          <cell r="S857">
            <v>-7000</v>
          </cell>
          <cell r="T857">
            <v>-7000</v>
          </cell>
          <cell r="AG857">
            <v>-7000</v>
          </cell>
          <cell r="AH857">
            <v>-7000</v>
          </cell>
          <cell r="AI857">
            <v>-7000</v>
          </cell>
          <cell r="AJ857">
            <v>-7000</v>
          </cell>
        </row>
        <row r="858"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</row>
        <row r="859">
          <cell r="Q859">
            <v>12777000</v>
          </cell>
          <cell r="R859">
            <v>12777000</v>
          </cell>
          <cell r="S859">
            <v>12777000</v>
          </cell>
          <cell r="T859">
            <v>12777000</v>
          </cell>
          <cell r="AG859">
            <v>12777000</v>
          </cell>
          <cell r="AH859">
            <v>12777000</v>
          </cell>
          <cell r="AI859">
            <v>12777000</v>
          </cell>
          <cell r="AJ859">
            <v>12777000</v>
          </cell>
        </row>
        <row r="860">
          <cell r="Q860">
            <v>1044000</v>
          </cell>
          <cell r="R860">
            <v>1044000</v>
          </cell>
          <cell r="S860">
            <v>1044000</v>
          </cell>
          <cell r="T860">
            <v>1044000</v>
          </cell>
          <cell r="AG860">
            <v>1044000</v>
          </cell>
          <cell r="AH860">
            <v>1044000</v>
          </cell>
          <cell r="AI860">
            <v>1044000</v>
          </cell>
          <cell r="AJ860">
            <v>1044000</v>
          </cell>
        </row>
        <row r="861">
          <cell r="Q861">
            <v>5292000</v>
          </cell>
          <cell r="R861">
            <v>5292000</v>
          </cell>
          <cell r="S861">
            <v>5292000</v>
          </cell>
          <cell r="T861">
            <v>5292000</v>
          </cell>
          <cell r="AG861">
            <v>5298375</v>
          </cell>
          <cell r="AH861">
            <v>5287750</v>
          </cell>
          <cell r="AI861">
            <v>5281375</v>
          </cell>
          <cell r="AJ861">
            <v>5279250</v>
          </cell>
        </row>
        <row r="862">
          <cell r="Q862">
            <v>1074914</v>
          </cell>
          <cell r="R862">
            <v>1074914</v>
          </cell>
          <cell r="S862">
            <v>1074914</v>
          </cell>
          <cell r="T862">
            <v>863211</v>
          </cell>
          <cell r="AG862">
            <v>3404125.4583333335</v>
          </cell>
          <cell r="AH862">
            <v>2472440.875</v>
          </cell>
          <cell r="AI862">
            <v>1540756.2916666667</v>
          </cell>
          <cell r="AJ862">
            <v>1066093.0416666667</v>
          </cell>
        </row>
        <row r="863">
          <cell r="Q863">
            <v>138097</v>
          </cell>
          <cell r="R863">
            <v>138097</v>
          </cell>
          <cell r="S863">
            <v>138097</v>
          </cell>
          <cell r="T863">
            <v>30097</v>
          </cell>
          <cell r="AG863">
            <v>59302.541666666664</v>
          </cell>
          <cell r="AH863">
            <v>70810.625</v>
          </cell>
          <cell r="AI863">
            <v>82318.708333333328</v>
          </cell>
          <cell r="AJ863">
            <v>89326.791666666672</v>
          </cell>
        </row>
        <row r="864">
          <cell r="AG864">
            <v>0</v>
          </cell>
          <cell r="AH864">
            <v>0</v>
          </cell>
          <cell r="AI864">
            <v>0</v>
          </cell>
          <cell r="AJ864">
            <v>0</v>
          </cell>
        </row>
        <row r="865">
          <cell r="Q865">
            <v>448000</v>
          </cell>
          <cell r="R865">
            <v>448000</v>
          </cell>
          <cell r="S865">
            <v>448000</v>
          </cell>
          <cell r="T865">
            <v>448000</v>
          </cell>
          <cell r="AG865">
            <v>726875</v>
          </cell>
          <cell r="AH865">
            <v>702625</v>
          </cell>
          <cell r="AI865">
            <v>678375</v>
          </cell>
          <cell r="AJ865">
            <v>654125</v>
          </cell>
        </row>
        <row r="866">
          <cell r="Q866">
            <v>550000</v>
          </cell>
          <cell r="R866">
            <v>550000</v>
          </cell>
          <cell r="S866">
            <v>550000</v>
          </cell>
          <cell r="T866">
            <v>560000</v>
          </cell>
          <cell r="AG866">
            <v>22916.666666666668</v>
          </cell>
          <cell r="AH866">
            <v>68750</v>
          </cell>
          <cell r="AI866">
            <v>114583.33333333333</v>
          </cell>
          <cell r="AJ866">
            <v>160833.33333333334</v>
          </cell>
        </row>
        <row r="867">
          <cell r="Q867">
            <v>700000</v>
          </cell>
          <cell r="R867">
            <v>700000</v>
          </cell>
          <cell r="S867">
            <v>700000</v>
          </cell>
          <cell r="T867">
            <v>0</v>
          </cell>
          <cell r="AG867">
            <v>29166.666666666668</v>
          </cell>
          <cell r="AH867">
            <v>87500</v>
          </cell>
          <cell r="AI867">
            <v>145833.33333333334</v>
          </cell>
          <cell r="AJ867">
            <v>175000</v>
          </cell>
        </row>
        <row r="868">
          <cell r="AG868">
            <v>0</v>
          </cell>
          <cell r="AH868">
            <v>0</v>
          </cell>
          <cell r="AI868">
            <v>0</v>
          </cell>
          <cell r="AJ868">
            <v>0</v>
          </cell>
        </row>
        <row r="869">
          <cell r="AG869">
            <v>0</v>
          </cell>
          <cell r="AH869">
            <v>0</v>
          </cell>
          <cell r="AI869">
            <v>0</v>
          </cell>
          <cell r="AJ869">
            <v>0</v>
          </cell>
        </row>
        <row r="870">
          <cell r="AG870">
            <v>0</v>
          </cell>
          <cell r="AH870">
            <v>0</v>
          </cell>
          <cell r="AI870">
            <v>0</v>
          </cell>
          <cell r="AJ870">
            <v>0</v>
          </cell>
        </row>
        <row r="871">
          <cell r="AG871">
            <v>0</v>
          </cell>
          <cell r="AH871">
            <v>0</v>
          </cell>
          <cell r="AI871">
            <v>0</v>
          </cell>
          <cell r="AJ871">
            <v>0</v>
          </cell>
        </row>
        <row r="872">
          <cell r="AG872">
            <v>0</v>
          </cell>
          <cell r="AH872">
            <v>0</v>
          </cell>
          <cell r="AI872">
            <v>0</v>
          </cell>
          <cell r="AJ872">
            <v>0</v>
          </cell>
        </row>
        <row r="873">
          <cell r="AG873">
            <v>0</v>
          </cell>
          <cell r="AH873">
            <v>0</v>
          </cell>
          <cell r="AI873">
            <v>0</v>
          </cell>
          <cell r="AJ873">
            <v>0</v>
          </cell>
        </row>
        <row r="874">
          <cell r="AG874">
            <v>0</v>
          </cell>
          <cell r="AH874">
            <v>0</v>
          </cell>
          <cell r="AI874">
            <v>0</v>
          </cell>
          <cell r="AJ874">
            <v>0</v>
          </cell>
        </row>
        <row r="875">
          <cell r="AG875">
            <v>0</v>
          </cell>
          <cell r="AH875">
            <v>0</v>
          </cell>
          <cell r="AI875">
            <v>0</v>
          </cell>
          <cell r="AJ875">
            <v>0</v>
          </cell>
        </row>
        <row r="876">
          <cell r="AG876">
            <v>0</v>
          </cell>
          <cell r="AH876">
            <v>0</v>
          </cell>
          <cell r="AI876">
            <v>0</v>
          </cell>
          <cell r="AJ876">
            <v>0</v>
          </cell>
        </row>
        <row r="877">
          <cell r="AG877">
            <v>0</v>
          </cell>
          <cell r="AH877">
            <v>0</v>
          </cell>
          <cell r="AI877">
            <v>0</v>
          </cell>
          <cell r="AJ877">
            <v>0</v>
          </cell>
        </row>
        <row r="878">
          <cell r="AG878">
            <v>0</v>
          </cell>
          <cell r="AH878">
            <v>0</v>
          </cell>
          <cell r="AI878">
            <v>0</v>
          </cell>
          <cell r="AJ878">
            <v>0</v>
          </cell>
        </row>
        <row r="879">
          <cell r="AG879">
            <v>0</v>
          </cell>
          <cell r="AH879">
            <v>0</v>
          </cell>
          <cell r="AI879">
            <v>0</v>
          </cell>
          <cell r="AJ879">
            <v>0</v>
          </cell>
        </row>
        <row r="880">
          <cell r="AG880">
            <v>0</v>
          </cell>
          <cell r="AH880">
            <v>0</v>
          </cell>
          <cell r="AI880">
            <v>0</v>
          </cell>
          <cell r="AJ880">
            <v>0</v>
          </cell>
        </row>
        <row r="881">
          <cell r="AG881">
            <v>0</v>
          </cell>
          <cell r="AH881">
            <v>0</v>
          </cell>
          <cell r="AI881">
            <v>0</v>
          </cell>
          <cell r="AJ881">
            <v>0</v>
          </cell>
        </row>
        <row r="882">
          <cell r="Q882">
            <v>-859037900</v>
          </cell>
          <cell r="R882">
            <v>-859037900</v>
          </cell>
          <cell r="S882">
            <v>-859037900</v>
          </cell>
          <cell r="T882">
            <v>-859037900</v>
          </cell>
          <cell r="AG882">
            <v>-859037900</v>
          </cell>
          <cell r="AH882">
            <v>-859037900</v>
          </cell>
          <cell r="AI882">
            <v>-859037900</v>
          </cell>
          <cell r="AJ882">
            <v>-859037900</v>
          </cell>
        </row>
        <row r="883">
          <cell r="Q883">
            <v>-60000000</v>
          </cell>
          <cell r="R883">
            <v>0</v>
          </cell>
          <cell r="S883">
            <v>0</v>
          </cell>
          <cell r="T883">
            <v>0</v>
          </cell>
          <cell r="AG883">
            <v>-60000000</v>
          </cell>
          <cell r="AH883">
            <v>-57500000</v>
          </cell>
          <cell r="AI883">
            <v>-52500000</v>
          </cell>
          <cell r="AJ883">
            <v>-47500000</v>
          </cell>
        </row>
        <row r="884">
          <cell r="Q884">
            <v>0</v>
          </cell>
          <cell r="R884">
            <v>0</v>
          </cell>
          <cell r="S884">
            <v>0</v>
          </cell>
          <cell r="T884">
            <v>0</v>
          </cell>
          <cell r="AG884">
            <v>0</v>
          </cell>
          <cell r="AH884">
            <v>0</v>
          </cell>
          <cell r="AI884">
            <v>0</v>
          </cell>
          <cell r="AJ884">
            <v>0</v>
          </cell>
        </row>
        <row r="885">
          <cell r="Q885">
            <v>-431100</v>
          </cell>
          <cell r="R885">
            <v>-431100</v>
          </cell>
          <cell r="S885">
            <v>-431100</v>
          </cell>
          <cell r="T885">
            <v>0</v>
          </cell>
          <cell r="AG885">
            <v>-431100</v>
          </cell>
          <cell r="AH885">
            <v>-431100</v>
          </cell>
          <cell r="AI885">
            <v>-431100</v>
          </cell>
          <cell r="AJ885">
            <v>-413137.5</v>
          </cell>
        </row>
        <row r="886">
          <cell r="Q886">
            <v>-1458300</v>
          </cell>
          <cell r="R886">
            <v>-1458300</v>
          </cell>
          <cell r="S886">
            <v>-1458300</v>
          </cell>
          <cell r="T886">
            <v>0</v>
          </cell>
          <cell r="AG886">
            <v>-1470487.5</v>
          </cell>
          <cell r="AH886">
            <v>-1468612.5</v>
          </cell>
          <cell r="AI886">
            <v>-1466737.5</v>
          </cell>
          <cell r="AJ886">
            <v>-1404100</v>
          </cell>
        </row>
        <row r="887">
          <cell r="Q887">
            <v>0</v>
          </cell>
          <cell r="R887">
            <v>0</v>
          </cell>
          <cell r="S887">
            <v>0</v>
          </cell>
          <cell r="T887">
            <v>0</v>
          </cell>
          <cell r="AG887">
            <v>-32343750</v>
          </cell>
          <cell r="AH887">
            <v>-28906250</v>
          </cell>
          <cell r="AI887">
            <v>-25468750</v>
          </cell>
          <cell r="AJ887">
            <v>-22031250</v>
          </cell>
        </row>
        <row r="888">
          <cell r="Q888">
            <v>-80250000</v>
          </cell>
          <cell r="R888">
            <v>-80250000</v>
          </cell>
          <cell r="S888">
            <v>-80250000</v>
          </cell>
          <cell r="T888">
            <v>0</v>
          </cell>
          <cell r="AG888">
            <v>-87656250</v>
          </cell>
          <cell r="AH888">
            <v>-86010416.666666672</v>
          </cell>
          <cell r="AI888">
            <v>-84364583.333333328</v>
          </cell>
          <cell r="AJ888">
            <v>-79375000</v>
          </cell>
        </row>
        <row r="889">
          <cell r="Q889">
            <v>-200000000</v>
          </cell>
          <cell r="R889">
            <v>-200000000</v>
          </cell>
          <cell r="S889">
            <v>-200000000</v>
          </cell>
          <cell r="T889">
            <v>0</v>
          </cell>
          <cell r="AG889">
            <v>-200000000</v>
          </cell>
          <cell r="AH889">
            <v>-200000000</v>
          </cell>
          <cell r="AI889">
            <v>-200000000</v>
          </cell>
          <cell r="AJ889">
            <v>-191666666.66666666</v>
          </cell>
        </row>
        <row r="890">
          <cell r="Q890">
            <v>-122847945.22</v>
          </cell>
          <cell r="R890">
            <v>-122847945.22</v>
          </cell>
          <cell r="S890">
            <v>-122847945.22</v>
          </cell>
          <cell r="T890">
            <v>-122847945.22</v>
          </cell>
          <cell r="AG890">
            <v>-122847945.22000001</v>
          </cell>
          <cell r="AH890">
            <v>-122847945.22000001</v>
          </cell>
          <cell r="AI890">
            <v>-122847945.22000001</v>
          </cell>
          <cell r="AJ890">
            <v>-122847945.22000001</v>
          </cell>
        </row>
        <row r="891">
          <cell r="Q891">
            <v>-338395484.31</v>
          </cell>
          <cell r="R891">
            <v>-338395484.31</v>
          </cell>
          <cell r="S891">
            <v>-338395484.31</v>
          </cell>
          <cell r="T891">
            <v>-338395484.31</v>
          </cell>
          <cell r="AG891">
            <v>-338395484.31</v>
          </cell>
          <cell r="AH891">
            <v>-338395484.31</v>
          </cell>
          <cell r="AI891">
            <v>-338395484.31</v>
          </cell>
          <cell r="AJ891">
            <v>-338395484.31</v>
          </cell>
        </row>
        <row r="892">
          <cell r="Q892">
            <v>-16901820.34</v>
          </cell>
          <cell r="R892">
            <v>-16901820.34</v>
          </cell>
          <cell r="S892">
            <v>-16901820.34</v>
          </cell>
          <cell r="T892">
            <v>-16901820.34</v>
          </cell>
          <cell r="AG892">
            <v>-16901820.34</v>
          </cell>
          <cell r="AH892">
            <v>-16901820.34</v>
          </cell>
          <cell r="AI892">
            <v>-16901820.34</v>
          </cell>
          <cell r="AJ892">
            <v>-16901820.34</v>
          </cell>
        </row>
        <row r="893">
          <cell r="Q893">
            <v>-337.5</v>
          </cell>
          <cell r="R893">
            <v>-337.5</v>
          </cell>
          <cell r="S893">
            <v>-337.5</v>
          </cell>
          <cell r="T893">
            <v>-337.5</v>
          </cell>
          <cell r="AG893">
            <v>-154.6875</v>
          </cell>
          <cell r="AH893">
            <v>-182.8125</v>
          </cell>
          <cell r="AI893">
            <v>-210.9375</v>
          </cell>
          <cell r="AJ893">
            <v>-239.0625</v>
          </cell>
        </row>
        <row r="894">
          <cell r="Q894">
            <v>-32191469.550000001</v>
          </cell>
          <cell r="R894">
            <v>-34883290.670000002</v>
          </cell>
          <cell r="S894">
            <v>-135169757.03</v>
          </cell>
          <cell r="T894">
            <v>-135885329.44</v>
          </cell>
          <cell r="AG894">
            <v>-16050268.320000002</v>
          </cell>
          <cell r="AH894">
            <v>-25999487.185833335</v>
          </cell>
          <cell r="AI894">
            <v>-35437013.589583337</v>
          </cell>
          <cell r="AJ894">
            <v>-44270768.066250004</v>
          </cell>
        </row>
        <row r="895">
          <cell r="Q895">
            <v>0</v>
          </cell>
          <cell r="R895">
            <v>0</v>
          </cell>
          <cell r="S895">
            <v>0</v>
          </cell>
          <cell r="T895">
            <v>0</v>
          </cell>
          <cell r="AG895">
            <v>-256594.16666666666</v>
          </cell>
          <cell r="AH895">
            <v>-153956.5</v>
          </cell>
          <cell r="AI895">
            <v>-51318.833333333336</v>
          </cell>
          <cell r="AJ895">
            <v>0</v>
          </cell>
        </row>
        <row r="896">
          <cell r="Q896">
            <v>0</v>
          </cell>
          <cell r="R896">
            <v>0</v>
          </cell>
          <cell r="S896">
            <v>0</v>
          </cell>
          <cell r="T896">
            <v>0</v>
          </cell>
          <cell r="AG896">
            <v>-4329698.958333333</v>
          </cell>
          <cell r="AH896">
            <v>-2597819.375</v>
          </cell>
          <cell r="AI896">
            <v>-865939.79166666663</v>
          </cell>
          <cell r="AJ896">
            <v>0</v>
          </cell>
        </row>
        <row r="897">
          <cell r="Q897">
            <v>0</v>
          </cell>
          <cell r="R897">
            <v>0</v>
          </cell>
          <cell r="S897">
            <v>0</v>
          </cell>
          <cell r="T897">
            <v>0</v>
          </cell>
          <cell r="AG897">
            <v>5697865.416666667</v>
          </cell>
          <cell r="AH897">
            <v>3418719.25</v>
          </cell>
          <cell r="AI897">
            <v>1139573.0833333333</v>
          </cell>
          <cell r="AJ897">
            <v>0</v>
          </cell>
        </row>
        <row r="898">
          <cell r="Q898">
            <v>0</v>
          </cell>
          <cell r="R898">
            <v>0</v>
          </cell>
          <cell r="S898">
            <v>0</v>
          </cell>
          <cell r="T898">
            <v>0</v>
          </cell>
          <cell r="AG898">
            <v>10479064.791666666</v>
          </cell>
          <cell r="AH898">
            <v>6287438.875</v>
          </cell>
          <cell r="AI898">
            <v>2095812.9583333333</v>
          </cell>
          <cell r="AJ898">
            <v>0</v>
          </cell>
        </row>
        <row r="899">
          <cell r="Q899">
            <v>0</v>
          </cell>
          <cell r="R899">
            <v>0</v>
          </cell>
          <cell r="S899">
            <v>0</v>
          </cell>
          <cell r="T899">
            <v>0</v>
          </cell>
          <cell r="AG899">
            <v>1072536.875</v>
          </cell>
          <cell r="AH899">
            <v>643522.125</v>
          </cell>
          <cell r="AI899">
            <v>214507.375</v>
          </cell>
          <cell r="AJ899">
            <v>0</v>
          </cell>
        </row>
        <row r="900">
          <cell r="Q900">
            <v>0</v>
          </cell>
          <cell r="R900">
            <v>0</v>
          </cell>
          <cell r="S900">
            <v>0</v>
          </cell>
          <cell r="T900">
            <v>0</v>
          </cell>
          <cell r="AG900">
            <v>-13481340.833333334</v>
          </cell>
          <cell r="AH900">
            <v>-8088804.5</v>
          </cell>
          <cell r="AI900">
            <v>-2696268.1666666665</v>
          </cell>
          <cell r="AJ900">
            <v>0</v>
          </cell>
        </row>
        <row r="901">
          <cell r="Q901">
            <v>2148854.7200000002</v>
          </cell>
          <cell r="R901">
            <v>2148854.7200000002</v>
          </cell>
          <cell r="S901">
            <v>2148854.7200000002</v>
          </cell>
          <cell r="T901">
            <v>2148854.7200000002</v>
          </cell>
          <cell r="AG901">
            <v>2148854.7199999997</v>
          </cell>
          <cell r="AH901">
            <v>2148854.7199999997</v>
          </cell>
          <cell r="AI901">
            <v>2148854.7199999997</v>
          </cell>
          <cell r="AJ901">
            <v>2148854.7199999997</v>
          </cell>
        </row>
        <row r="902">
          <cell r="Q902">
            <v>1650848.74</v>
          </cell>
          <cell r="R902">
            <v>1650848.74</v>
          </cell>
          <cell r="S902">
            <v>1650848.74</v>
          </cell>
          <cell r="T902">
            <v>1658853.74</v>
          </cell>
          <cell r="AG902">
            <v>1650848.74</v>
          </cell>
          <cell r="AH902">
            <v>1650848.74</v>
          </cell>
          <cell r="AI902">
            <v>1650848.74</v>
          </cell>
          <cell r="AJ902">
            <v>1651182.2816666665</v>
          </cell>
        </row>
        <row r="903">
          <cell r="Q903">
            <v>4985024.68</v>
          </cell>
          <cell r="R903">
            <v>4985024.68</v>
          </cell>
          <cell r="S903">
            <v>4985024.68</v>
          </cell>
          <cell r="T903">
            <v>4985024.68</v>
          </cell>
          <cell r="AG903">
            <v>4985024.68</v>
          </cell>
          <cell r="AH903">
            <v>4985024.68</v>
          </cell>
          <cell r="AI903">
            <v>4985024.68</v>
          </cell>
          <cell r="AJ903">
            <v>4985024.68</v>
          </cell>
        </row>
        <row r="904">
          <cell r="Q904">
            <v>786587.56</v>
          </cell>
          <cell r="R904">
            <v>786587.56</v>
          </cell>
          <cell r="S904">
            <v>786587.56</v>
          </cell>
          <cell r="T904">
            <v>786587.56</v>
          </cell>
          <cell r="AG904">
            <v>786587.56000000017</v>
          </cell>
          <cell r="AH904">
            <v>786587.56000000017</v>
          </cell>
          <cell r="AI904">
            <v>786587.56000000017</v>
          </cell>
          <cell r="AJ904">
            <v>786587.56000000017</v>
          </cell>
        </row>
        <row r="905">
          <cell r="Q905">
            <v>-5370574</v>
          </cell>
          <cell r="R905">
            <v>-5370574</v>
          </cell>
          <cell r="S905">
            <v>-5370574</v>
          </cell>
          <cell r="T905">
            <v>-5700440</v>
          </cell>
          <cell r="AG905">
            <v>-5312805.458333333</v>
          </cell>
          <cell r="AH905">
            <v>-5335912.875</v>
          </cell>
          <cell r="AI905">
            <v>-5359020.291666667</v>
          </cell>
          <cell r="AJ905">
            <v>-5384318.416666667</v>
          </cell>
        </row>
        <row r="906">
          <cell r="Q906">
            <v>-790188</v>
          </cell>
          <cell r="R906">
            <v>-790188</v>
          </cell>
          <cell r="S906">
            <v>-790188</v>
          </cell>
          <cell r="T906">
            <v>-849343</v>
          </cell>
          <cell r="AG906">
            <v>-780108.83333333337</v>
          </cell>
          <cell r="AH906">
            <v>-784140.5</v>
          </cell>
          <cell r="AI906">
            <v>-788172.16666666663</v>
          </cell>
          <cell r="AJ906">
            <v>-792652.79166666663</v>
          </cell>
        </row>
        <row r="907">
          <cell r="Q907">
            <v>0</v>
          </cell>
          <cell r="R907">
            <v>0</v>
          </cell>
          <cell r="S907">
            <v>0</v>
          </cell>
          <cell r="T907">
            <v>0</v>
          </cell>
          <cell r="AG907">
            <v>0</v>
          </cell>
          <cell r="AH907">
            <v>0</v>
          </cell>
          <cell r="AI907">
            <v>0</v>
          </cell>
          <cell r="AJ907">
            <v>0</v>
          </cell>
        </row>
        <row r="908">
          <cell r="Q908">
            <v>0</v>
          </cell>
          <cell r="R908">
            <v>0</v>
          </cell>
          <cell r="S908">
            <v>0</v>
          </cell>
          <cell r="T908">
            <v>0</v>
          </cell>
          <cell r="AG908">
            <v>0</v>
          </cell>
          <cell r="AH908">
            <v>0</v>
          </cell>
          <cell r="AI908">
            <v>0</v>
          </cell>
          <cell r="AJ908">
            <v>0</v>
          </cell>
        </row>
        <row r="909">
          <cell r="Q909">
            <v>-103974220.56</v>
          </cell>
          <cell r="R909">
            <v>-103974220.56</v>
          </cell>
          <cell r="S909">
            <v>-103974220.56</v>
          </cell>
          <cell r="T909">
            <v>-103585199.56</v>
          </cell>
          <cell r="AG909">
            <v>-108063850.17208336</v>
          </cell>
          <cell r="AH909">
            <v>-108047952.71625</v>
          </cell>
          <cell r="AI909">
            <v>-108032055.26041669</v>
          </cell>
          <cell r="AJ909">
            <v>-108013518.13791667</v>
          </cell>
        </row>
        <row r="910">
          <cell r="Q910">
            <v>77562549.519999996</v>
          </cell>
          <cell r="R910">
            <v>77562549.519999996</v>
          </cell>
          <cell r="S910">
            <v>77562549.519999996</v>
          </cell>
          <cell r="T910">
            <v>77562549.519999996</v>
          </cell>
          <cell r="AG910">
            <v>77562549.519999996</v>
          </cell>
          <cell r="AH910">
            <v>77562549.519999996</v>
          </cell>
          <cell r="AI910">
            <v>77562549.519999996</v>
          </cell>
          <cell r="AJ910">
            <v>77562549.519999996</v>
          </cell>
        </row>
        <row r="911">
          <cell r="Q911">
            <v>1755001.25</v>
          </cell>
          <cell r="R911">
            <v>1755001.25</v>
          </cell>
          <cell r="S911">
            <v>1755001.25</v>
          </cell>
          <cell r="T911">
            <v>1755001.25</v>
          </cell>
          <cell r="AG911">
            <v>1755001.25</v>
          </cell>
          <cell r="AH911">
            <v>1755001.25</v>
          </cell>
          <cell r="AI911">
            <v>1755001.25</v>
          </cell>
          <cell r="AJ911">
            <v>1755001.25</v>
          </cell>
        </row>
        <row r="912">
          <cell r="Q912">
            <v>1471103.62</v>
          </cell>
          <cell r="R912">
            <v>1471103.62</v>
          </cell>
          <cell r="S912">
            <v>1471103.62</v>
          </cell>
          <cell r="T912">
            <v>1471103.62</v>
          </cell>
          <cell r="AG912">
            <v>1471103.6200000003</v>
          </cell>
          <cell r="AH912">
            <v>1471103.6200000003</v>
          </cell>
          <cell r="AI912">
            <v>1471103.6200000003</v>
          </cell>
          <cell r="AJ912">
            <v>1471103.6200000003</v>
          </cell>
        </row>
        <row r="913">
          <cell r="Q913">
            <v>16359946.109999999</v>
          </cell>
          <cell r="R913">
            <v>16359946.109999999</v>
          </cell>
          <cell r="S913">
            <v>16359946.109999999</v>
          </cell>
          <cell r="T913">
            <v>16359946.109999999</v>
          </cell>
          <cell r="AG913">
            <v>16359946.110000005</v>
          </cell>
          <cell r="AH913">
            <v>16359946.110000005</v>
          </cell>
          <cell r="AI913">
            <v>16359946.110000005</v>
          </cell>
          <cell r="AJ913">
            <v>16359946.110000005</v>
          </cell>
        </row>
        <row r="914">
          <cell r="Q914">
            <v>-1676293.6</v>
          </cell>
          <cell r="R914">
            <v>-1676293.6</v>
          </cell>
          <cell r="S914">
            <v>-1676293.6</v>
          </cell>
          <cell r="T914">
            <v>-1676293.6</v>
          </cell>
          <cell r="AG914">
            <v>-1676293.5999999999</v>
          </cell>
          <cell r="AH914">
            <v>-1676293.5999999999</v>
          </cell>
          <cell r="AI914">
            <v>-1676293.5999999999</v>
          </cell>
          <cell r="AJ914">
            <v>-1676293.5999999999</v>
          </cell>
        </row>
        <row r="915">
          <cell r="Q915">
            <v>-79330806.810000002</v>
          </cell>
          <cell r="R915">
            <v>-79330806.810000002</v>
          </cell>
          <cell r="S915">
            <v>-79330806.810000002</v>
          </cell>
          <cell r="T915">
            <v>-79330806.810000002</v>
          </cell>
          <cell r="AG915">
            <v>-75442765.768333316</v>
          </cell>
          <cell r="AH915">
            <v>-76083319.018333316</v>
          </cell>
          <cell r="AI915">
            <v>-76723872.268333316</v>
          </cell>
          <cell r="AJ915">
            <v>-77364425.518333316</v>
          </cell>
        </row>
        <row r="916">
          <cell r="Q916">
            <v>27022509.050000001</v>
          </cell>
          <cell r="R916">
            <v>27022509.050000001</v>
          </cell>
          <cell r="S916">
            <v>27022509.050000001</v>
          </cell>
          <cell r="T916">
            <v>27022509.050000001</v>
          </cell>
          <cell r="AG916">
            <v>26661328.412083339</v>
          </cell>
          <cell r="AH916">
            <v>26707385.476250008</v>
          </cell>
          <cell r="AI916">
            <v>26753442.540416673</v>
          </cell>
          <cell r="AJ916">
            <v>26799499.604583338</v>
          </cell>
        </row>
        <row r="917">
          <cell r="Q917">
            <v>0</v>
          </cell>
          <cell r="R917">
            <v>0</v>
          </cell>
          <cell r="S917">
            <v>0</v>
          </cell>
          <cell r="T917">
            <v>0</v>
          </cell>
          <cell r="AG917">
            <v>0</v>
          </cell>
          <cell r="AH917">
            <v>0</v>
          </cell>
          <cell r="AI917">
            <v>0</v>
          </cell>
          <cell r="AJ917">
            <v>0</v>
          </cell>
        </row>
        <row r="918">
          <cell r="Q918">
            <v>0</v>
          </cell>
          <cell r="R918">
            <v>0</v>
          </cell>
          <cell r="S918">
            <v>0</v>
          </cell>
          <cell r="T918">
            <v>0</v>
          </cell>
          <cell r="AG918">
            <v>0</v>
          </cell>
          <cell r="AH918">
            <v>0</v>
          </cell>
          <cell r="AI918">
            <v>0</v>
          </cell>
          <cell r="AJ918">
            <v>0</v>
          </cell>
        </row>
        <row r="919">
          <cell r="Q919">
            <v>0</v>
          </cell>
          <cell r="R919">
            <v>0</v>
          </cell>
          <cell r="S919">
            <v>0</v>
          </cell>
          <cell r="T919">
            <v>0</v>
          </cell>
          <cell r="AG919">
            <v>1229050.6666666667</v>
          </cell>
          <cell r="AH919">
            <v>1130385.3333333333</v>
          </cell>
          <cell r="AI919">
            <v>1031720</v>
          </cell>
          <cell r="AJ919">
            <v>933054.66666666663</v>
          </cell>
        </row>
        <row r="920">
          <cell r="Q920">
            <v>0</v>
          </cell>
          <cell r="R920">
            <v>0</v>
          </cell>
          <cell r="S920">
            <v>0</v>
          </cell>
          <cell r="T920">
            <v>0</v>
          </cell>
          <cell r="AG920">
            <v>352289.20833333331</v>
          </cell>
          <cell r="AH920">
            <v>288236.625</v>
          </cell>
          <cell r="AI920">
            <v>224184.04166666666</v>
          </cell>
          <cell r="AJ920">
            <v>160131.45833333334</v>
          </cell>
        </row>
        <row r="921">
          <cell r="Q921">
            <v>0</v>
          </cell>
          <cell r="R921">
            <v>0</v>
          </cell>
          <cell r="S921">
            <v>0</v>
          </cell>
          <cell r="T921">
            <v>0</v>
          </cell>
          <cell r="AG921">
            <v>2304566.4775</v>
          </cell>
          <cell r="AH921">
            <v>2104169.3925000001</v>
          </cell>
          <cell r="AI921">
            <v>1903772.3075000001</v>
          </cell>
          <cell r="AJ921">
            <v>1703375.2225000001</v>
          </cell>
        </row>
        <row r="922">
          <cell r="Q922">
            <v>-20782555</v>
          </cell>
          <cell r="R922">
            <v>-20782555</v>
          </cell>
          <cell r="S922">
            <v>-20782555</v>
          </cell>
          <cell r="T922">
            <v>-20782555</v>
          </cell>
          <cell r="AG922">
            <v>-16452856.041666666</v>
          </cell>
          <cell r="AH922">
            <v>-18184735.625</v>
          </cell>
          <cell r="AI922">
            <v>-19916615.208333332</v>
          </cell>
          <cell r="AJ922">
            <v>-20782555</v>
          </cell>
        </row>
        <row r="923">
          <cell r="Q923">
            <v>20564836</v>
          </cell>
          <cell r="R923">
            <v>20564836</v>
          </cell>
          <cell r="S923">
            <v>20564836</v>
          </cell>
          <cell r="T923">
            <v>20782555</v>
          </cell>
          <cell r="AG923">
            <v>18855320.916666668</v>
          </cell>
          <cell r="AH923">
            <v>20569057.25</v>
          </cell>
          <cell r="AI923">
            <v>22282793.583333332</v>
          </cell>
          <cell r="AJ923">
            <v>22867406.541666668</v>
          </cell>
        </row>
        <row r="924">
          <cell r="Q924">
            <v>46647134</v>
          </cell>
          <cell r="R924">
            <v>46647134</v>
          </cell>
          <cell r="S924">
            <v>46647134</v>
          </cell>
          <cell r="T924">
            <v>58338233</v>
          </cell>
          <cell r="AG924">
            <v>38816175.083333336</v>
          </cell>
          <cell r="AH924">
            <v>42703436.25</v>
          </cell>
          <cell r="AI924">
            <v>46590697.416666664</v>
          </cell>
          <cell r="AJ924">
            <v>48845943.541666664</v>
          </cell>
        </row>
        <row r="925">
          <cell r="Q925">
            <v>-59636660</v>
          </cell>
          <cell r="R925">
            <v>-59636660</v>
          </cell>
          <cell r="S925">
            <v>-59636660</v>
          </cell>
          <cell r="T925">
            <v>-58500404</v>
          </cell>
          <cell r="AG925">
            <v>-50294894.083333336</v>
          </cell>
          <cell r="AH925">
            <v>-55264615.75</v>
          </cell>
          <cell r="AI925">
            <v>-60234337.416666664</v>
          </cell>
          <cell r="AJ925">
            <v>-62454490.791666664</v>
          </cell>
        </row>
        <row r="926">
          <cell r="Q926">
            <v>0</v>
          </cell>
          <cell r="R926">
            <v>0</v>
          </cell>
          <cell r="S926">
            <v>0</v>
          </cell>
          <cell r="T926">
            <v>0</v>
          </cell>
          <cell r="AG926">
            <v>-770363.5</v>
          </cell>
          <cell r="AH926">
            <v>-770363.5</v>
          </cell>
          <cell r="AI926">
            <v>-770363.5</v>
          </cell>
          <cell r="AJ926">
            <v>-705222.04166666663</v>
          </cell>
        </row>
        <row r="927">
          <cell r="Q927">
            <v>7246000</v>
          </cell>
          <cell r="R927">
            <v>7246000</v>
          </cell>
          <cell r="S927">
            <v>7246000</v>
          </cell>
          <cell r="T927">
            <v>8368000</v>
          </cell>
          <cell r="AG927">
            <v>5736416.666666667</v>
          </cell>
          <cell r="AH927">
            <v>6340250</v>
          </cell>
          <cell r="AI927">
            <v>6944083.333333333</v>
          </cell>
          <cell r="AJ927">
            <v>7292750</v>
          </cell>
        </row>
        <row r="928">
          <cell r="AG928">
            <v>0</v>
          </cell>
          <cell r="AH928">
            <v>0</v>
          </cell>
          <cell r="AI928">
            <v>0</v>
          </cell>
          <cell r="AJ928">
            <v>0</v>
          </cell>
        </row>
        <row r="929">
          <cell r="AG929">
            <v>0</v>
          </cell>
          <cell r="AH929">
            <v>0</v>
          </cell>
          <cell r="AI929">
            <v>0</v>
          </cell>
          <cell r="AJ929">
            <v>0</v>
          </cell>
        </row>
        <row r="930">
          <cell r="AG930">
            <v>0</v>
          </cell>
          <cell r="AH930">
            <v>0</v>
          </cell>
          <cell r="AI930">
            <v>0</v>
          </cell>
          <cell r="AJ930">
            <v>0</v>
          </cell>
        </row>
        <row r="931">
          <cell r="Q931">
            <v>0</v>
          </cell>
          <cell r="R931">
            <v>0</v>
          </cell>
          <cell r="S931">
            <v>0</v>
          </cell>
          <cell r="T931">
            <v>0</v>
          </cell>
          <cell r="AG931">
            <v>0</v>
          </cell>
          <cell r="AH931">
            <v>0</v>
          </cell>
          <cell r="AI931">
            <v>0</v>
          </cell>
          <cell r="AJ931">
            <v>0</v>
          </cell>
        </row>
        <row r="932">
          <cell r="Q932">
            <v>-25000000</v>
          </cell>
          <cell r="R932">
            <v>-25000000</v>
          </cell>
          <cell r="S932">
            <v>-25000000</v>
          </cell>
          <cell r="T932">
            <v>-25000000</v>
          </cell>
          <cell r="AG932">
            <v>-25000000</v>
          </cell>
          <cell r="AH932">
            <v>-25000000</v>
          </cell>
          <cell r="AI932">
            <v>-25000000</v>
          </cell>
          <cell r="AJ932">
            <v>-25000000</v>
          </cell>
        </row>
        <row r="933">
          <cell r="Q933">
            <v>0</v>
          </cell>
          <cell r="R933">
            <v>0</v>
          </cell>
          <cell r="S933">
            <v>0</v>
          </cell>
          <cell r="T933">
            <v>0</v>
          </cell>
          <cell r="AG933">
            <v>0</v>
          </cell>
          <cell r="AH933">
            <v>0</v>
          </cell>
          <cell r="AI933">
            <v>0</v>
          </cell>
          <cell r="AJ933">
            <v>0</v>
          </cell>
        </row>
        <row r="934">
          <cell r="Q934">
            <v>0</v>
          </cell>
          <cell r="R934">
            <v>0</v>
          </cell>
          <cell r="S934">
            <v>0</v>
          </cell>
          <cell r="T934">
            <v>0</v>
          </cell>
          <cell r="AG934">
            <v>0</v>
          </cell>
          <cell r="AH934">
            <v>0</v>
          </cell>
          <cell r="AI934">
            <v>0</v>
          </cell>
          <cell r="AJ934">
            <v>0</v>
          </cell>
        </row>
        <row r="935">
          <cell r="Q935">
            <v>0</v>
          </cell>
          <cell r="R935">
            <v>0</v>
          </cell>
          <cell r="S935">
            <v>0</v>
          </cell>
          <cell r="T935">
            <v>0</v>
          </cell>
          <cell r="AG935">
            <v>-12604166.666666666</v>
          </cell>
          <cell r="AH935">
            <v>-10312500</v>
          </cell>
          <cell r="AI935">
            <v>-8020833.333333333</v>
          </cell>
          <cell r="AJ935">
            <v>-5729166.666666667</v>
          </cell>
        </row>
        <row r="936">
          <cell r="Q936">
            <v>0</v>
          </cell>
          <cell r="R936">
            <v>0</v>
          </cell>
          <cell r="S936">
            <v>0</v>
          </cell>
          <cell r="T936">
            <v>0</v>
          </cell>
          <cell r="AG936">
            <v>0</v>
          </cell>
          <cell r="AH936">
            <v>0</v>
          </cell>
          <cell r="AI936">
            <v>0</v>
          </cell>
          <cell r="AJ936">
            <v>0</v>
          </cell>
        </row>
        <row r="937">
          <cell r="Q937">
            <v>0</v>
          </cell>
          <cell r="R937">
            <v>0</v>
          </cell>
          <cell r="S937">
            <v>0</v>
          </cell>
          <cell r="T937">
            <v>0</v>
          </cell>
          <cell r="AG937">
            <v>-10725000</v>
          </cell>
          <cell r="AH937">
            <v>-8775000</v>
          </cell>
          <cell r="AI937">
            <v>-6825000</v>
          </cell>
          <cell r="AJ937">
            <v>-4875000</v>
          </cell>
        </row>
        <row r="938">
          <cell r="Q938">
            <v>0</v>
          </cell>
          <cell r="R938">
            <v>0</v>
          </cell>
          <cell r="S938">
            <v>0</v>
          </cell>
          <cell r="T938">
            <v>0</v>
          </cell>
          <cell r="AG938">
            <v>0</v>
          </cell>
          <cell r="AH938">
            <v>0</v>
          </cell>
          <cell r="AI938">
            <v>0</v>
          </cell>
          <cell r="AJ938">
            <v>0</v>
          </cell>
        </row>
        <row r="939">
          <cell r="Q939">
            <v>0</v>
          </cell>
          <cell r="R939">
            <v>0</v>
          </cell>
          <cell r="S939">
            <v>0</v>
          </cell>
          <cell r="T939">
            <v>0</v>
          </cell>
          <cell r="AG939">
            <v>-40104166.666666664</v>
          </cell>
          <cell r="AH939">
            <v>-32812500</v>
          </cell>
          <cell r="AI939">
            <v>-25520833.333333332</v>
          </cell>
          <cell r="AJ939">
            <v>-18229166.666666668</v>
          </cell>
        </row>
        <row r="940">
          <cell r="Q940">
            <v>0</v>
          </cell>
          <cell r="R940">
            <v>0</v>
          </cell>
          <cell r="S940">
            <v>0</v>
          </cell>
          <cell r="T940">
            <v>0</v>
          </cell>
          <cell r="AG940">
            <v>0</v>
          </cell>
          <cell r="AH940">
            <v>0</v>
          </cell>
          <cell r="AI940">
            <v>0</v>
          </cell>
          <cell r="AJ940">
            <v>0</v>
          </cell>
        </row>
        <row r="941">
          <cell r="Q941">
            <v>0</v>
          </cell>
          <cell r="R941">
            <v>0</v>
          </cell>
          <cell r="S941">
            <v>0</v>
          </cell>
          <cell r="T941">
            <v>0</v>
          </cell>
          <cell r="AG941">
            <v>-12707500</v>
          </cell>
          <cell r="AH941">
            <v>-10752500</v>
          </cell>
          <cell r="AI941">
            <v>-8797500</v>
          </cell>
          <cell r="AJ941">
            <v>-6842500</v>
          </cell>
        </row>
        <row r="942">
          <cell r="Q942">
            <v>0</v>
          </cell>
          <cell r="R942">
            <v>0</v>
          </cell>
          <cell r="S942">
            <v>0</v>
          </cell>
          <cell r="T942">
            <v>0</v>
          </cell>
          <cell r="AG942">
            <v>-1375000</v>
          </cell>
          <cell r="AH942">
            <v>-1125000</v>
          </cell>
          <cell r="AI942">
            <v>-875000</v>
          </cell>
          <cell r="AJ942">
            <v>-625000</v>
          </cell>
        </row>
        <row r="943">
          <cell r="Q943">
            <v>0</v>
          </cell>
          <cell r="R943">
            <v>0</v>
          </cell>
          <cell r="S943">
            <v>0</v>
          </cell>
          <cell r="T943">
            <v>0</v>
          </cell>
          <cell r="AG943">
            <v>-3208333.3333333335</v>
          </cell>
          <cell r="AH943">
            <v>-2625000</v>
          </cell>
          <cell r="AI943">
            <v>-2041666.6666666667</v>
          </cell>
          <cell r="AJ943">
            <v>-1458333.3333333333</v>
          </cell>
        </row>
        <row r="944">
          <cell r="Q944">
            <v>0</v>
          </cell>
          <cell r="R944">
            <v>0</v>
          </cell>
          <cell r="S944">
            <v>0</v>
          </cell>
          <cell r="T944">
            <v>0</v>
          </cell>
          <cell r="AG944">
            <v>0</v>
          </cell>
          <cell r="AH944">
            <v>0</v>
          </cell>
          <cell r="AI944">
            <v>0</v>
          </cell>
          <cell r="AJ944">
            <v>0</v>
          </cell>
        </row>
        <row r="945">
          <cell r="Q945">
            <v>0</v>
          </cell>
          <cell r="R945">
            <v>0</v>
          </cell>
          <cell r="S945">
            <v>0</v>
          </cell>
          <cell r="T945">
            <v>0</v>
          </cell>
          <cell r="AG945">
            <v>-15625000</v>
          </cell>
          <cell r="AH945">
            <v>-13541666.666666666</v>
          </cell>
          <cell r="AI945">
            <v>-11458333.333333334</v>
          </cell>
          <cell r="AJ945">
            <v>-9375000</v>
          </cell>
        </row>
        <row r="946">
          <cell r="Q946">
            <v>0</v>
          </cell>
          <cell r="R946">
            <v>0</v>
          </cell>
          <cell r="S946">
            <v>0</v>
          </cell>
          <cell r="T946">
            <v>0</v>
          </cell>
          <cell r="AG946">
            <v>-1312500</v>
          </cell>
          <cell r="AH946">
            <v>-1187500</v>
          </cell>
          <cell r="AI946">
            <v>-1062500</v>
          </cell>
          <cell r="AJ946">
            <v>-937500</v>
          </cell>
        </row>
        <row r="947">
          <cell r="Q947">
            <v>-3500000</v>
          </cell>
          <cell r="R947">
            <v>-3500000</v>
          </cell>
          <cell r="S947">
            <v>-3500000</v>
          </cell>
          <cell r="T947">
            <v>-3500000</v>
          </cell>
          <cell r="AG947">
            <v>-3500000</v>
          </cell>
          <cell r="AH947">
            <v>-3500000</v>
          </cell>
          <cell r="AI947">
            <v>-3500000</v>
          </cell>
          <cell r="AJ947">
            <v>-3500000</v>
          </cell>
        </row>
        <row r="948">
          <cell r="Q948">
            <v>0</v>
          </cell>
          <cell r="R948">
            <v>0</v>
          </cell>
          <cell r="S948">
            <v>0</v>
          </cell>
          <cell r="T948">
            <v>0</v>
          </cell>
          <cell r="AG948">
            <v>-4375000</v>
          </cell>
          <cell r="AH948">
            <v>-3958333.3333333335</v>
          </cell>
          <cell r="AI948">
            <v>-3541666.6666666665</v>
          </cell>
          <cell r="AJ948">
            <v>-3125000</v>
          </cell>
        </row>
        <row r="949">
          <cell r="Q949">
            <v>0</v>
          </cell>
          <cell r="R949">
            <v>0</v>
          </cell>
          <cell r="S949">
            <v>0</v>
          </cell>
          <cell r="T949">
            <v>0</v>
          </cell>
          <cell r="AG949">
            <v>-1312500</v>
          </cell>
          <cell r="AH949">
            <v>-1187500</v>
          </cell>
          <cell r="AI949">
            <v>-1062500</v>
          </cell>
          <cell r="AJ949">
            <v>-937500</v>
          </cell>
        </row>
        <row r="950">
          <cell r="Q950">
            <v>-3000000</v>
          </cell>
          <cell r="R950">
            <v>-3000000</v>
          </cell>
          <cell r="S950">
            <v>-3000000</v>
          </cell>
          <cell r="T950">
            <v>-3000000</v>
          </cell>
          <cell r="AG950">
            <v>-3000000</v>
          </cell>
          <cell r="AH950">
            <v>-3000000</v>
          </cell>
          <cell r="AI950">
            <v>-3000000</v>
          </cell>
          <cell r="AJ950">
            <v>-3000000</v>
          </cell>
        </row>
        <row r="951">
          <cell r="Q951">
            <v>0</v>
          </cell>
          <cell r="R951">
            <v>0</v>
          </cell>
          <cell r="S951">
            <v>0</v>
          </cell>
          <cell r="T951">
            <v>0</v>
          </cell>
          <cell r="AG951">
            <v>-17500000</v>
          </cell>
          <cell r="AH951">
            <v>-15833333.333333334</v>
          </cell>
          <cell r="AI951">
            <v>-14166666.666666666</v>
          </cell>
          <cell r="AJ951">
            <v>-12500000</v>
          </cell>
        </row>
        <row r="952">
          <cell r="Q952">
            <v>-1000000</v>
          </cell>
          <cell r="R952">
            <v>-1000000</v>
          </cell>
          <cell r="S952">
            <v>-1000000</v>
          </cell>
          <cell r="T952">
            <v>-1000000</v>
          </cell>
          <cell r="AG952">
            <v>-1000000</v>
          </cell>
          <cell r="AH952">
            <v>-1000000</v>
          </cell>
          <cell r="AI952">
            <v>-1000000</v>
          </cell>
          <cell r="AJ952">
            <v>-1000000</v>
          </cell>
        </row>
        <row r="953">
          <cell r="Q953">
            <v>0</v>
          </cell>
          <cell r="R953">
            <v>0</v>
          </cell>
          <cell r="S953">
            <v>0</v>
          </cell>
          <cell r="T953">
            <v>0</v>
          </cell>
          <cell r="AG953">
            <v>-2625000</v>
          </cell>
          <cell r="AH953">
            <v>-2375000</v>
          </cell>
          <cell r="AI953">
            <v>-2125000</v>
          </cell>
          <cell r="AJ953">
            <v>-1875000</v>
          </cell>
        </row>
        <row r="954">
          <cell r="Q954">
            <v>-8500000</v>
          </cell>
          <cell r="R954">
            <v>-8500000</v>
          </cell>
          <cell r="S954">
            <v>-8500000</v>
          </cell>
          <cell r="T954">
            <v>-8500000</v>
          </cell>
          <cell r="AG954">
            <v>-8500000</v>
          </cell>
          <cell r="AH954">
            <v>-8500000</v>
          </cell>
          <cell r="AI954">
            <v>-8500000</v>
          </cell>
          <cell r="AJ954">
            <v>-8500000</v>
          </cell>
        </row>
        <row r="955">
          <cell r="Q955">
            <v>-10000000</v>
          </cell>
          <cell r="R955">
            <v>-10000000</v>
          </cell>
          <cell r="S955">
            <v>-10000000</v>
          </cell>
          <cell r="T955">
            <v>-10000000</v>
          </cell>
          <cell r="AG955">
            <v>-10000000</v>
          </cell>
          <cell r="AH955">
            <v>-10000000</v>
          </cell>
          <cell r="AI955">
            <v>-10000000</v>
          </cell>
          <cell r="AJ955">
            <v>-10000000</v>
          </cell>
        </row>
        <row r="956">
          <cell r="Q956">
            <v>-10000000</v>
          </cell>
          <cell r="R956">
            <v>-10000000</v>
          </cell>
          <cell r="S956">
            <v>-10000000</v>
          </cell>
          <cell r="T956">
            <v>-10000000</v>
          </cell>
          <cell r="AG956">
            <v>-10000000</v>
          </cell>
          <cell r="AH956">
            <v>-10000000</v>
          </cell>
          <cell r="AI956">
            <v>-10000000</v>
          </cell>
          <cell r="AJ956">
            <v>-10000000</v>
          </cell>
        </row>
        <row r="957">
          <cell r="Q957">
            <v>-8000000</v>
          </cell>
          <cell r="R957">
            <v>-8000000</v>
          </cell>
          <cell r="S957">
            <v>-8000000</v>
          </cell>
          <cell r="T957">
            <v>-8000000</v>
          </cell>
          <cell r="AG957">
            <v>-8000000</v>
          </cell>
          <cell r="AH957">
            <v>-8000000</v>
          </cell>
          <cell r="AI957">
            <v>-8000000</v>
          </cell>
          <cell r="AJ957">
            <v>-8000000</v>
          </cell>
        </row>
        <row r="958">
          <cell r="Q958">
            <v>-3000000</v>
          </cell>
          <cell r="R958">
            <v>-3000000</v>
          </cell>
          <cell r="S958">
            <v>-3000000</v>
          </cell>
          <cell r="T958">
            <v>-3000000</v>
          </cell>
          <cell r="AG958">
            <v>-3000000</v>
          </cell>
          <cell r="AH958">
            <v>-3000000</v>
          </cell>
          <cell r="AI958">
            <v>-3000000</v>
          </cell>
          <cell r="AJ958">
            <v>-3000000</v>
          </cell>
        </row>
        <row r="959">
          <cell r="Q959">
            <v>-20000000</v>
          </cell>
          <cell r="R959">
            <v>-20000000</v>
          </cell>
          <cell r="S959">
            <v>-20000000</v>
          </cell>
          <cell r="T959">
            <v>-20000000</v>
          </cell>
          <cell r="AG959">
            <v>-20000000</v>
          </cell>
          <cell r="AH959">
            <v>-20000000</v>
          </cell>
          <cell r="AI959">
            <v>-20000000</v>
          </cell>
          <cell r="AJ959">
            <v>-20000000</v>
          </cell>
        </row>
        <row r="960">
          <cell r="Q960">
            <v>-20000000</v>
          </cell>
          <cell r="R960">
            <v>-20000000</v>
          </cell>
          <cell r="S960">
            <v>-20000000</v>
          </cell>
          <cell r="T960">
            <v>-20000000</v>
          </cell>
          <cell r="AG960">
            <v>-20000000</v>
          </cell>
          <cell r="AH960">
            <v>-20000000</v>
          </cell>
          <cell r="AI960">
            <v>-20000000</v>
          </cell>
          <cell r="AJ960">
            <v>-20000000</v>
          </cell>
        </row>
        <row r="961">
          <cell r="Q961">
            <v>-5000000</v>
          </cell>
          <cell r="R961">
            <v>-5000000</v>
          </cell>
          <cell r="S961">
            <v>-5000000</v>
          </cell>
          <cell r="T961">
            <v>-5000000</v>
          </cell>
          <cell r="AG961">
            <v>-5000000</v>
          </cell>
          <cell r="AH961">
            <v>-5000000</v>
          </cell>
          <cell r="AI961">
            <v>-5000000</v>
          </cell>
          <cell r="AJ961">
            <v>-5000000</v>
          </cell>
        </row>
        <row r="962">
          <cell r="Q962">
            <v>-7000000</v>
          </cell>
          <cell r="R962">
            <v>-7000000</v>
          </cell>
          <cell r="S962">
            <v>-7000000</v>
          </cell>
          <cell r="T962">
            <v>-7000000</v>
          </cell>
          <cell r="AG962">
            <v>-7000000</v>
          </cell>
          <cell r="AH962">
            <v>-7000000</v>
          </cell>
          <cell r="AI962">
            <v>-7000000</v>
          </cell>
          <cell r="AJ962">
            <v>-7000000</v>
          </cell>
        </row>
        <row r="963">
          <cell r="Q963">
            <v>-10000000</v>
          </cell>
          <cell r="R963">
            <v>-10000000</v>
          </cell>
          <cell r="S963">
            <v>-10000000</v>
          </cell>
          <cell r="T963">
            <v>-10000000</v>
          </cell>
          <cell r="AG963">
            <v>-10000000</v>
          </cell>
          <cell r="AH963">
            <v>-10000000</v>
          </cell>
          <cell r="AI963">
            <v>-10000000</v>
          </cell>
          <cell r="AJ963">
            <v>-10000000</v>
          </cell>
        </row>
        <row r="964">
          <cell r="Q964">
            <v>-2000000</v>
          </cell>
          <cell r="R964">
            <v>-2000000</v>
          </cell>
          <cell r="S964">
            <v>-2000000</v>
          </cell>
          <cell r="T964">
            <v>-2000000</v>
          </cell>
          <cell r="AG964">
            <v>-2000000</v>
          </cell>
          <cell r="AH964">
            <v>-2000000</v>
          </cell>
          <cell r="AI964">
            <v>-2000000</v>
          </cell>
          <cell r="AJ964">
            <v>-2000000</v>
          </cell>
        </row>
        <row r="965">
          <cell r="Q965">
            <v>-3000000</v>
          </cell>
          <cell r="R965">
            <v>-3000000</v>
          </cell>
          <cell r="S965">
            <v>-3000000</v>
          </cell>
          <cell r="T965">
            <v>-3000000</v>
          </cell>
          <cell r="AG965">
            <v>-3000000</v>
          </cell>
          <cell r="AH965">
            <v>-3000000</v>
          </cell>
          <cell r="AI965">
            <v>-3000000</v>
          </cell>
          <cell r="AJ965">
            <v>-3000000</v>
          </cell>
        </row>
        <row r="966">
          <cell r="Q966">
            <v>-5000000</v>
          </cell>
          <cell r="R966">
            <v>-5000000</v>
          </cell>
          <cell r="S966">
            <v>-5000000</v>
          </cell>
          <cell r="T966">
            <v>-5000000</v>
          </cell>
          <cell r="AG966">
            <v>-5000000</v>
          </cell>
          <cell r="AH966">
            <v>-5000000</v>
          </cell>
          <cell r="AI966">
            <v>-5000000</v>
          </cell>
          <cell r="AJ966">
            <v>-5000000</v>
          </cell>
        </row>
        <row r="967">
          <cell r="Q967">
            <v>-15000000</v>
          </cell>
          <cell r="R967">
            <v>-15000000</v>
          </cell>
          <cell r="S967">
            <v>-15000000</v>
          </cell>
          <cell r="T967">
            <v>-15000000</v>
          </cell>
          <cell r="AG967">
            <v>-15000000</v>
          </cell>
          <cell r="AH967">
            <v>-15000000</v>
          </cell>
          <cell r="AI967">
            <v>-15000000</v>
          </cell>
          <cell r="AJ967">
            <v>-15000000</v>
          </cell>
        </row>
        <row r="968">
          <cell r="Q968">
            <v>-10000000</v>
          </cell>
          <cell r="R968">
            <v>-10000000</v>
          </cell>
          <cell r="S968">
            <v>-10000000</v>
          </cell>
          <cell r="T968">
            <v>-10000000</v>
          </cell>
          <cell r="AG968">
            <v>-10000000</v>
          </cell>
          <cell r="AH968">
            <v>-10000000</v>
          </cell>
          <cell r="AI968">
            <v>-10000000</v>
          </cell>
          <cell r="AJ968">
            <v>-10000000</v>
          </cell>
        </row>
        <row r="969">
          <cell r="Q969">
            <v>-2000000</v>
          </cell>
          <cell r="R969">
            <v>-2000000</v>
          </cell>
          <cell r="S969">
            <v>-2000000</v>
          </cell>
          <cell r="T969">
            <v>-2000000</v>
          </cell>
          <cell r="AG969">
            <v>-2000000</v>
          </cell>
          <cell r="AH969">
            <v>-2000000</v>
          </cell>
          <cell r="AI969">
            <v>-2000000</v>
          </cell>
          <cell r="AJ969">
            <v>-2000000</v>
          </cell>
        </row>
        <row r="970">
          <cell r="Q970">
            <v>-25000000</v>
          </cell>
          <cell r="R970">
            <v>-25000000</v>
          </cell>
          <cell r="S970">
            <v>-25000000</v>
          </cell>
          <cell r="T970">
            <v>-25000000</v>
          </cell>
          <cell r="AG970">
            <v>-25000000</v>
          </cell>
          <cell r="AH970">
            <v>-25000000</v>
          </cell>
          <cell r="AI970">
            <v>-25000000</v>
          </cell>
          <cell r="AJ970">
            <v>-25000000</v>
          </cell>
        </row>
        <row r="971">
          <cell r="Q971">
            <v>-100000000</v>
          </cell>
          <cell r="R971">
            <v>-100000000</v>
          </cell>
          <cell r="S971">
            <v>-100000000</v>
          </cell>
          <cell r="T971">
            <v>-100000000</v>
          </cell>
          <cell r="AG971">
            <v>-100000000</v>
          </cell>
          <cell r="AH971">
            <v>-100000000</v>
          </cell>
          <cell r="AI971">
            <v>-100000000</v>
          </cell>
          <cell r="AJ971">
            <v>-100000000</v>
          </cell>
        </row>
        <row r="972">
          <cell r="Q972">
            <v>0</v>
          </cell>
          <cell r="R972">
            <v>0</v>
          </cell>
          <cell r="S972">
            <v>0</v>
          </cell>
          <cell r="T972">
            <v>0</v>
          </cell>
          <cell r="AG972">
            <v>-3125000</v>
          </cell>
          <cell r="AH972">
            <v>-2708333.3333333335</v>
          </cell>
          <cell r="AI972">
            <v>-2291666.6666666665</v>
          </cell>
          <cell r="AJ972">
            <v>-1875000</v>
          </cell>
        </row>
        <row r="973">
          <cell r="Q973">
            <v>0</v>
          </cell>
          <cell r="R973">
            <v>0</v>
          </cell>
          <cell r="S973">
            <v>0</v>
          </cell>
          <cell r="T973">
            <v>0</v>
          </cell>
          <cell r="AG973">
            <v>-4583333.333333333</v>
          </cell>
          <cell r="AH973">
            <v>-3750000</v>
          </cell>
          <cell r="AI973">
            <v>-2916666.6666666665</v>
          </cell>
          <cell r="AJ973">
            <v>-2083333.3333333333</v>
          </cell>
        </row>
        <row r="974">
          <cell r="Q974">
            <v>0</v>
          </cell>
          <cell r="R974">
            <v>0</v>
          </cell>
          <cell r="S974">
            <v>0</v>
          </cell>
          <cell r="T974">
            <v>0</v>
          </cell>
          <cell r="AG974">
            <v>0</v>
          </cell>
          <cell r="AH974">
            <v>0</v>
          </cell>
          <cell r="AI974">
            <v>0</v>
          </cell>
          <cell r="AJ974">
            <v>0</v>
          </cell>
        </row>
        <row r="975">
          <cell r="Q975">
            <v>-46000000</v>
          </cell>
          <cell r="R975">
            <v>-46000000</v>
          </cell>
          <cell r="S975">
            <v>-46000000</v>
          </cell>
          <cell r="T975">
            <v>-46000000</v>
          </cell>
          <cell r="AG975">
            <v>-46000000</v>
          </cell>
          <cell r="AH975">
            <v>-46000000</v>
          </cell>
          <cell r="AI975">
            <v>-46000000</v>
          </cell>
          <cell r="AJ975">
            <v>-46000000</v>
          </cell>
        </row>
        <row r="976">
          <cell r="Q976">
            <v>0</v>
          </cell>
          <cell r="R976">
            <v>0</v>
          </cell>
          <cell r="S976">
            <v>0</v>
          </cell>
          <cell r="T976">
            <v>0</v>
          </cell>
          <cell r="AG976">
            <v>0</v>
          </cell>
          <cell r="AH976">
            <v>0</v>
          </cell>
          <cell r="AI976">
            <v>0</v>
          </cell>
          <cell r="AJ976">
            <v>0</v>
          </cell>
        </row>
        <row r="977">
          <cell r="Q977">
            <v>0</v>
          </cell>
          <cell r="R977">
            <v>0</v>
          </cell>
          <cell r="S977">
            <v>0</v>
          </cell>
          <cell r="T977">
            <v>0</v>
          </cell>
          <cell r="AG977">
            <v>0</v>
          </cell>
          <cell r="AH977">
            <v>0</v>
          </cell>
          <cell r="AI977">
            <v>0</v>
          </cell>
          <cell r="AJ977">
            <v>0</v>
          </cell>
        </row>
        <row r="978">
          <cell r="Q978">
            <v>0</v>
          </cell>
          <cell r="R978">
            <v>0</v>
          </cell>
          <cell r="S978">
            <v>0</v>
          </cell>
          <cell r="T978">
            <v>0</v>
          </cell>
          <cell r="AG978">
            <v>0</v>
          </cell>
          <cell r="AH978">
            <v>0</v>
          </cell>
          <cell r="AI978">
            <v>0</v>
          </cell>
          <cell r="AJ978">
            <v>0</v>
          </cell>
        </row>
        <row r="979">
          <cell r="Q979">
            <v>0</v>
          </cell>
          <cell r="R979">
            <v>0</v>
          </cell>
          <cell r="S979">
            <v>0</v>
          </cell>
          <cell r="T979">
            <v>0</v>
          </cell>
          <cell r="AG979">
            <v>0</v>
          </cell>
          <cell r="AH979">
            <v>0</v>
          </cell>
          <cell r="AI979">
            <v>0</v>
          </cell>
          <cell r="AJ979">
            <v>0</v>
          </cell>
        </row>
        <row r="980">
          <cell r="Q980">
            <v>0</v>
          </cell>
          <cell r="R980">
            <v>0</v>
          </cell>
          <cell r="S980">
            <v>0</v>
          </cell>
          <cell r="T980">
            <v>0</v>
          </cell>
          <cell r="AG980">
            <v>0</v>
          </cell>
          <cell r="AH980">
            <v>0</v>
          </cell>
          <cell r="AI980">
            <v>0</v>
          </cell>
          <cell r="AJ980">
            <v>0</v>
          </cell>
        </row>
        <row r="981">
          <cell r="Q981">
            <v>0</v>
          </cell>
          <cell r="R981">
            <v>0</v>
          </cell>
          <cell r="S981">
            <v>0</v>
          </cell>
          <cell r="T981">
            <v>0</v>
          </cell>
          <cell r="AG981">
            <v>0</v>
          </cell>
          <cell r="AH981">
            <v>0</v>
          </cell>
          <cell r="AI981">
            <v>0</v>
          </cell>
          <cell r="AJ981">
            <v>0</v>
          </cell>
        </row>
        <row r="982">
          <cell r="Q982">
            <v>0</v>
          </cell>
          <cell r="R982">
            <v>0</v>
          </cell>
          <cell r="S982">
            <v>0</v>
          </cell>
          <cell r="T982">
            <v>0</v>
          </cell>
          <cell r="AG982">
            <v>-5208333.333333333</v>
          </cell>
          <cell r="AH982">
            <v>-3125000</v>
          </cell>
          <cell r="AI982">
            <v>-1041666.6666666666</v>
          </cell>
          <cell r="AJ982">
            <v>0</v>
          </cell>
        </row>
        <row r="983">
          <cell r="Q983">
            <v>-50000000</v>
          </cell>
          <cell r="R983">
            <v>-50000000</v>
          </cell>
          <cell r="S983">
            <v>-50000000</v>
          </cell>
          <cell r="T983">
            <v>-50000000</v>
          </cell>
          <cell r="AG983">
            <v>-50000000</v>
          </cell>
          <cell r="AH983">
            <v>-50000000</v>
          </cell>
          <cell r="AI983">
            <v>-50000000</v>
          </cell>
          <cell r="AJ983">
            <v>-50000000</v>
          </cell>
        </row>
        <row r="984">
          <cell r="Q984">
            <v>0</v>
          </cell>
          <cell r="R984">
            <v>0</v>
          </cell>
          <cell r="S984">
            <v>0</v>
          </cell>
          <cell r="T984">
            <v>0</v>
          </cell>
          <cell r="AG984">
            <v>-18750000</v>
          </cell>
          <cell r="AH984">
            <v>-16250000</v>
          </cell>
          <cell r="AI984">
            <v>-13750000</v>
          </cell>
          <cell r="AJ984">
            <v>-11250000</v>
          </cell>
        </row>
        <row r="985">
          <cell r="Q985">
            <v>0</v>
          </cell>
          <cell r="R985">
            <v>0</v>
          </cell>
          <cell r="S985">
            <v>0</v>
          </cell>
          <cell r="T985">
            <v>0</v>
          </cell>
          <cell r="AG985">
            <v>0</v>
          </cell>
          <cell r="AH985">
            <v>0</v>
          </cell>
          <cell r="AI985">
            <v>0</v>
          </cell>
          <cell r="AJ985">
            <v>0</v>
          </cell>
        </row>
        <row r="986">
          <cell r="Q986">
            <v>0</v>
          </cell>
          <cell r="R986">
            <v>0</v>
          </cell>
          <cell r="S986">
            <v>0</v>
          </cell>
          <cell r="T986">
            <v>0</v>
          </cell>
          <cell r="AG986">
            <v>-11250000</v>
          </cell>
          <cell r="AH986">
            <v>-8750000</v>
          </cell>
          <cell r="AI986">
            <v>-6250000</v>
          </cell>
          <cell r="AJ986">
            <v>-3750000</v>
          </cell>
        </row>
        <row r="987">
          <cell r="Q987">
            <v>-3000000</v>
          </cell>
          <cell r="R987">
            <v>-3000000</v>
          </cell>
          <cell r="S987">
            <v>-3000000</v>
          </cell>
          <cell r="T987">
            <v>0</v>
          </cell>
          <cell r="AG987">
            <v>-3000000</v>
          </cell>
          <cell r="AH987">
            <v>-3000000</v>
          </cell>
          <cell r="AI987">
            <v>-3000000</v>
          </cell>
          <cell r="AJ987">
            <v>-2875000</v>
          </cell>
        </row>
        <row r="988">
          <cell r="Q988">
            <v>-11000000</v>
          </cell>
          <cell r="R988">
            <v>-11000000</v>
          </cell>
          <cell r="S988">
            <v>-11000000</v>
          </cell>
          <cell r="T988">
            <v>0</v>
          </cell>
          <cell r="AG988">
            <v>-11000000</v>
          </cell>
          <cell r="AH988">
            <v>-11000000</v>
          </cell>
          <cell r="AI988">
            <v>-11000000</v>
          </cell>
          <cell r="AJ988">
            <v>-10541666.666666666</v>
          </cell>
        </row>
        <row r="989">
          <cell r="Q989">
            <v>-7967792.54</v>
          </cell>
          <cell r="R989">
            <v>-4158309.36</v>
          </cell>
          <cell r="S989">
            <v>-4158309.36</v>
          </cell>
          <cell r="T989">
            <v>-4158309.36</v>
          </cell>
          <cell r="AG989">
            <v>-1659956.7791666668</v>
          </cell>
          <cell r="AH989">
            <v>-2165211.0249999999</v>
          </cell>
          <cell r="AI989">
            <v>-2511736.8050000002</v>
          </cell>
          <cell r="AJ989">
            <v>-2858262.5850000004</v>
          </cell>
        </row>
        <row r="990">
          <cell r="Q990">
            <v>-55000000</v>
          </cell>
          <cell r="R990">
            <v>-55000000</v>
          </cell>
          <cell r="S990">
            <v>-55000000</v>
          </cell>
          <cell r="T990">
            <v>-55000000</v>
          </cell>
          <cell r="AG990">
            <v>-55000000</v>
          </cell>
          <cell r="AH990">
            <v>-55000000</v>
          </cell>
          <cell r="AI990">
            <v>-55000000</v>
          </cell>
          <cell r="AJ990">
            <v>-55000000</v>
          </cell>
        </row>
        <row r="991">
          <cell r="Q991">
            <v>-30000000</v>
          </cell>
          <cell r="R991">
            <v>-30000000</v>
          </cell>
          <cell r="S991">
            <v>-30000000</v>
          </cell>
          <cell r="T991">
            <v>-30000000</v>
          </cell>
          <cell r="AG991">
            <v>-30000000</v>
          </cell>
          <cell r="AH991">
            <v>-30000000</v>
          </cell>
          <cell r="AI991">
            <v>-30000000</v>
          </cell>
          <cell r="AJ991">
            <v>-30000000</v>
          </cell>
        </row>
        <row r="992">
          <cell r="Q992">
            <v>-300000000</v>
          </cell>
          <cell r="R992">
            <v>-300000000</v>
          </cell>
          <cell r="S992">
            <v>-300000000</v>
          </cell>
          <cell r="T992">
            <v>-300000000</v>
          </cell>
          <cell r="AG992">
            <v>-300000000</v>
          </cell>
          <cell r="AH992">
            <v>-300000000</v>
          </cell>
          <cell r="AI992">
            <v>-300000000</v>
          </cell>
          <cell r="AJ992">
            <v>-300000000</v>
          </cell>
        </row>
        <row r="993">
          <cell r="Q993">
            <v>-200000000</v>
          </cell>
          <cell r="R993">
            <v>-200000000</v>
          </cell>
          <cell r="S993">
            <v>-200000000</v>
          </cell>
          <cell r="T993">
            <v>-200000000</v>
          </cell>
          <cell r="AG993">
            <v>-200000000</v>
          </cell>
          <cell r="AH993">
            <v>-200000000</v>
          </cell>
          <cell r="AI993">
            <v>-200000000</v>
          </cell>
          <cell r="AJ993">
            <v>-200000000</v>
          </cell>
        </row>
        <row r="994">
          <cell r="Q994">
            <v>-150000000</v>
          </cell>
          <cell r="R994">
            <v>-150000000</v>
          </cell>
          <cell r="S994">
            <v>-150000000</v>
          </cell>
          <cell r="T994">
            <v>-150000000</v>
          </cell>
          <cell r="AG994">
            <v>-150000000</v>
          </cell>
          <cell r="AH994">
            <v>-150000000</v>
          </cell>
          <cell r="AI994">
            <v>-150000000</v>
          </cell>
          <cell r="AJ994">
            <v>-150000000</v>
          </cell>
        </row>
        <row r="995">
          <cell r="Q995">
            <v>-100000000</v>
          </cell>
          <cell r="R995">
            <v>-100000000</v>
          </cell>
          <cell r="S995">
            <v>-100000000</v>
          </cell>
          <cell r="T995">
            <v>-100000000</v>
          </cell>
          <cell r="AG995">
            <v>-100000000</v>
          </cell>
          <cell r="AH995">
            <v>-100000000</v>
          </cell>
          <cell r="AI995">
            <v>-100000000</v>
          </cell>
          <cell r="AJ995">
            <v>-100000000</v>
          </cell>
        </row>
        <row r="996">
          <cell r="Q996">
            <v>-225000000</v>
          </cell>
          <cell r="R996">
            <v>-225000000</v>
          </cell>
          <cell r="S996">
            <v>-225000000</v>
          </cell>
          <cell r="T996">
            <v>-225000000</v>
          </cell>
          <cell r="AG996">
            <v>-225000000</v>
          </cell>
          <cell r="AH996">
            <v>-225000000</v>
          </cell>
          <cell r="AI996">
            <v>-225000000</v>
          </cell>
          <cell r="AJ996">
            <v>-225000000</v>
          </cell>
        </row>
        <row r="997">
          <cell r="Q997">
            <v>-25000000</v>
          </cell>
          <cell r="R997">
            <v>-25000000</v>
          </cell>
          <cell r="S997">
            <v>-25000000</v>
          </cell>
          <cell r="T997">
            <v>-25000000</v>
          </cell>
          <cell r="AG997">
            <v>-25000000</v>
          </cell>
          <cell r="AH997">
            <v>-25000000</v>
          </cell>
          <cell r="AI997">
            <v>-25000000</v>
          </cell>
          <cell r="AJ997">
            <v>-25000000</v>
          </cell>
        </row>
        <row r="998">
          <cell r="Q998">
            <v>-260000000</v>
          </cell>
          <cell r="R998">
            <v>-260000000</v>
          </cell>
          <cell r="S998">
            <v>-260000000</v>
          </cell>
          <cell r="T998">
            <v>-260000000</v>
          </cell>
          <cell r="AG998">
            <v>-260000000</v>
          </cell>
          <cell r="AH998">
            <v>-260000000</v>
          </cell>
          <cell r="AI998">
            <v>-260000000</v>
          </cell>
          <cell r="AJ998">
            <v>-260000000</v>
          </cell>
        </row>
        <row r="999">
          <cell r="Q999">
            <v>-40000000</v>
          </cell>
          <cell r="R999">
            <v>-40000000</v>
          </cell>
          <cell r="S999">
            <v>-40000000</v>
          </cell>
          <cell r="T999">
            <v>0</v>
          </cell>
          <cell r="AG999">
            <v>-40000000</v>
          </cell>
          <cell r="AH999">
            <v>-40000000</v>
          </cell>
          <cell r="AI999">
            <v>-40000000</v>
          </cell>
          <cell r="AJ999">
            <v>-38333333.333333336</v>
          </cell>
        </row>
        <row r="1000">
          <cell r="Q1000">
            <v>-138460000</v>
          </cell>
          <cell r="R1000">
            <v>-138460000</v>
          </cell>
          <cell r="S1000">
            <v>-138460000</v>
          </cell>
          <cell r="T1000">
            <v>-138460000</v>
          </cell>
          <cell r="AG1000">
            <v>-74999166.666666672</v>
          </cell>
          <cell r="AH1000">
            <v>-86537500</v>
          </cell>
          <cell r="AI1000">
            <v>-98075833.333333328</v>
          </cell>
          <cell r="AJ1000">
            <v>-109614166.66666667</v>
          </cell>
        </row>
        <row r="1001">
          <cell r="Q1001">
            <v>-23400000</v>
          </cell>
          <cell r="R1001">
            <v>-23400000</v>
          </cell>
          <cell r="S1001">
            <v>-23400000</v>
          </cell>
          <cell r="T1001">
            <v>-23400000</v>
          </cell>
          <cell r="AG1001">
            <v>-12675000</v>
          </cell>
          <cell r="AH1001">
            <v>-14625000</v>
          </cell>
          <cell r="AI1001">
            <v>-16575000</v>
          </cell>
          <cell r="AJ1001">
            <v>-18525000</v>
          </cell>
        </row>
        <row r="1002">
          <cell r="Q1002">
            <v>-150000000</v>
          </cell>
          <cell r="R1002">
            <v>-150000000</v>
          </cell>
          <cell r="S1002">
            <v>-150000000</v>
          </cell>
          <cell r="T1002">
            <v>-150000000</v>
          </cell>
          <cell r="AG1002">
            <v>-43750000</v>
          </cell>
          <cell r="AH1002">
            <v>-56250000</v>
          </cell>
          <cell r="AI1002">
            <v>-68750000</v>
          </cell>
          <cell r="AJ1002">
            <v>-81250000</v>
          </cell>
        </row>
        <row r="1003">
          <cell r="Q1003">
            <v>0</v>
          </cell>
          <cell r="R1003">
            <v>0</v>
          </cell>
          <cell r="S1003">
            <v>0</v>
          </cell>
          <cell r="T1003">
            <v>0</v>
          </cell>
          <cell r="AG1003">
            <v>0</v>
          </cell>
          <cell r="AH1003">
            <v>0</v>
          </cell>
          <cell r="AI1003">
            <v>0</v>
          </cell>
          <cell r="AJ1003">
            <v>0</v>
          </cell>
        </row>
        <row r="1004">
          <cell r="T1004">
            <v>-80250000</v>
          </cell>
          <cell r="AG1004">
            <v>0</v>
          </cell>
          <cell r="AH1004">
            <v>0</v>
          </cell>
          <cell r="AI1004">
            <v>0</v>
          </cell>
          <cell r="AJ1004">
            <v>-3343750</v>
          </cell>
        </row>
        <row r="1005">
          <cell r="T1005">
            <v>-200000000</v>
          </cell>
          <cell r="AG1005">
            <v>0</v>
          </cell>
          <cell r="AH1005">
            <v>0</v>
          </cell>
          <cell r="AI1005">
            <v>0</v>
          </cell>
          <cell r="AJ1005">
            <v>-8333333.333333333</v>
          </cell>
        </row>
        <row r="1006">
          <cell r="Q1006">
            <v>0</v>
          </cell>
          <cell r="R1006">
            <v>0</v>
          </cell>
          <cell r="S1006">
            <v>0</v>
          </cell>
          <cell r="T1006">
            <v>0</v>
          </cell>
          <cell r="AG1006">
            <v>0</v>
          </cell>
          <cell r="AH1006">
            <v>0</v>
          </cell>
          <cell r="AI1006">
            <v>0</v>
          </cell>
          <cell r="AJ1006">
            <v>0</v>
          </cell>
        </row>
        <row r="1007">
          <cell r="T1007">
            <v>-431100</v>
          </cell>
          <cell r="AG1007">
            <v>0</v>
          </cell>
          <cell r="AH1007">
            <v>0</v>
          </cell>
          <cell r="AI1007">
            <v>0</v>
          </cell>
          <cell r="AJ1007">
            <v>-17962.5</v>
          </cell>
        </row>
        <row r="1008">
          <cell r="T1008">
            <v>-1458300</v>
          </cell>
          <cell r="AG1008">
            <v>0</v>
          </cell>
          <cell r="AH1008">
            <v>0</v>
          </cell>
          <cell r="AI1008">
            <v>0</v>
          </cell>
          <cell r="AJ1008">
            <v>-60762.5</v>
          </cell>
        </row>
        <row r="1009">
          <cell r="Q1009">
            <v>0</v>
          </cell>
          <cell r="R1009">
            <v>0</v>
          </cell>
          <cell r="S1009">
            <v>0</v>
          </cell>
          <cell r="T1009">
            <v>0</v>
          </cell>
          <cell r="AG1009">
            <v>0</v>
          </cell>
          <cell r="AH1009">
            <v>0</v>
          </cell>
          <cell r="AI1009">
            <v>0</v>
          </cell>
          <cell r="AJ1009">
            <v>0</v>
          </cell>
        </row>
        <row r="1010">
          <cell r="Q1010">
            <v>0</v>
          </cell>
          <cell r="R1010">
            <v>0</v>
          </cell>
          <cell r="S1010">
            <v>0</v>
          </cell>
          <cell r="T1010">
            <v>0</v>
          </cell>
          <cell r="AG1010">
            <v>0</v>
          </cell>
          <cell r="AH1010">
            <v>0</v>
          </cell>
          <cell r="AI1010">
            <v>0</v>
          </cell>
          <cell r="AJ1010">
            <v>0</v>
          </cell>
        </row>
        <row r="1011">
          <cell r="Q1011">
            <v>0</v>
          </cell>
          <cell r="R1011">
            <v>0</v>
          </cell>
          <cell r="S1011">
            <v>0</v>
          </cell>
          <cell r="T1011">
            <v>0</v>
          </cell>
          <cell r="AG1011">
            <v>0</v>
          </cell>
          <cell r="AH1011">
            <v>0</v>
          </cell>
          <cell r="AI1011">
            <v>0</v>
          </cell>
          <cell r="AJ1011">
            <v>0</v>
          </cell>
        </row>
        <row r="1012">
          <cell r="Q1012">
            <v>0</v>
          </cell>
          <cell r="R1012">
            <v>0</v>
          </cell>
          <cell r="S1012">
            <v>0</v>
          </cell>
          <cell r="T1012">
            <v>0</v>
          </cell>
          <cell r="AG1012">
            <v>0</v>
          </cell>
          <cell r="AH1012">
            <v>0</v>
          </cell>
          <cell r="AI1012">
            <v>0</v>
          </cell>
          <cell r="AJ1012">
            <v>0</v>
          </cell>
        </row>
        <row r="1013">
          <cell r="Q1013">
            <v>0</v>
          </cell>
          <cell r="R1013">
            <v>0</v>
          </cell>
          <cell r="S1013">
            <v>0</v>
          </cell>
          <cell r="T1013">
            <v>0</v>
          </cell>
          <cell r="AG1013">
            <v>47.023333333333333</v>
          </cell>
          <cell r="AH1013">
            <v>11.761666666666668</v>
          </cell>
          <cell r="AI1013">
            <v>3.3333333333333335E-3</v>
          </cell>
          <cell r="AJ1013">
            <v>0</v>
          </cell>
        </row>
        <row r="1014">
          <cell r="Q1014">
            <v>16907.330000000002</v>
          </cell>
          <cell r="R1014">
            <v>15699.66</v>
          </cell>
          <cell r="S1014">
            <v>14491.99</v>
          </cell>
          <cell r="T1014">
            <v>13284.32</v>
          </cell>
          <cell r="AG1014">
            <v>24153.349999999995</v>
          </cell>
          <cell r="AH1014">
            <v>22945.680000000004</v>
          </cell>
          <cell r="AI1014">
            <v>21738.010000000002</v>
          </cell>
          <cell r="AJ1014">
            <v>20530.34</v>
          </cell>
        </row>
        <row r="1015">
          <cell r="Q1015">
            <v>-1125000</v>
          </cell>
          <cell r="R1015">
            <v>-912500</v>
          </cell>
          <cell r="S1015">
            <v>-912500</v>
          </cell>
          <cell r="T1015">
            <v>-1475000</v>
          </cell>
          <cell r="AG1015">
            <v>-784375</v>
          </cell>
          <cell r="AH1015">
            <v>-802604.16666666663</v>
          </cell>
          <cell r="AI1015">
            <v>-811979.16666666663</v>
          </cell>
          <cell r="AJ1015">
            <v>-853125</v>
          </cell>
        </row>
        <row r="1016">
          <cell r="Q1016">
            <v>0</v>
          </cell>
          <cell r="R1016">
            <v>0</v>
          </cell>
          <cell r="S1016">
            <v>0</v>
          </cell>
          <cell r="T1016">
            <v>0</v>
          </cell>
          <cell r="AG1016">
            <v>0</v>
          </cell>
          <cell r="AH1016">
            <v>0</v>
          </cell>
          <cell r="AI1016">
            <v>0</v>
          </cell>
          <cell r="AJ1016">
            <v>0</v>
          </cell>
        </row>
        <row r="1017">
          <cell r="Q1017">
            <v>-31873025.359999999</v>
          </cell>
          <cell r="R1017">
            <v>-31873025.359999999</v>
          </cell>
          <cell r="S1017">
            <v>-31873025.359999999</v>
          </cell>
          <cell r="T1017">
            <v>-32315807.579999998</v>
          </cell>
          <cell r="AG1017">
            <v>-34746823.587916665</v>
          </cell>
          <cell r="AH1017">
            <v>-33982500.458750002</v>
          </cell>
          <cell r="AI1017">
            <v>-33218177.329583336</v>
          </cell>
          <cell r="AJ1017">
            <v>-32780157.304166671</v>
          </cell>
        </row>
        <row r="1018">
          <cell r="Q1018">
            <v>-75000</v>
          </cell>
          <cell r="R1018">
            <v>-75000</v>
          </cell>
          <cell r="S1018">
            <v>-75000</v>
          </cell>
          <cell r="T1018">
            <v>-75000</v>
          </cell>
          <cell r="AG1018">
            <v>-81662.2</v>
          </cell>
          <cell r="AH1018">
            <v>-81662.2</v>
          </cell>
          <cell r="AI1018">
            <v>-81662.2</v>
          </cell>
          <cell r="AJ1018">
            <v>-81662.2</v>
          </cell>
        </row>
        <row r="1019">
          <cell r="Q1019">
            <v>-1471645.26</v>
          </cell>
          <cell r="R1019">
            <v>-1471645.26</v>
          </cell>
          <cell r="S1019">
            <v>-1471645.26</v>
          </cell>
          <cell r="T1019">
            <v>-1499216.5</v>
          </cell>
          <cell r="AG1019">
            <v>-1538686.2429166667</v>
          </cell>
          <cell r="AH1019">
            <v>-1525162.5337499997</v>
          </cell>
          <cell r="AI1019">
            <v>-1511638.824583333</v>
          </cell>
          <cell r="AJ1019">
            <v>-1502216.3170833329</v>
          </cell>
        </row>
        <row r="1020">
          <cell r="Q1020">
            <v>-132020.75</v>
          </cell>
          <cell r="R1020">
            <v>-132020.75</v>
          </cell>
          <cell r="S1020">
            <v>-129471.05</v>
          </cell>
          <cell r="T1020">
            <v>-129471.05</v>
          </cell>
          <cell r="AG1020">
            <v>-135001.89583333334</v>
          </cell>
          <cell r="AH1020">
            <v>-134306</v>
          </cell>
          <cell r="AI1020">
            <v>-133691.92916666667</v>
          </cell>
          <cell r="AJ1020">
            <v>-132971.62083333332</v>
          </cell>
        </row>
        <row r="1021">
          <cell r="Q1021">
            <v>-8761.4500000000007</v>
          </cell>
          <cell r="R1021">
            <v>-8761.4500000000007</v>
          </cell>
          <cell r="S1021">
            <v>-8761.4500000000007</v>
          </cell>
          <cell r="T1021">
            <v>-8761.4500000000007</v>
          </cell>
          <cell r="AG1021">
            <v>-10447.554166666667</v>
          </cell>
          <cell r="AH1021">
            <v>-10119.148333333333</v>
          </cell>
          <cell r="AI1021">
            <v>-9840.8883333333324</v>
          </cell>
          <cell r="AJ1021">
            <v>-9572.0450000000001</v>
          </cell>
        </row>
        <row r="1022">
          <cell r="Q1022">
            <v>-15000</v>
          </cell>
          <cell r="R1022">
            <v>-15000</v>
          </cell>
          <cell r="S1022">
            <v>-15000</v>
          </cell>
          <cell r="T1022">
            <v>-15000</v>
          </cell>
          <cell r="AG1022">
            <v>-15000</v>
          </cell>
          <cell r="AH1022">
            <v>-15000</v>
          </cell>
          <cell r="AI1022">
            <v>-15000</v>
          </cell>
          <cell r="AJ1022">
            <v>-15000</v>
          </cell>
        </row>
        <row r="1023">
          <cell r="Q1023">
            <v>-60027.26</v>
          </cell>
          <cell r="R1023">
            <v>-60027.26</v>
          </cell>
          <cell r="S1023">
            <v>-60027.26</v>
          </cell>
          <cell r="T1023">
            <v>-58618.63</v>
          </cell>
          <cell r="AG1023">
            <v>-61499.564166666678</v>
          </cell>
          <cell r="AH1023">
            <v>-61233.872500000005</v>
          </cell>
          <cell r="AI1023">
            <v>-60984.201666666668</v>
          </cell>
          <cell r="AJ1023">
            <v>-60721.556666666664</v>
          </cell>
        </row>
        <row r="1024">
          <cell r="Q1024">
            <v>0</v>
          </cell>
          <cell r="R1024">
            <v>0</v>
          </cell>
          <cell r="S1024">
            <v>0</v>
          </cell>
          <cell r="T1024">
            <v>0</v>
          </cell>
          <cell r="AG1024">
            <v>-4166.666666666667</v>
          </cell>
          <cell r="AH1024">
            <v>-2500</v>
          </cell>
          <cell r="AI1024">
            <v>-833.33333333333337</v>
          </cell>
          <cell r="AJ1024">
            <v>0</v>
          </cell>
        </row>
        <row r="1025">
          <cell r="Q1025">
            <v>-341136.66</v>
          </cell>
          <cell r="R1025">
            <v>-341136.66</v>
          </cell>
          <cell r="S1025">
            <v>-341136.66</v>
          </cell>
          <cell r="T1025">
            <v>-341045.91</v>
          </cell>
          <cell r="AG1025">
            <v>-341250.23000000004</v>
          </cell>
          <cell r="AH1025">
            <v>-341835.78166666668</v>
          </cell>
          <cell r="AI1025">
            <v>-342435.16666666669</v>
          </cell>
          <cell r="AJ1025">
            <v>-342629.16041666671</v>
          </cell>
        </row>
        <row r="1026">
          <cell r="Q1026">
            <v>-141634.19</v>
          </cell>
          <cell r="R1026">
            <v>-141634.19</v>
          </cell>
          <cell r="S1026">
            <v>-141634.19</v>
          </cell>
          <cell r="T1026">
            <v>-141634.19</v>
          </cell>
          <cell r="AG1026">
            <v>-141752.26291666663</v>
          </cell>
          <cell r="AH1026">
            <v>-141705.03374999997</v>
          </cell>
          <cell r="AI1026">
            <v>-141657.80458333329</v>
          </cell>
          <cell r="AJ1026">
            <v>-141634.18999999997</v>
          </cell>
        </row>
        <row r="1027">
          <cell r="Q1027">
            <v>-140000</v>
          </cell>
          <cell r="R1027">
            <v>-140000</v>
          </cell>
          <cell r="S1027">
            <v>-140000</v>
          </cell>
          <cell r="T1027">
            <v>-140000</v>
          </cell>
          <cell r="AG1027">
            <v>-140000</v>
          </cell>
          <cell r="AH1027">
            <v>-140000</v>
          </cell>
          <cell r="AI1027">
            <v>-140000</v>
          </cell>
          <cell r="AJ1027">
            <v>-140000</v>
          </cell>
        </row>
        <row r="1028">
          <cell r="Q1028">
            <v>-20000</v>
          </cell>
          <cell r="R1028">
            <v>-20000</v>
          </cell>
          <cell r="S1028">
            <v>-20000</v>
          </cell>
          <cell r="T1028">
            <v>-20000</v>
          </cell>
          <cell r="AG1028">
            <v>-17916.666666666668</v>
          </cell>
          <cell r="AH1028">
            <v>-18750</v>
          </cell>
          <cell r="AI1028">
            <v>-19583.333333333332</v>
          </cell>
          <cell r="AJ1028">
            <v>-20000</v>
          </cell>
        </row>
        <row r="1029">
          <cell r="Q1029">
            <v>0</v>
          </cell>
          <cell r="R1029">
            <v>0</v>
          </cell>
          <cell r="S1029">
            <v>0</v>
          </cell>
          <cell r="T1029">
            <v>0</v>
          </cell>
          <cell r="AG1029">
            <v>0</v>
          </cell>
          <cell r="AH1029">
            <v>0</v>
          </cell>
          <cell r="AI1029">
            <v>0</v>
          </cell>
          <cell r="AJ1029">
            <v>0</v>
          </cell>
        </row>
        <row r="1030">
          <cell r="Q1030">
            <v>-1451218.87</v>
          </cell>
          <cell r="R1030">
            <v>-1528011.81</v>
          </cell>
          <cell r="S1030">
            <v>-1528011.81</v>
          </cell>
          <cell r="T1030">
            <v>-1451218.87</v>
          </cell>
          <cell r="AG1030">
            <v>-1428731.1533333336</v>
          </cell>
          <cell r="AH1030">
            <v>-1436928.6258333335</v>
          </cell>
          <cell r="AI1030">
            <v>-1448325.8041666672</v>
          </cell>
          <cell r="AJ1030">
            <v>-1455689.9433333336</v>
          </cell>
        </row>
        <row r="1031">
          <cell r="Q1031">
            <v>-530050</v>
          </cell>
          <cell r="R1031">
            <v>-530050</v>
          </cell>
          <cell r="S1031">
            <v>-530050</v>
          </cell>
          <cell r="T1031">
            <v>-530050</v>
          </cell>
          <cell r="AG1031">
            <v>-287110.41666666669</v>
          </cell>
          <cell r="AH1031">
            <v>-331281.25</v>
          </cell>
          <cell r="AI1031">
            <v>-375452.08333333331</v>
          </cell>
          <cell r="AJ1031">
            <v>-419622.91666666669</v>
          </cell>
        </row>
        <row r="1032">
          <cell r="Q1032">
            <v>-305246.25</v>
          </cell>
          <cell r="R1032">
            <v>-307636</v>
          </cell>
          <cell r="S1032">
            <v>-307636</v>
          </cell>
          <cell r="T1032">
            <v>-307636</v>
          </cell>
          <cell r="AG1032">
            <v>-163549.40625</v>
          </cell>
          <cell r="AH1032">
            <v>-189086.16666666666</v>
          </cell>
          <cell r="AI1032">
            <v>-214722.5</v>
          </cell>
          <cell r="AJ1032">
            <v>-240358.83333333334</v>
          </cell>
        </row>
        <row r="1033">
          <cell r="Q1033">
            <v>-1022339</v>
          </cell>
          <cell r="R1033">
            <v>-1030343</v>
          </cell>
          <cell r="S1033">
            <v>-1030343</v>
          </cell>
          <cell r="T1033">
            <v>-1030343</v>
          </cell>
          <cell r="AG1033">
            <v>-547763.95833333337</v>
          </cell>
          <cell r="AH1033">
            <v>-633292.375</v>
          </cell>
          <cell r="AI1033">
            <v>-719154.29166666663</v>
          </cell>
          <cell r="AJ1033">
            <v>-805016.20833333337</v>
          </cell>
        </row>
        <row r="1034">
          <cell r="Q1034">
            <v>-632180.5</v>
          </cell>
          <cell r="R1034">
            <v>-637130</v>
          </cell>
          <cell r="S1034">
            <v>-637130</v>
          </cell>
          <cell r="T1034">
            <v>-637130</v>
          </cell>
          <cell r="AG1034">
            <v>-338718.97916666669</v>
          </cell>
          <cell r="AH1034">
            <v>-391606.91666666669</v>
          </cell>
          <cell r="AI1034">
            <v>-444701.08333333331</v>
          </cell>
          <cell r="AJ1034">
            <v>-497795.25</v>
          </cell>
        </row>
        <row r="1035">
          <cell r="Q1035">
            <v>-914480.43</v>
          </cell>
          <cell r="R1035">
            <v>-914480.43</v>
          </cell>
          <cell r="S1035">
            <v>-921534.43</v>
          </cell>
          <cell r="T1035">
            <v>-915481.96</v>
          </cell>
          <cell r="AG1035">
            <v>-617650.35124999995</v>
          </cell>
          <cell r="AH1035">
            <v>-693857.05374999996</v>
          </cell>
          <cell r="AI1035">
            <v>-770357.6729166666</v>
          </cell>
          <cell r="AJ1035">
            <v>-846900.02249999996</v>
          </cell>
        </row>
        <row r="1036">
          <cell r="Q1036">
            <v>0</v>
          </cell>
          <cell r="R1036">
            <v>0</v>
          </cell>
          <cell r="S1036">
            <v>0</v>
          </cell>
          <cell r="T1036">
            <v>0</v>
          </cell>
          <cell r="AG1036">
            <v>0</v>
          </cell>
          <cell r="AH1036">
            <v>0</v>
          </cell>
          <cell r="AI1036">
            <v>0</v>
          </cell>
          <cell r="AJ1036">
            <v>0</v>
          </cell>
        </row>
        <row r="1037">
          <cell r="Q1037">
            <v>0</v>
          </cell>
          <cell r="R1037">
            <v>0</v>
          </cell>
          <cell r="S1037">
            <v>0</v>
          </cell>
          <cell r="T1037">
            <v>0</v>
          </cell>
          <cell r="AG1037">
            <v>0</v>
          </cell>
          <cell r="AH1037">
            <v>0</v>
          </cell>
          <cell r="AI1037">
            <v>0</v>
          </cell>
          <cell r="AJ1037">
            <v>0</v>
          </cell>
        </row>
        <row r="1038">
          <cell r="Q1038">
            <v>0</v>
          </cell>
          <cell r="R1038">
            <v>0</v>
          </cell>
          <cell r="S1038">
            <v>0</v>
          </cell>
          <cell r="T1038">
            <v>0</v>
          </cell>
          <cell r="AG1038">
            <v>0</v>
          </cell>
          <cell r="AH1038">
            <v>0</v>
          </cell>
          <cell r="AI1038">
            <v>0</v>
          </cell>
          <cell r="AJ1038">
            <v>0</v>
          </cell>
        </row>
        <row r="1039">
          <cell r="Q1039">
            <v>0</v>
          </cell>
          <cell r="R1039">
            <v>0</v>
          </cell>
          <cell r="S1039">
            <v>0</v>
          </cell>
          <cell r="T1039">
            <v>0</v>
          </cell>
          <cell r="AG1039">
            <v>0</v>
          </cell>
          <cell r="AH1039">
            <v>0</v>
          </cell>
          <cell r="AI1039">
            <v>0</v>
          </cell>
          <cell r="AJ1039">
            <v>0</v>
          </cell>
        </row>
        <row r="1040">
          <cell r="Q1040">
            <v>0</v>
          </cell>
          <cell r="R1040">
            <v>0</v>
          </cell>
          <cell r="S1040">
            <v>0</v>
          </cell>
          <cell r="T1040">
            <v>0</v>
          </cell>
          <cell r="AG1040">
            <v>0</v>
          </cell>
          <cell r="AH1040">
            <v>0</v>
          </cell>
          <cell r="AI1040">
            <v>0</v>
          </cell>
          <cell r="AJ1040">
            <v>0</v>
          </cell>
        </row>
        <row r="1041">
          <cell r="Q1041">
            <v>0</v>
          </cell>
          <cell r="R1041">
            <v>-250000</v>
          </cell>
          <cell r="S1041">
            <v>0</v>
          </cell>
          <cell r="T1041">
            <v>0</v>
          </cell>
          <cell r="AG1041">
            <v>-18730416.666666668</v>
          </cell>
          <cell r="AH1041">
            <v>-14818166.666666666</v>
          </cell>
          <cell r="AI1041">
            <v>-12819958.333333334</v>
          </cell>
          <cell r="AJ1041">
            <v>-12167333.333333334</v>
          </cell>
        </row>
        <row r="1042">
          <cell r="Q1042">
            <v>-9330000</v>
          </cell>
          <cell r="R1042">
            <v>-2000000</v>
          </cell>
          <cell r="S1042">
            <v>0</v>
          </cell>
          <cell r="T1042">
            <v>0</v>
          </cell>
          <cell r="AG1042">
            <v>-26614083.333333332</v>
          </cell>
          <cell r="AH1042">
            <v>-24196833.333333332</v>
          </cell>
          <cell r="AI1042">
            <v>-22214375</v>
          </cell>
          <cell r="AJ1042">
            <v>-19498166.666666668</v>
          </cell>
        </row>
        <row r="1043">
          <cell r="Q1043">
            <v>0</v>
          </cell>
          <cell r="R1043">
            <v>0</v>
          </cell>
          <cell r="S1043">
            <v>0</v>
          </cell>
          <cell r="T1043">
            <v>0</v>
          </cell>
          <cell r="AG1043">
            <v>0</v>
          </cell>
          <cell r="AH1043">
            <v>0</v>
          </cell>
          <cell r="AI1043">
            <v>0</v>
          </cell>
          <cell r="AJ1043">
            <v>0</v>
          </cell>
        </row>
        <row r="1044">
          <cell r="Q1044">
            <v>0</v>
          </cell>
          <cell r="R1044">
            <v>0</v>
          </cell>
          <cell r="S1044">
            <v>0</v>
          </cell>
          <cell r="T1044">
            <v>0</v>
          </cell>
          <cell r="AG1044">
            <v>0</v>
          </cell>
          <cell r="AH1044">
            <v>0</v>
          </cell>
          <cell r="AI1044">
            <v>0</v>
          </cell>
          <cell r="AJ1044">
            <v>0</v>
          </cell>
        </row>
        <row r="1045">
          <cell r="Q1045">
            <v>0</v>
          </cell>
          <cell r="R1045">
            <v>0</v>
          </cell>
          <cell r="S1045">
            <v>0</v>
          </cell>
          <cell r="T1045">
            <v>0</v>
          </cell>
          <cell r="AG1045">
            <v>0</v>
          </cell>
          <cell r="AH1045">
            <v>0</v>
          </cell>
          <cell r="AI1045">
            <v>0</v>
          </cell>
          <cell r="AJ1045">
            <v>0</v>
          </cell>
        </row>
        <row r="1046">
          <cell r="AG1046">
            <v>0</v>
          </cell>
          <cell r="AH1046">
            <v>0</v>
          </cell>
          <cell r="AI1046">
            <v>0</v>
          </cell>
          <cell r="AJ1046">
            <v>0</v>
          </cell>
        </row>
        <row r="1047">
          <cell r="Q1047">
            <v>0</v>
          </cell>
          <cell r="R1047">
            <v>0</v>
          </cell>
          <cell r="S1047">
            <v>0</v>
          </cell>
          <cell r="T1047">
            <v>0</v>
          </cell>
          <cell r="AG1047">
            <v>0</v>
          </cell>
          <cell r="AH1047">
            <v>0</v>
          </cell>
          <cell r="AI1047">
            <v>0</v>
          </cell>
          <cell r="AJ1047">
            <v>0</v>
          </cell>
        </row>
        <row r="1048">
          <cell r="Q1048">
            <v>0</v>
          </cell>
          <cell r="R1048">
            <v>0</v>
          </cell>
          <cell r="S1048">
            <v>0</v>
          </cell>
          <cell r="T1048">
            <v>0</v>
          </cell>
          <cell r="AG1048">
            <v>0</v>
          </cell>
          <cell r="AH1048">
            <v>0</v>
          </cell>
          <cell r="AI1048">
            <v>0</v>
          </cell>
          <cell r="AJ1048">
            <v>0</v>
          </cell>
        </row>
        <row r="1049">
          <cell r="Q1049">
            <v>0</v>
          </cell>
          <cell r="R1049">
            <v>0</v>
          </cell>
          <cell r="S1049">
            <v>0</v>
          </cell>
          <cell r="T1049">
            <v>0</v>
          </cell>
          <cell r="AG1049">
            <v>-208333.33333333334</v>
          </cell>
          <cell r="AH1049">
            <v>0</v>
          </cell>
          <cell r="AI1049">
            <v>0</v>
          </cell>
          <cell r="AJ1049">
            <v>0</v>
          </cell>
        </row>
        <row r="1050">
          <cell r="Q1050">
            <v>0</v>
          </cell>
          <cell r="R1050">
            <v>0</v>
          </cell>
          <cell r="S1050">
            <v>0</v>
          </cell>
          <cell r="T1050">
            <v>0</v>
          </cell>
          <cell r="AG1050">
            <v>0</v>
          </cell>
          <cell r="AH1050">
            <v>0</v>
          </cell>
          <cell r="AI1050">
            <v>0</v>
          </cell>
          <cell r="AJ1050">
            <v>0</v>
          </cell>
        </row>
        <row r="1051">
          <cell r="Q1051">
            <v>0</v>
          </cell>
          <cell r="R1051">
            <v>0</v>
          </cell>
          <cell r="S1051">
            <v>0</v>
          </cell>
          <cell r="T1051">
            <v>0</v>
          </cell>
          <cell r="AG1051">
            <v>0</v>
          </cell>
          <cell r="AH1051">
            <v>0</v>
          </cell>
          <cell r="AI1051">
            <v>0</v>
          </cell>
          <cell r="AJ1051">
            <v>0</v>
          </cell>
        </row>
        <row r="1052">
          <cell r="Q1052">
            <v>0</v>
          </cell>
          <cell r="R1052">
            <v>0</v>
          </cell>
          <cell r="S1052">
            <v>0</v>
          </cell>
          <cell r="T1052">
            <v>0</v>
          </cell>
          <cell r="AG1052">
            <v>0</v>
          </cell>
          <cell r="AH1052">
            <v>0</v>
          </cell>
          <cell r="AI1052">
            <v>0</v>
          </cell>
          <cell r="AJ1052">
            <v>0</v>
          </cell>
        </row>
        <row r="1053">
          <cell r="Q1053">
            <v>0</v>
          </cell>
          <cell r="R1053">
            <v>0</v>
          </cell>
          <cell r="S1053">
            <v>0</v>
          </cell>
          <cell r="T1053">
            <v>0</v>
          </cell>
          <cell r="AG1053">
            <v>0</v>
          </cell>
          <cell r="AH1053">
            <v>0</v>
          </cell>
          <cell r="AI1053">
            <v>0</v>
          </cell>
          <cell r="AJ1053">
            <v>0</v>
          </cell>
        </row>
        <row r="1054">
          <cell r="Q1054">
            <v>0</v>
          </cell>
          <cell r="R1054">
            <v>0</v>
          </cell>
          <cell r="S1054">
            <v>0</v>
          </cell>
          <cell r="T1054">
            <v>0</v>
          </cell>
          <cell r="AG1054">
            <v>0</v>
          </cell>
          <cell r="AH1054">
            <v>0</v>
          </cell>
          <cell r="AI1054">
            <v>0</v>
          </cell>
          <cell r="AJ1054">
            <v>0</v>
          </cell>
        </row>
        <row r="1055">
          <cell r="Q1055">
            <v>-3427082.05</v>
          </cell>
          <cell r="R1055">
            <v>-2922887.05</v>
          </cell>
          <cell r="S1055">
            <v>-3305106.24</v>
          </cell>
          <cell r="T1055">
            <v>-3313385.05</v>
          </cell>
          <cell r="AG1055">
            <v>-2742186.0275000003</v>
          </cell>
          <cell r="AH1055">
            <v>-2754919.2058333331</v>
          </cell>
          <cell r="AI1055">
            <v>-2784825.6308333334</v>
          </cell>
          <cell r="AJ1055">
            <v>-2826979.3683333336</v>
          </cell>
        </row>
        <row r="1056">
          <cell r="Q1056">
            <v>-6971750.0700000003</v>
          </cell>
          <cell r="R1056">
            <v>-3819611.43</v>
          </cell>
          <cell r="S1056">
            <v>-4362291.74</v>
          </cell>
          <cell r="T1056">
            <v>-5692441.0599999996</v>
          </cell>
          <cell r="AG1056">
            <v>-6722402.0099999988</v>
          </cell>
          <cell r="AH1056">
            <v>-4905512.9733333336</v>
          </cell>
          <cell r="AI1056">
            <v>-5046630.8924999991</v>
          </cell>
          <cell r="AJ1056">
            <v>-5135598.467083334</v>
          </cell>
        </row>
        <row r="1057">
          <cell r="Q1057">
            <v>-734148.67</v>
          </cell>
          <cell r="R1057">
            <v>-1120076.6599999999</v>
          </cell>
          <cell r="S1057">
            <v>-1495650.08</v>
          </cell>
          <cell r="T1057">
            <v>-363227.21</v>
          </cell>
          <cell r="AG1057">
            <v>-849982.9520833334</v>
          </cell>
          <cell r="AH1057">
            <v>-856705.28374999994</v>
          </cell>
          <cell r="AI1057">
            <v>-886506.96083333343</v>
          </cell>
          <cell r="AJ1057">
            <v>-889854.02541666664</v>
          </cell>
        </row>
        <row r="1058">
          <cell r="Q1058">
            <v>-3307266</v>
          </cell>
          <cell r="R1058">
            <v>-3361224</v>
          </cell>
          <cell r="S1058">
            <v>-3438420</v>
          </cell>
          <cell r="T1058">
            <v>-3348425</v>
          </cell>
          <cell r="AG1058">
            <v>-3301887.7483333335</v>
          </cell>
          <cell r="AH1058">
            <v>-3437483.8874999997</v>
          </cell>
          <cell r="AI1058">
            <v>-3433790.2074999996</v>
          </cell>
          <cell r="AJ1058">
            <v>-3428829.8608333333</v>
          </cell>
        </row>
        <row r="1059">
          <cell r="Q1059">
            <v>-11104733.119999999</v>
          </cell>
          <cell r="R1059">
            <v>-11413540.630000001</v>
          </cell>
          <cell r="S1059">
            <v>-6510305.54</v>
          </cell>
          <cell r="T1059">
            <v>-5479897.5099999998</v>
          </cell>
          <cell r="AG1059">
            <v>-10800915.8925</v>
          </cell>
          <cell r="AH1059">
            <v>-11139029.699583335</v>
          </cell>
          <cell r="AI1059">
            <v>-10662694.836250002</v>
          </cell>
          <cell r="AJ1059">
            <v>-10056845.290000001</v>
          </cell>
        </row>
        <row r="1060">
          <cell r="Q1060">
            <v>-12727415.16</v>
          </cell>
          <cell r="R1060">
            <v>-9770567.8599999994</v>
          </cell>
          <cell r="S1060">
            <v>-16261245.359999999</v>
          </cell>
          <cell r="T1060">
            <v>-24511517.399999999</v>
          </cell>
          <cell r="AG1060">
            <v>-13330707.375833334</v>
          </cell>
          <cell r="AH1060">
            <v>-13835352.448750002</v>
          </cell>
          <cell r="AI1060">
            <v>-14092332.892083334</v>
          </cell>
          <cell r="AJ1060">
            <v>-14782795.624166667</v>
          </cell>
        </row>
        <row r="1061">
          <cell r="Q1061">
            <v>-1690953.58</v>
          </cell>
          <cell r="R1061">
            <v>-10299.41</v>
          </cell>
          <cell r="S1061">
            <v>-10679.41</v>
          </cell>
          <cell r="T1061">
            <v>-25008.13</v>
          </cell>
          <cell r="AG1061">
            <v>-619853.86333333328</v>
          </cell>
          <cell r="AH1061">
            <v>-609897.125</v>
          </cell>
          <cell r="AI1061">
            <v>-609251.66916666669</v>
          </cell>
          <cell r="AJ1061">
            <v>-608027.1133333334</v>
          </cell>
        </row>
        <row r="1062">
          <cell r="Q1062">
            <v>-26552128.91</v>
          </cell>
          <cell r="R1062">
            <v>-27459818.190000001</v>
          </cell>
          <cell r="S1062">
            <v>-28185127.870000001</v>
          </cell>
          <cell r="T1062">
            <v>-25455779.129999999</v>
          </cell>
          <cell r="AG1062">
            <v>-22270748.072083335</v>
          </cell>
          <cell r="AH1062">
            <v>-23485065.015833333</v>
          </cell>
          <cell r="AI1062">
            <v>-23698333.02416667</v>
          </cell>
          <cell r="AJ1062">
            <v>-23676654.00375</v>
          </cell>
        </row>
        <row r="1063">
          <cell r="Q1063">
            <v>-171009.14</v>
          </cell>
          <cell r="R1063">
            <v>-146020.71</v>
          </cell>
          <cell r="S1063">
            <v>-137546.72</v>
          </cell>
          <cell r="T1063">
            <v>-152576.69</v>
          </cell>
          <cell r="AG1063">
            <v>-148039.77249999999</v>
          </cell>
          <cell r="AH1063">
            <v>-154654.04374999998</v>
          </cell>
          <cell r="AI1063">
            <v>-153278.74166666667</v>
          </cell>
          <cell r="AJ1063">
            <v>-153603.59083333335</v>
          </cell>
        </row>
        <row r="1064">
          <cell r="AG1064">
            <v>0</v>
          </cell>
          <cell r="AH1064">
            <v>0</v>
          </cell>
          <cell r="AI1064">
            <v>0</v>
          </cell>
          <cell r="AJ1064">
            <v>0</v>
          </cell>
        </row>
        <row r="1065">
          <cell r="Q1065">
            <v>-176019.76</v>
          </cell>
          <cell r="R1065">
            <v>-176019.76</v>
          </cell>
          <cell r="S1065">
            <v>-253031</v>
          </cell>
          <cell r="T1065">
            <v>-176019.76</v>
          </cell>
          <cell r="AG1065">
            <v>-222674.46083333335</v>
          </cell>
          <cell r="AH1065">
            <v>-212392.95208333331</v>
          </cell>
          <cell r="AI1065">
            <v>-204952.31958333333</v>
          </cell>
          <cell r="AJ1065">
            <v>-199448.38208333333</v>
          </cell>
        </row>
        <row r="1066">
          <cell r="Q1066">
            <v>-49409.61</v>
          </cell>
          <cell r="R1066">
            <v>-57534.47</v>
          </cell>
          <cell r="S1066">
            <v>-62051.03</v>
          </cell>
          <cell r="T1066">
            <v>-84021.54</v>
          </cell>
          <cell r="AG1066">
            <v>-64505.576249999984</v>
          </cell>
          <cell r="AH1066">
            <v>-64646.902500000004</v>
          </cell>
          <cell r="AI1066">
            <v>-64711.473333333328</v>
          </cell>
          <cell r="AJ1066">
            <v>-64715.558749999997</v>
          </cell>
        </row>
        <row r="1067">
          <cell r="Q1067">
            <v>-11734.42</v>
          </cell>
          <cell r="R1067">
            <v>-12589.88</v>
          </cell>
          <cell r="S1067">
            <v>-18558.580000000002</v>
          </cell>
          <cell r="T1067">
            <v>-3910.46</v>
          </cell>
          <cell r="AG1067">
            <v>-48264.88749999999</v>
          </cell>
          <cell r="AH1067">
            <v>-47581.639166666668</v>
          </cell>
          <cell r="AI1067">
            <v>-41225.745833333327</v>
          </cell>
          <cell r="AJ1067">
            <v>-35016.967916666668</v>
          </cell>
        </row>
        <row r="1068">
          <cell r="Q1068">
            <v>-386.92</v>
          </cell>
          <cell r="R1068">
            <v>-386.92</v>
          </cell>
          <cell r="S1068">
            <v>-386.92</v>
          </cell>
          <cell r="T1068">
            <v>-386.92</v>
          </cell>
          <cell r="AG1068">
            <v>-84.15</v>
          </cell>
          <cell r="AH1068">
            <v>-116.185</v>
          </cell>
          <cell r="AI1068">
            <v>-131.68166666666667</v>
          </cell>
          <cell r="AJ1068">
            <v>-147.17833333333334</v>
          </cell>
        </row>
        <row r="1069">
          <cell r="Q1069">
            <v>0</v>
          </cell>
          <cell r="R1069">
            <v>0</v>
          </cell>
          <cell r="S1069">
            <v>0</v>
          </cell>
          <cell r="T1069">
            <v>0</v>
          </cell>
          <cell r="AG1069">
            <v>0</v>
          </cell>
          <cell r="AH1069">
            <v>0</v>
          </cell>
          <cell r="AI1069">
            <v>0</v>
          </cell>
          <cell r="AJ1069">
            <v>0</v>
          </cell>
        </row>
        <row r="1070">
          <cell r="Q1070">
            <v>-182829.27</v>
          </cell>
          <cell r="R1070">
            <v>-17186.650000000001</v>
          </cell>
          <cell r="S1070">
            <v>134246.04</v>
          </cell>
          <cell r="T1070">
            <v>134387.28</v>
          </cell>
          <cell r="AG1070">
            <v>-53136.810416666674</v>
          </cell>
          <cell r="AH1070">
            <v>-53349.608333333337</v>
          </cell>
          <cell r="AI1070">
            <v>-40286.375416666669</v>
          </cell>
          <cell r="AJ1070">
            <v>-27149.699166666673</v>
          </cell>
        </row>
        <row r="1071">
          <cell r="Q1071">
            <v>0</v>
          </cell>
          <cell r="R1071">
            <v>733255.82</v>
          </cell>
          <cell r="S1071">
            <v>1132675.19</v>
          </cell>
          <cell r="T1071">
            <v>0</v>
          </cell>
          <cell r="AG1071">
            <v>897184.62250000006</v>
          </cell>
          <cell r="AH1071">
            <v>862508.5458333334</v>
          </cell>
          <cell r="AI1071">
            <v>809211.24750000006</v>
          </cell>
          <cell r="AJ1071">
            <v>791527.61541666684</v>
          </cell>
        </row>
        <row r="1072">
          <cell r="Q1072">
            <v>0</v>
          </cell>
          <cell r="R1072">
            <v>0</v>
          </cell>
          <cell r="S1072">
            <v>0</v>
          </cell>
          <cell r="T1072">
            <v>0</v>
          </cell>
          <cell r="AG1072">
            <v>0</v>
          </cell>
          <cell r="AH1072">
            <v>0</v>
          </cell>
          <cell r="AI1072">
            <v>0</v>
          </cell>
          <cell r="AJ1072">
            <v>0</v>
          </cell>
        </row>
        <row r="1073">
          <cell r="Q1073">
            <v>-639100.06000000006</v>
          </cell>
          <cell r="R1073">
            <v>-618080.13</v>
          </cell>
          <cell r="S1073">
            <v>-468304.26</v>
          </cell>
          <cell r="T1073">
            <v>-743560.13</v>
          </cell>
          <cell r="AG1073">
            <v>-802081.39083333348</v>
          </cell>
          <cell r="AH1073">
            <v>-841483.81583333353</v>
          </cell>
          <cell r="AI1073">
            <v>-865712.80166666687</v>
          </cell>
          <cell r="AJ1073">
            <v>-892135.27458333352</v>
          </cell>
        </row>
        <row r="1074">
          <cell r="Q1074">
            <v>-3355177.32</v>
          </cell>
          <cell r="R1074">
            <v>-3778765.82</v>
          </cell>
          <cell r="S1074">
            <v>-3673239.55</v>
          </cell>
          <cell r="T1074">
            <v>-4181209.27</v>
          </cell>
          <cell r="AG1074">
            <v>-2497899.0050000004</v>
          </cell>
          <cell r="AH1074">
            <v>-2795146.6358333337</v>
          </cell>
          <cell r="AI1074">
            <v>-3105646.8595833331</v>
          </cell>
          <cell r="AJ1074">
            <v>-3432915.5604166663</v>
          </cell>
        </row>
        <row r="1075">
          <cell r="Q1075">
            <v>-36996994.100000001</v>
          </cell>
          <cell r="R1075">
            <v>-39669308.149999999</v>
          </cell>
          <cell r="S1075">
            <v>-57713774.68</v>
          </cell>
          <cell r="T1075">
            <v>-67911237.450000003</v>
          </cell>
          <cell r="AG1075">
            <v>-43869424.620833337</v>
          </cell>
          <cell r="AH1075">
            <v>-44804800.610416673</v>
          </cell>
          <cell r="AI1075">
            <v>-45700673.250833333</v>
          </cell>
          <cell r="AJ1075">
            <v>-47127786.718750007</v>
          </cell>
        </row>
        <row r="1076">
          <cell r="Q1076">
            <v>-1685.02</v>
          </cell>
          <cell r="R1076">
            <v>-1353.82</v>
          </cell>
          <cell r="S1076">
            <v>-1675.79</v>
          </cell>
          <cell r="T1076">
            <v>-1353.82</v>
          </cell>
          <cell r="AG1076">
            <v>-1587.7745833333336</v>
          </cell>
          <cell r="AH1076">
            <v>-1604.9320833333334</v>
          </cell>
          <cell r="AI1076">
            <v>-1621.5920833333332</v>
          </cell>
          <cell r="AJ1076">
            <v>-1638.1391666666666</v>
          </cell>
        </row>
        <row r="1077">
          <cell r="Q1077">
            <v>-3256.62</v>
          </cell>
          <cell r="R1077">
            <v>0</v>
          </cell>
          <cell r="S1077">
            <v>0</v>
          </cell>
          <cell r="T1077">
            <v>0</v>
          </cell>
          <cell r="AG1077">
            <v>-1197.9837500000001</v>
          </cell>
          <cell r="AH1077">
            <v>-1193.4529166666666</v>
          </cell>
          <cell r="AI1077">
            <v>-1050.7470833333334</v>
          </cell>
          <cell r="AJ1077">
            <v>-908.04124999999988</v>
          </cell>
        </row>
        <row r="1078">
          <cell r="Q1078">
            <v>0</v>
          </cell>
          <cell r="R1078">
            <v>0</v>
          </cell>
          <cell r="S1078">
            <v>0</v>
          </cell>
          <cell r="T1078">
            <v>0</v>
          </cell>
          <cell r="AG1078">
            <v>0</v>
          </cell>
          <cell r="AH1078">
            <v>0</v>
          </cell>
          <cell r="AI1078">
            <v>0</v>
          </cell>
          <cell r="AJ1078">
            <v>0</v>
          </cell>
        </row>
        <row r="1079">
          <cell r="Q1079">
            <v>-236975</v>
          </cell>
          <cell r="R1079">
            <v>-291435</v>
          </cell>
          <cell r="S1079">
            <v>-364745</v>
          </cell>
          <cell r="T1079">
            <v>-92570</v>
          </cell>
          <cell r="AG1079">
            <v>-193754.79166666666</v>
          </cell>
          <cell r="AH1079">
            <v>-198189.375</v>
          </cell>
          <cell r="AI1079">
            <v>-204143.54166666666</v>
          </cell>
          <cell r="AJ1079">
            <v>-207833.125</v>
          </cell>
        </row>
        <row r="1080">
          <cell r="Q1080">
            <v>0</v>
          </cell>
          <cell r="R1080">
            <v>0</v>
          </cell>
          <cell r="S1080">
            <v>0</v>
          </cell>
          <cell r="T1080">
            <v>0</v>
          </cell>
          <cell r="AG1080">
            <v>0</v>
          </cell>
          <cell r="AH1080">
            <v>0</v>
          </cell>
          <cell r="AI1080">
            <v>0</v>
          </cell>
          <cell r="AJ1080">
            <v>0</v>
          </cell>
        </row>
        <row r="1081">
          <cell r="Q1081">
            <v>50</v>
          </cell>
          <cell r="R1081">
            <v>0</v>
          </cell>
          <cell r="S1081">
            <v>0</v>
          </cell>
          <cell r="T1081">
            <v>0</v>
          </cell>
          <cell r="AG1081">
            <v>2.0833333333333335</v>
          </cell>
          <cell r="AH1081">
            <v>4.166666666666667</v>
          </cell>
          <cell r="AI1081">
            <v>4.166666666666667</v>
          </cell>
          <cell r="AJ1081">
            <v>4.166666666666667</v>
          </cell>
        </row>
        <row r="1082">
          <cell r="Q1082">
            <v>0</v>
          </cell>
          <cell r="R1082">
            <v>0</v>
          </cell>
          <cell r="S1082">
            <v>0</v>
          </cell>
          <cell r="T1082">
            <v>0</v>
          </cell>
          <cell r="AG1082">
            <v>-2139.1220833333332</v>
          </cell>
          <cell r="AH1082">
            <v>-2139.7925</v>
          </cell>
          <cell r="AI1082">
            <v>-2136.4416666666671</v>
          </cell>
          <cell r="AJ1082">
            <v>-1632.45875</v>
          </cell>
        </row>
        <row r="1083">
          <cell r="Q1083">
            <v>0</v>
          </cell>
          <cell r="R1083">
            <v>0</v>
          </cell>
          <cell r="S1083">
            <v>0</v>
          </cell>
          <cell r="T1083">
            <v>0</v>
          </cell>
          <cell r="AG1083">
            <v>0</v>
          </cell>
          <cell r="AH1083">
            <v>0</v>
          </cell>
          <cell r="AI1083">
            <v>0</v>
          </cell>
          <cell r="AJ1083">
            <v>0</v>
          </cell>
        </row>
        <row r="1084">
          <cell r="Q1084">
            <v>0</v>
          </cell>
          <cell r="R1084">
            <v>0</v>
          </cell>
          <cell r="S1084">
            <v>0</v>
          </cell>
          <cell r="T1084">
            <v>0</v>
          </cell>
          <cell r="AG1084">
            <v>0</v>
          </cell>
          <cell r="AH1084">
            <v>0</v>
          </cell>
          <cell r="AI1084">
            <v>0</v>
          </cell>
          <cell r="AJ1084">
            <v>0</v>
          </cell>
        </row>
        <row r="1085">
          <cell r="Q1085">
            <v>-7155458.9400000004</v>
          </cell>
          <cell r="R1085">
            <v>-8074800.9800000004</v>
          </cell>
          <cell r="S1085">
            <v>-8738659.7400000002</v>
          </cell>
          <cell r="T1085">
            <v>-7744277</v>
          </cell>
          <cell r="AG1085">
            <v>-7782708.5141666653</v>
          </cell>
          <cell r="AH1085">
            <v>-7734301.9374999991</v>
          </cell>
          <cell r="AI1085">
            <v>-7682291.194583334</v>
          </cell>
          <cell r="AJ1085">
            <v>-7672375.7575000003</v>
          </cell>
        </row>
        <row r="1086">
          <cell r="Q1086">
            <v>0</v>
          </cell>
          <cell r="R1086">
            <v>0</v>
          </cell>
          <cell r="S1086">
            <v>0</v>
          </cell>
          <cell r="T1086">
            <v>0</v>
          </cell>
          <cell r="AG1086">
            <v>0</v>
          </cell>
          <cell r="AH1086">
            <v>0</v>
          </cell>
          <cell r="AI1086">
            <v>0</v>
          </cell>
          <cell r="AJ1086">
            <v>0</v>
          </cell>
        </row>
        <row r="1087">
          <cell r="Q1087">
            <v>0</v>
          </cell>
          <cell r="R1087">
            <v>0</v>
          </cell>
          <cell r="S1087">
            <v>0</v>
          </cell>
          <cell r="T1087">
            <v>0</v>
          </cell>
          <cell r="AG1087">
            <v>0</v>
          </cell>
          <cell r="AH1087">
            <v>0</v>
          </cell>
          <cell r="AI1087">
            <v>0</v>
          </cell>
          <cell r="AJ1087">
            <v>0</v>
          </cell>
        </row>
        <row r="1088">
          <cell r="Q1088">
            <v>0</v>
          </cell>
          <cell r="R1088">
            <v>0</v>
          </cell>
          <cell r="S1088">
            <v>0</v>
          </cell>
          <cell r="T1088">
            <v>0</v>
          </cell>
          <cell r="AG1088">
            <v>0</v>
          </cell>
          <cell r="AH1088">
            <v>0</v>
          </cell>
          <cell r="AI1088">
            <v>0</v>
          </cell>
          <cell r="AJ1088">
            <v>0</v>
          </cell>
        </row>
        <row r="1089">
          <cell r="Q1089">
            <v>0</v>
          </cell>
          <cell r="R1089">
            <v>0</v>
          </cell>
          <cell r="S1089">
            <v>0</v>
          </cell>
          <cell r="T1089">
            <v>0</v>
          </cell>
          <cell r="AG1089">
            <v>0</v>
          </cell>
          <cell r="AH1089">
            <v>0</v>
          </cell>
          <cell r="AI1089">
            <v>0</v>
          </cell>
          <cell r="AJ1089">
            <v>0</v>
          </cell>
        </row>
        <row r="1090">
          <cell r="Q1090">
            <v>0</v>
          </cell>
          <cell r="R1090">
            <v>0</v>
          </cell>
          <cell r="S1090">
            <v>0</v>
          </cell>
          <cell r="T1090">
            <v>0</v>
          </cell>
          <cell r="AG1090">
            <v>0</v>
          </cell>
          <cell r="AH1090">
            <v>0</v>
          </cell>
          <cell r="AI1090">
            <v>0</v>
          </cell>
          <cell r="AJ1090">
            <v>0</v>
          </cell>
        </row>
        <row r="1091">
          <cell r="Q1091">
            <v>0</v>
          </cell>
          <cell r="R1091">
            <v>0</v>
          </cell>
          <cell r="S1091">
            <v>0</v>
          </cell>
          <cell r="T1091">
            <v>0</v>
          </cell>
          <cell r="AG1091">
            <v>0</v>
          </cell>
          <cell r="AH1091">
            <v>0</v>
          </cell>
          <cell r="AI1091">
            <v>0</v>
          </cell>
          <cell r="AJ1091">
            <v>0</v>
          </cell>
        </row>
        <row r="1092">
          <cell r="Q1092">
            <v>0</v>
          </cell>
          <cell r="R1092">
            <v>0</v>
          </cell>
          <cell r="S1092">
            <v>0</v>
          </cell>
          <cell r="T1092">
            <v>0</v>
          </cell>
          <cell r="AG1092">
            <v>0</v>
          </cell>
          <cell r="AH1092">
            <v>0</v>
          </cell>
          <cell r="AI1092">
            <v>0</v>
          </cell>
          <cell r="AJ1092">
            <v>0</v>
          </cell>
        </row>
        <row r="1093">
          <cell r="Q1093">
            <v>0</v>
          </cell>
          <cell r="R1093">
            <v>0</v>
          </cell>
          <cell r="S1093">
            <v>0</v>
          </cell>
          <cell r="T1093">
            <v>0</v>
          </cell>
          <cell r="AG1093">
            <v>0</v>
          </cell>
          <cell r="AH1093">
            <v>0</v>
          </cell>
          <cell r="AI1093">
            <v>0</v>
          </cell>
          <cell r="AJ1093">
            <v>0</v>
          </cell>
        </row>
        <row r="1094">
          <cell r="Q1094">
            <v>-1958850</v>
          </cell>
          <cell r="R1094">
            <v>-2471614.91</v>
          </cell>
          <cell r="S1094">
            <v>-2935952.51</v>
          </cell>
          <cell r="T1094">
            <v>-3091688</v>
          </cell>
          <cell r="AG1094">
            <v>-4620184.6445833342</v>
          </cell>
          <cell r="AH1094">
            <v>-4205769.6424999991</v>
          </cell>
          <cell r="AI1094">
            <v>-3749316.9941666662</v>
          </cell>
          <cell r="AJ1094">
            <v>-3212088.8808333334</v>
          </cell>
        </row>
        <row r="1095">
          <cell r="Q1095">
            <v>0</v>
          </cell>
          <cell r="R1095">
            <v>0</v>
          </cell>
          <cell r="S1095">
            <v>0</v>
          </cell>
          <cell r="T1095">
            <v>0</v>
          </cell>
          <cell r="AG1095">
            <v>0</v>
          </cell>
          <cell r="AH1095">
            <v>0</v>
          </cell>
          <cell r="AI1095">
            <v>0</v>
          </cell>
          <cell r="AJ1095">
            <v>0</v>
          </cell>
        </row>
        <row r="1096">
          <cell r="Q1096">
            <v>-18576151.010000002</v>
          </cell>
          <cell r="R1096">
            <v>-19801345.960000001</v>
          </cell>
          <cell r="S1096">
            <v>-26427913.710000001</v>
          </cell>
          <cell r="T1096">
            <v>-36034934.590000004</v>
          </cell>
          <cell r="AG1096">
            <v>-21845882.999166664</v>
          </cell>
          <cell r="AH1096">
            <v>-21799845.046666663</v>
          </cell>
          <cell r="AI1096">
            <v>-22069381.293749999</v>
          </cell>
          <cell r="AJ1096">
            <v>-22184091.411666665</v>
          </cell>
        </row>
        <row r="1097">
          <cell r="Q1097">
            <v>0</v>
          </cell>
          <cell r="R1097">
            <v>0</v>
          </cell>
          <cell r="S1097">
            <v>0</v>
          </cell>
          <cell r="T1097">
            <v>0</v>
          </cell>
          <cell r="AG1097">
            <v>0</v>
          </cell>
          <cell r="AH1097">
            <v>0</v>
          </cell>
          <cell r="AI1097">
            <v>0</v>
          </cell>
          <cell r="AJ1097">
            <v>0</v>
          </cell>
        </row>
        <row r="1098">
          <cell r="AG1098">
            <v>0</v>
          </cell>
          <cell r="AH1098">
            <v>0</v>
          </cell>
          <cell r="AI1098">
            <v>0</v>
          </cell>
          <cell r="AJ1098">
            <v>0</v>
          </cell>
        </row>
        <row r="1099">
          <cell r="AG1099">
            <v>0</v>
          </cell>
          <cell r="AH1099">
            <v>0</v>
          </cell>
          <cell r="AI1099">
            <v>0</v>
          </cell>
          <cell r="AJ1099">
            <v>0</v>
          </cell>
        </row>
        <row r="1100">
          <cell r="AG1100">
            <v>0</v>
          </cell>
          <cell r="AH1100">
            <v>0</v>
          </cell>
          <cell r="AI1100">
            <v>0</v>
          </cell>
          <cell r="AJ1100">
            <v>0</v>
          </cell>
        </row>
        <row r="1101">
          <cell r="AG1101">
            <v>0</v>
          </cell>
          <cell r="AH1101">
            <v>0</v>
          </cell>
          <cell r="AI1101">
            <v>0</v>
          </cell>
          <cell r="AJ1101">
            <v>0</v>
          </cell>
        </row>
        <row r="1102">
          <cell r="AG1102">
            <v>0</v>
          </cell>
          <cell r="AH1102">
            <v>0</v>
          </cell>
          <cell r="AI1102">
            <v>0</v>
          </cell>
          <cell r="AJ1102">
            <v>0</v>
          </cell>
        </row>
        <row r="1103">
          <cell r="AG1103">
            <v>0</v>
          </cell>
          <cell r="AH1103">
            <v>0</v>
          </cell>
          <cell r="AI1103">
            <v>0</v>
          </cell>
          <cell r="AJ1103">
            <v>0</v>
          </cell>
        </row>
        <row r="1104">
          <cell r="AG1104">
            <v>0</v>
          </cell>
          <cell r="AH1104">
            <v>0</v>
          </cell>
          <cell r="AI1104">
            <v>0</v>
          </cell>
          <cell r="AJ1104">
            <v>0</v>
          </cell>
        </row>
        <row r="1105">
          <cell r="AG1105">
            <v>0</v>
          </cell>
          <cell r="AH1105">
            <v>0</v>
          </cell>
          <cell r="AI1105">
            <v>0</v>
          </cell>
          <cell r="AJ1105">
            <v>0</v>
          </cell>
        </row>
        <row r="1106">
          <cell r="Q1106">
            <v>-2644809.08</v>
          </cell>
          <cell r="R1106">
            <v>-3165001.86</v>
          </cell>
          <cell r="S1106">
            <v>-2961651.93</v>
          </cell>
          <cell r="T1106">
            <v>-3705847.36</v>
          </cell>
          <cell r="AG1106">
            <v>-2854653.2475000001</v>
          </cell>
          <cell r="AH1106">
            <v>-2887084.9420833327</v>
          </cell>
          <cell r="AI1106">
            <v>-2916215.8212499996</v>
          </cell>
          <cell r="AJ1106">
            <v>-2953218.8491666666</v>
          </cell>
        </row>
        <row r="1107">
          <cell r="Q1107">
            <v>-260060.97</v>
          </cell>
          <cell r="R1107">
            <v>-746641.37</v>
          </cell>
          <cell r="S1107">
            <v>-885410.29</v>
          </cell>
          <cell r="T1107">
            <v>-1237191.98</v>
          </cell>
          <cell r="AG1107">
            <v>-720680.9833333334</v>
          </cell>
          <cell r="AH1107">
            <v>-737606.52916666667</v>
          </cell>
          <cell r="AI1107">
            <v>-755718.87666666659</v>
          </cell>
          <cell r="AJ1107">
            <v>-766630.87416666653</v>
          </cell>
        </row>
        <row r="1108">
          <cell r="AG1108">
            <v>0</v>
          </cell>
          <cell r="AH1108">
            <v>0</v>
          </cell>
          <cell r="AI1108">
            <v>0</v>
          </cell>
          <cell r="AJ1108">
            <v>0</v>
          </cell>
        </row>
        <row r="1109">
          <cell r="AG1109">
            <v>0</v>
          </cell>
          <cell r="AH1109">
            <v>0</v>
          </cell>
          <cell r="AI1109">
            <v>0</v>
          </cell>
          <cell r="AJ1109">
            <v>0</v>
          </cell>
        </row>
        <row r="1110">
          <cell r="AG1110">
            <v>0</v>
          </cell>
          <cell r="AH1110">
            <v>0</v>
          </cell>
          <cell r="AI1110">
            <v>0</v>
          </cell>
          <cell r="AJ1110">
            <v>0</v>
          </cell>
        </row>
        <row r="1111">
          <cell r="Q1111">
            <v>187.07</v>
          </cell>
          <cell r="R1111">
            <v>-59.6</v>
          </cell>
          <cell r="S1111">
            <v>191.16</v>
          </cell>
          <cell r="T1111">
            <v>-59.6</v>
          </cell>
          <cell r="AG1111">
            <v>544.18583333333333</v>
          </cell>
          <cell r="AH1111">
            <v>495.94666666666666</v>
          </cell>
          <cell r="AI1111">
            <v>452.9783333333333</v>
          </cell>
          <cell r="AJ1111">
            <v>385.78500000000003</v>
          </cell>
        </row>
        <row r="1112">
          <cell r="Q1112">
            <v>-201242.5</v>
          </cell>
          <cell r="R1112">
            <v>-201242.5</v>
          </cell>
          <cell r="S1112">
            <v>-201242.5</v>
          </cell>
          <cell r="T1112">
            <v>-200000</v>
          </cell>
          <cell r="AG1112">
            <v>-473355.67708333331</v>
          </cell>
          <cell r="AH1112">
            <v>-450849.32291666669</v>
          </cell>
          <cell r="AI1112">
            <v>-428342.96875</v>
          </cell>
          <cell r="AJ1112">
            <v>-400423.125</v>
          </cell>
        </row>
        <row r="1113">
          <cell r="Q1113">
            <v>-204947.22</v>
          </cell>
          <cell r="R1113">
            <v>-203011.17</v>
          </cell>
          <cell r="S1113">
            <v>-210724.8</v>
          </cell>
          <cell r="T1113">
            <v>-254303.85</v>
          </cell>
          <cell r="AG1113">
            <v>-280735.66666666669</v>
          </cell>
          <cell r="AH1113">
            <v>-281005.1708333334</v>
          </cell>
          <cell r="AI1113">
            <v>-280888.67208333337</v>
          </cell>
          <cell r="AJ1113">
            <v>-276298.77124999999</v>
          </cell>
        </row>
        <row r="1114">
          <cell r="Q1114">
            <v>-16763019.720000001</v>
          </cell>
          <cell r="R1114">
            <v>-13694616.210000001</v>
          </cell>
          <cell r="S1114">
            <v>-13418513.25</v>
          </cell>
          <cell r="T1114">
            <v>-18231892.800000001</v>
          </cell>
          <cell r="AG1114">
            <v>-11851169.941250002</v>
          </cell>
          <cell r="AH1114">
            <v>-12039812.150833333</v>
          </cell>
          <cell r="AI1114">
            <v>-12146462.725833334</v>
          </cell>
          <cell r="AJ1114">
            <v>-12492969.471249999</v>
          </cell>
        </row>
        <row r="1115">
          <cell r="Q1115">
            <v>-1806064.93</v>
          </cell>
          <cell r="R1115">
            <v>-1743749.83</v>
          </cell>
          <cell r="S1115">
            <v>-1704599.12</v>
          </cell>
          <cell r="T1115">
            <v>-1659968.74</v>
          </cell>
          <cell r="AG1115">
            <v>-1676738.9658333336</v>
          </cell>
          <cell r="AH1115">
            <v>-1685941.0354166667</v>
          </cell>
          <cell r="AI1115">
            <v>-1694073.1758333333</v>
          </cell>
          <cell r="AJ1115">
            <v>-1696804.91625</v>
          </cell>
        </row>
        <row r="1116">
          <cell r="Q1116">
            <v>-88403.199999999997</v>
          </cell>
          <cell r="R1116">
            <v>-1606085.36</v>
          </cell>
          <cell r="S1116">
            <v>-2975105.16</v>
          </cell>
          <cell r="T1116">
            <v>-4281065.3899999997</v>
          </cell>
          <cell r="AG1116">
            <v>-2421240.6150000007</v>
          </cell>
          <cell r="AH1116">
            <v>-2388917.7687500003</v>
          </cell>
          <cell r="AI1116">
            <v>-2436725.4612500006</v>
          </cell>
          <cell r="AJ1116">
            <v>-2535723.4045833335</v>
          </cell>
        </row>
        <row r="1117">
          <cell r="AG1117">
            <v>0</v>
          </cell>
          <cell r="AH1117">
            <v>0</v>
          </cell>
          <cell r="AI1117">
            <v>0</v>
          </cell>
          <cell r="AJ1117">
            <v>0</v>
          </cell>
        </row>
        <row r="1118">
          <cell r="Q1118">
            <v>-16885.48</v>
          </cell>
          <cell r="R1118">
            <v>-41222.480000000003</v>
          </cell>
          <cell r="S1118">
            <v>3219.63</v>
          </cell>
          <cell r="T1118">
            <v>-5748.95</v>
          </cell>
          <cell r="AG1118">
            <v>-12046.397916666667</v>
          </cell>
          <cell r="AH1118">
            <v>-13755.269166666667</v>
          </cell>
          <cell r="AI1118">
            <v>-15026.009583333334</v>
          </cell>
          <cell r="AJ1118">
            <v>-15250.182083333335</v>
          </cell>
        </row>
        <row r="1119">
          <cell r="Q1119">
            <v>-38256.370000000003</v>
          </cell>
          <cell r="R1119">
            <v>-47237.8</v>
          </cell>
          <cell r="S1119">
            <v>-41166.01</v>
          </cell>
          <cell r="T1119">
            <v>-39435.879999999997</v>
          </cell>
          <cell r="AG1119">
            <v>-28887.732083333336</v>
          </cell>
          <cell r="AH1119">
            <v>-31822.446249999994</v>
          </cell>
          <cell r="AI1119">
            <v>-34772.059166666659</v>
          </cell>
          <cell r="AJ1119">
            <v>-37311.448333333334</v>
          </cell>
        </row>
        <row r="1120">
          <cell r="Q1120">
            <v>-22968.82</v>
          </cell>
          <cell r="R1120">
            <v>-22968.82</v>
          </cell>
          <cell r="S1120">
            <v>-22968.82</v>
          </cell>
          <cell r="T1120">
            <v>-22968.82</v>
          </cell>
          <cell r="AG1120">
            <v>-22968.820000000003</v>
          </cell>
          <cell r="AH1120">
            <v>-22968.820000000003</v>
          </cell>
          <cell r="AI1120">
            <v>-22968.820000000003</v>
          </cell>
          <cell r="AJ1120">
            <v>-22968.820000000003</v>
          </cell>
        </row>
        <row r="1121">
          <cell r="Q1121">
            <v>-17201.98</v>
          </cell>
          <cell r="R1121">
            <v>-15427.19</v>
          </cell>
          <cell r="S1121">
            <v>-15310.19</v>
          </cell>
          <cell r="T1121">
            <v>-15314.19</v>
          </cell>
          <cell r="AG1121">
            <v>-2926.5662499999999</v>
          </cell>
          <cell r="AH1121">
            <v>-4217.9145833333332</v>
          </cell>
          <cell r="AI1121">
            <v>-5515.5037499999999</v>
          </cell>
          <cell r="AJ1121">
            <v>-6822.0254166666664</v>
          </cell>
        </row>
        <row r="1122">
          <cell r="Q1122">
            <v>-339750.73</v>
          </cell>
          <cell r="R1122">
            <v>-62630.22</v>
          </cell>
          <cell r="S1122">
            <v>-63774.18</v>
          </cell>
          <cell r="T1122">
            <v>-64922.46</v>
          </cell>
          <cell r="AG1122">
            <v>-42174.052916666675</v>
          </cell>
          <cell r="AH1122">
            <v>-44998.558333333327</v>
          </cell>
          <cell r="AI1122">
            <v>-48377.430416666662</v>
          </cell>
          <cell r="AJ1122">
            <v>-63632.673750000009</v>
          </cell>
        </row>
        <row r="1123">
          <cell r="Q1123">
            <v>-15981.42</v>
          </cell>
          <cell r="R1123">
            <v>-3676.61</v>
          </cell>
          <cell r="S1123">
            <v>-3947.01</v>
          </cell>
          <cell r="T1123">
            <v>-3806.36</v>
          </cell>
          <cell r="AG1123">
            <v>-7948.1025000000009</v>
          </cell>
          <cell r="AH1123">
            <v>-7940.09</v>
          </cell>
          <cell r="AI1123">
            <v>-7951.3566666666666</v>
          </cell>
          <cell r="AJ1123">
            <v>-7968.029583333333</v>
          </cell>
        </row>
        <row r="1124">
          <cell r="R1124">
            <v>1.19</v>
          </cell>
          <cell r="S1124">
            <v>5.95</v>
          </cell>
          <cell r="T1124">
            <v>14.76</v>
          </cell>
          <cell r="AG1124">
            <v>0</v>
          </cell>
          <cell r="AH1124">
            <v>4.9583333333333333E-2</v>
          </cell>
          <cell r="AI1124">
            <v>0.34708333333333335</v>
          </cell>
          <cell r="AJ1124">
            <v>1.21</v>
          </cell>
        </row>
        <row r="1125">
          <cell r="Q1125">
            <v>3889.48</v>
          </cell>
          <cell r="R1125">
            <v>5120.5600000000004</v>
          </cell>
          <cell r="S1125">
            <v>3427.14</v>
          </cell>
          <cell r="T1125">
            <v>3289.24</v>
          </cell>
          <cell r="AG1125">
            <v>2535.8329166666663</v>
          </cell>
          <cell r="AH1125">
            <v>2576.35</v>
          </cell>
          <cell r="AI1125">
            <v>2708.874166666667</v>
          </cell>
          <cell r="AJ1125">
            <v>2812.8595833333334</v>
          </cell>
        </row>
        <row r="1126">
          <cell r="Q1126">
            <v>0</v>
          </cell>
          <cell r="R1126">
            <v>0</v>
          </cell>
          <cell r="S1126">
            <v>0</v>
          </cell>
          <cell r="T1126">
            <v>0</v>
          </cell>
          <cell r="AG1126">
            <v>0</v>
          </cell>
          <cell r="AH1126">
            <v>0</v>
          </cell>
          <cell r="AI1126">
            <v>0</v>
          </cell>
          <cell r="AJ1126">
            <v>0</v>
          </cell>
        </row>
        <row r="1127">
          <cell r="Q1127">
            <v>0</v>
          </cell>
          <cell r="R1127">
            <v>0</v>
          </cell>
          <cell r="S1127">
            <v>0</v>
          </cell>
          <cell r="T1127">
            <v>0</v>
          </cell>
          <cell r="AG1127">
            <v>-30525.31791666667</v>
          </cell>
          <cell r="AH1127">
            <v>-25261.674166666675</v>
          </cell>
          <cell r="AI1127">
            <v>-21032.681250000005</v>
          </cell>
          <cell r="AJ1127">
            <v>-17834.037499999999</v>
          </cell>
        </row>
        <row r="1128">
          <cell r="Q1128">
            <v>0</v>
          </cell>
          <cell r="R1128">
            <v>0</v>
          </cell>
          <cell r="S1128">
            <v>0</v>
          </cell>
          <cell r="T1128">
            <v>0</v>
          </cell>
          <cell r="AG1128">
            <v>0</v>
          </cell>
          <cell r="AH1128">
            <v>0</v>
          </cell>
          <cell r="AI1128">
            <v>0</v>
          </cell>
          <cell r="AJ1128">
            <v>0</v>
          </cell>
        </row>
        <row r="1129">
          <cell r="Q1129">
            <v>0</v>
          </cell>
          <cell r="R1129">
            <v>0</v>
          </cell>
          <cell r="S1129">
            <v>0</v>
          </cell>
          <cell r="T1129">
            <v>0</v>
          </cell>
          <cell r="AG1129">
            <v>-2102.875833333333</v>
          </cell>
          <cell r="AH1129">
            <v>-1857.55</v>
          </cell>
          <cell r="AI1129">
            <v>-1609.8766666666668</v>
          </cell>
          <cell r="AJ1129">
            <v>-1362.2033333333331</v>
          </cell>
        </row>
        <row r="1130">
          <cell r="Q1130">
            <v>0</v>
          </cell>
          <cell r="R1130">
            <v>0</v>
          </cell>
          <cell r="S1130">
            <v>0</v>
          </cell>
          <cell r="T1130">
            <v>0</v>
          </cell>
          <cell r="AG1130">
            <v>-5425314.3495833334</v>
          </cell>
          <cell r="AH1130">
            <v>-4438893.5587499999</v>
          </cell>
          <cell r="AI1130">
            <v>-3452472.7679166663</v>
          </cell>
          <cell r="AJ1130">
            <v>-2466051.9770833333</v>
          </cell>
        </row>
        <row r="1131">
          <cell r="Q1131">
            <v>-396.93</v>
          </cell>
          <cell r="R1131">
            <v>-396.93</v>
          </cell>
          <cell r="S1131">
            <v>-396.93</v>
          </cell>
          <cell r="T1131">
            <v>0</v>
          </cell>
          <cell r="AG1131">
            <v>-218223.7033333334</v>
          </cell>
          <cell r="AH1131">
            <v>-180899.45499999996</v>
          </cell>
          <cell r="AI1131">
            <v>-140795.13333333327</v>
          </cell>
          <cell r="AJ1131">
            <v>-100674.2729166667</v>
          </cell>
        </row>
        <row r="1132">
          <cell r="Q1132">
            <v>0</v>
          </cell>
          <cell r="R1132">
            <v>-932.46</v>
          </cell>
          <cell r="S1132">
            <v>-683.71</v>
          </cell>
          <cell r="T1132">
            <v>0</v>
          </cell>
          <cell r="AG1132">
            <v>-136661.92083333334</v>
          </cell>
          <cell r="AH1132">
            <v>-132679.96041666667</v>
          </cell>
          <cell r="AI1132">
            <v>-122598.01916666665</v>
          </cell>
          <cell r="AJ1132">
            <v>-108276.85374999999</v>
          </cell>
        </row>
        <row r="1133">
          <cell r="Q1133">
            <v>11227.23</v>
          </cell>
          <cell r="R1133">
            <v>4275.88</v>
          </cell>
          <cell r="S1133">
            <v>14580.19</v>
          </cell>
          <cell r="T1133">
            <v>10881.55</v>
          </cell>
          <cell r="AG1133">
            <v>164475.79958333331</v>
          </cell>
          <cell r="AH1133">
            <v>158321.28916666665</v>
          </cell>
          <cell r="AI1133">
            <v>144222.59791666665</v>
          </cell>
          <cell r="AJ1133">
            <v>127107.82041666664</v>
          </cell>
        </row>
        <row r="1134">
          <cell r="Q1134">
            <v>-11230.33</v>
          </cell>
          <cell r="R1134">
            <v>-9864.61</v>
          </cell>
          <cell r="S1134">
            <v>-72742.080000000002</v>
          </cell>
          <cell r="T1134">
            <v>-1702.53</v>
          </cell>
          <cell r="AG1134">
            <v>-16979.723750000001</v>
          </cell>
          <cell r="AH1134">
            <v>-17858.679583333331</v>
          </cell>
          <cell r="AI1134">
            <v>-21300.624999999996</v>
          </cell>
          <cell r="AJ1134">
            <v>-24402.483749999999</v>
          </cell>
        </row>
        <row r="1135">
          <cell r="Q1135">
            <v>0</v>
          </cell>
          <cell r="R1135">
            <v>0</v>
          </cell>
          <cell r="S1135">
            <v>0</v>
          </cell>
          <cell r="T1135">
            <v>0</v>
          </cell>
          <cell r="AG1135">
            <v>0</v>
          </cell>
          <cell r="AH1135">
            <v>0</v>
          </cell>
          <cell r="AI1135">
            <v>0</v>
          </cell>
          <cell r="AJ1135">
            <v>0</v>
          </cell>
        </row>
        <row r="1136">
          <cell r="Q1136">
            <v>-3922.66</v>
          </cell>
          <cell r="R1136">
            <v>-4872.72</v>
          </cell>
          <cell r="S1136">
            <v>-5802.06</v>
          </cell>
          <cell r="T1136">
            <v>-6731.4</v>
          </cell>
          <cell r="AG1136">
            <v>-660.42166666666662</v>
          </cell>
          <cell r="AH1136">
            <v>-1026.8958333333333</v>
          </cell>
          <cell r="AI1136">
            <v>-1471.6783333333333</v>
          </cell>
          <cell r="AJ1136">
            <v>-1993.9058333333335</v>
          </cell>
        </row>
        <row r="1137">
          <cell r="Q1137">
            <v>0</v>
          </cell>
          <cell r="R1137">
            <v>0</v>
          </cell>
          <cell r="S1137">
            <v>-11318.85</v>
          </cell>
          <cell r="T1137">
            <v>-50.4</v>
          </cell>
          <cell r="AG1137">
            <v>-1767.86</v>
          </cell>
          <cell r="AH1137">
            <v>-1767.86</v>
          </cell>
          <cell r="AI1137">
            <v>-2239.4787499999998</v>
          </cell>
          <cell r="AJ1137">
            <v>-2713.1974999999998</v>
          </cell>
        </row>
        <row r="1138">
          <cell r="Q1138">
            <v>-2000</v>
          </cell>
          <cell r="R1138">
            <v>-2000</v>
          </cell>
          <cell r="S1138">
            <v>-2000</v>
          </cell>
          <cell r="T1138">
            <v>-2000</v>
          </cell>
          <cell r="AG1138">
            <v>-2000</v>
          </cell>
          <cell r="AH1138">
            <v>-2000</v>
          </cell>
          <cell r="AI1138">
            <v>-2000</v>
          </cell>
          <cell r="AJ1138">
            <v>-2000</v>
          </cell>
        </row>
        <row r="1139">
          <cell r="Q1139">
            <v>-826786.86</v>
          </cell>
          <cell r="R1139">
            <v>-852038.02</v>
          </cell>
          <cell r="S1139">
            <v>-866722.91</v>
          </cell>
          <cell r="T1139">
            <v>-978083.62</v>
          </cell>
          <cell r="AG1139">
            <v>-989921.96958333347</v>
          </cell>
          <cell r="AH1139">
            <v>-993630.01416666666</v>
          </cell>
          <cell r="AI1139">
            <v>-1000604.2783333333</v>
          </cell>
          <cell r="AJ1139">
            <v>-923920.08375000011</v>
          </cell>
        </row>
        <row r="1140">
          <cell r="Q1140">
            <v>0</v>
          </cell>
          <cell r="R1140">
            <v>0</v>
          </cell>
          <cell r="S1140">
            <v>0</v>
          </cell>
          <cell r="T1140">
            <v>0</v>
          </cell>
          <cell r="AG1140">
            <v>0</v>
          </cell>
          <cell r="AH1140">
            <v>0</v>
          </cell>
          <cell r="AI1140">
            <v>0</v>
          </cell>
          <cell r="AJ1140">
            <v>0</v>
          </cell>
        </row>
        <row r="1141">
          <cell r="Q1141">
            <v>0</v>
          </cell>
          <cell r="R1141">
            <v>0</v>
          </cell>
          <cell r="S1141">
            <v>0</v>
          </cell>
          <cell r="T1141">
            <v>0</v>
          </cell>
          <cell r="AG1141">
            <v>0</v>
          </cell>
          <cell r="AH1141">
            <v>0</v>
          </cell>
          <cell r="AI1141">
            <v>0</v>
          </cell>
          <cell r="AJ1141">
            <v>0</v>
          </cell>
        </row>
        <row r="1142">
          <cell r="Q1142">
            <v>-1139135.01</v>
          </cell>
          <cell r="R1142">
            <v>-1139135.01</v>
          </cell>
          <cell r="S1142">
            <v>-1084835.01</v>
          </cell>
          <cell r="T1142">
            <v>-1149635.01</v>
          </cell>
          <cell r="AG1142">
            <v>-826615.11416666664</v>
          </cell>
          <cell r="AH1142">
            <v>-871057.40583333327</v>
          </cell>
          <cell r="AI1142">
            <v>-915501.78083333327</v>
          </cell>
          <cell r="AJ1142">
            <v>-960383.65583333327</v>
          </cell>
        </row>
        <row r="1143">
          <cell r="Q1143">
            <v>-2858658.49</v>
          </cell>
          <cell r="R1143">
            <v>-2858658.49</v>
          </cell>
          <cell r="S1143">
            <v>-2858658.49</v>
          </cell>
          <cell r="T1143">
            <v>-2858658.49</v>
          </cell>
          <cell r="AG1143">
            <v>-2682029.1158333342</v>
          </cell>
          <cell r="AH1143">
            <v>-2738469.5358333336</v>
          </cell>
          <cell r="AI1143">
            <v>-2787379.5529166674</v>
          </cell>
          <cell r="AJ1143">
            <v>-2821951.6487500011</v>
          </cell>
        </row>
        <row r="1144">
          <cell r="Q1144">
            <v>-7988139.8799999999</v>
          </cell>
          <cell r="R1144">
            <v>-7988139.8799999999</v>
          </cell>
          <cell r="S1144">
            <v>-7988139.8799999999</v>
          </cell>
          <cell r="T1144">
            <v>-7988139.8799999999</v>
          </cell>
          <cell r="AG1144">
            <v>-7704791.2387499996</v>
          </cell>
          <cell r="AH1144">
            <v>-7794312.3408333333</v>
          </cell>
          <cell r="AI1144">
            <v>-7866197.4220833331</v>
          </cell>
          <cell r="AJ1144">
            <v>-7922028.9691666663</v>
          </cell>
        </row>
        <row r="1145">
          <cell r="Q1145">
            <v>-80000</v>
          </cell>
          <cell r="R1145">
            <v>-80000</v>
          </cell>
          <cell r="S1145">
            <v>0</v>
          </cell>
          <cell r="T1145">
            <v>0</v>
          </cell>
          <cell r="AG1145">
            <v>-80000</v>
          </cell>
          <cell r="AH1145">
            <v>-80000</v>
          </cell>
          <cell r="AI1145">
            <v>-76666.666666666672</v>
          </cell>
          <cell r="AJ1145">
            <v>-70000</v>
          </cell>
        </row>
        <row r="1146">
          <cell r="Q1146">
            <v>-289026.49</v>
          </cell>
          <cell r="R1146">
            <v>-409268.06</v>
          </cell>
          <cell r="S1146">
            <v>-453386.92</v>
          </cell>
          <cell r="T1146">
            <v>-544533.78</v>
          </cell>
          <cell r="AG1146">
            <v>-48823.52375</v>
          </cell>
          <cell r="AH1146">
            <v>-77919.13</v>
          </cell>
          <cell r="AI1146">
            <v>-113863.08750000001</v>
          </cell>
          <cell r="AJ1146">
            <v>-155443.11666666667</v>
          </cell>
        </row>
        <row r="1147">
          <cell r="Q1147">
            <v>-909482.87</v>
          </cell>
          <cell r="R1147">
            <v>-1124086.72</v>
          </cell>
          <cell r="S1147">
            <v>-1296860.3999999999</v>
          </cell>
          <cell r="T1147">
            <v>-1344649.1</v>
          </cell>
          <cell r="AG1147">
            <v>-221378.14458333331</v>
          </cell>
          <cell r="AH1147">
            <v>-306110.21083333332</v>
          </cell>
          <cell r="AI1147">
            <v>-406983.00750000001</v>
          </cell>
          <cell r="AJ1147">
            <v>-517045.90333333326</v>
          </cell>
        </row>
        <row r="1148">
          <cell r="Q1148">
            <v>0</v>
          </cell>
          <cell r="R1148">
            <v>0</v>
          </cell>
          <cell r="S1148">
            <v>0</v>
          </cell>
          <cell r="T1148">
            <v>0</v>
          </cell>
          <cell r="AG1148">
            <v>0</v>
          </cell>
          <cell r="AH1148">
            <v>0</v>
          </cell>
          <cell r="AI1148">
            <v>0</v>
          </cell>
          <cell r="AJ1148">
            <v>0</v>
          </cell>
        </row>
        <row r="1149">
          <cell r="Q1149">
            <v>0</v>
          </cell>
          <cell r="R1149">
            <v>0</v>
          </cell>
          <cell r="S1149">
            <v>0</v>
          </cell>
          <cell r="T1149">
            <v>0</v>
          </cell>
          <cell r="AG1149">
            <v>0</v>
          </cell>
          <cell r="AH1149">
            <v>0</v>
          </cell>
          <cell r="AI1149">
            <v>0</v>
          </cell>
          <cell r="AJ1149">
            <v>0</v>
          </cell>
        </row>
        <row r="1150">
          <cell r="Q1150">
            <v>0</v>
          </cell>
          <cell r="R1150">
            <v>0</v>
          </cell>
          <cell r="S1150">
            <v>0</v>
          </cell>
          <cell r="T1150">
            <v>0</v>
          </cell>
          <cell r="AG1150">
            <v>0</v>
          </cell>
          <cell r="AH1150">
            <v>0</v>
          </cell>
          <cell r="AI1150">
            <v>0</v>
          </cell>
          <cell r="AJ1150">
            <v>0</v>
          </cell>
        </row>
        <row r="1151">
          <cell r="Q1151">
            <v>178889.45</v>
          </cell>
          <cell r="R1151">
            <v>1372046.45</v>
          </cell>
          <cell r="S1151">
            <v>-12108938.550000001</v>
          </cell>
          <cell r="T1151">
            <v>-20660612.550000001</v>
          </cell>
          <cell r="AG1151">
            <v>-14349177.764583336</v>
          </cell>
          <cell r="AH1151">
            <v>-15958732.468750006</v>
          </cell>
          <cell r="AI1151">
            <v>-14813946.714583337</v>
          </cell>
          <cell r="AJ1151">
            <v>-15382877.127083339</v>
          </cell>
        </row>
        <row r="1152">
          <cell r="AG1152">
            <v>0</v>
          </cell>
          <cell r="AH1152">
            <v>0</v>
          </cell>
          <cell r="AI1152">
            <v>0</v>
          </cell>
          <cell r="AJ1152">
            <v>0</v>
          </cell>
        </row>
        <row r="1153">
          <cell r="Q1153">
            <v>-275</v>
          </cell>
          <cell r="R1153">
            <v>-275</v>
          </cell>
          <cell r="S1153">
            <v>-693</v>
          </cell>
          <cell r="T1153">
            <v>-693</v>
          </cell>
          <cell r="AG1153">
            <v>-142.28458333333333</v>
          </cell>
          <cell r="AH1153">
            <v>-102.53875000000001</v>
          </cell>
          <cell r="AI1153">
            <v>-80.209583333333327</v>
          </cell>
          <cell r="AJ1153">
            <v>-96.626666666666665</v>
          </cell>
        </row>
        <row r="1154">
          <cell r="Q1154">
            <v>-496269.28</v>
          </cell>
          <cell r="R1154">
            <v>-186616.62</v>
          </cell>
          <cell r="S1154">
            <v>25876.43</v>
          </cell>
          <cell r="T1154">
            <v>24170.19</v>
          </cell>
          <cell r="AG1154">
            <v>-103810.32541666667</v>
          </cell>
          <cell r="AH1154">
            <v>-118535.32791666668</v>
          </cell>
          <cell r="AI1154">
            <v>-119777.01125</v>
          </cell>
          <cell r="AJ1154">
            <v>-112438.23208333335</v>
          </cell>
        </row>
        <row r="1155">
          <cell r="Q1155">
            <v>-343.67</v>
          </cell>
          <cell r="R1155">
            <v>-343.67</v>
          </cell>
          <cell r="S1155">
            <v>-343.67</v>
          </cell>
          <cell r="T1155">
            <v>-343.67</v>
          </cell>
          <cell r="AG1155">
            <v>-343.67</v>
          </cell>
          <cell r="AH1155">
            <v>-343.67</v>
          </cell>
          <cell r="AI1155">
            <v>-343.67</v>
          </cell>
          <cell r="AJ1155">
            <v>-343.67</v>
          </cell>
        </row>
        <row r="1156">
          <cell r="Q1156">
            <v>-188029.15</v>
          </cell>
          <cell r="R1156">
            <v>-29959.23</v>
          </cell>
          <cell r="S1156">
            <v>-60184.52</v>
          </cell>
          <cell r="T1156">
            <v>-87779.58</v>
          </cell>
          <cell r="AG1156">
            <v>-270434.15749999997</v>
          </cell>
          <cell r="AH1156">
            <v>-276225.99833333335</v>
          </cell>
          <cell r="AI1156">
            <v>-279385.47916666663</v>
          </cell>
          <cell r="AJ1156">
            <v>-283961.87208333332</v>
          </cell>
        </row>
        <row r="1157">
          <cell r="Q1157">
            <v>-8678.4599999999991</v>
          </cell>
          <cell r="R1157">
            <v>-8678.4599999999991</v>
          </cell>
          <cell r="S1157">
            <v>-8678.4599999999991</v>
          </cell>
          <cell r="T1157">
            <v>-8678.4599999999991</v>
          </cell>
          <cell r="AG1157">
            <v>-8678.4599999999973</v>
          </cell>
          <cell r="AH1157">
            <v>-8678.4599999999973</v>
          </cell>
          <cell r="AI1157">
            <v>-8678.4599999999973</v>
          </cell>
          <cell r="AJ1157">
            <v>-8678.4599999999973</v>
          </cell>
        </row>
        <row r="1158">
          <cell r="Q1158">
            <v>0</v>
          </cell>
          <cell r="R1158">
            <v>0</v>
          </cell>
          <cell r="S1158">
            <v>0</v>
          </cell>
          <cell r="T1158">
            <v>0</v>
          </cell>
          <cell r="AG1158">
            <v>0</v>
          </cell>
          <cell r="AH1158">
            <v>0</v>
          </cell>
          <cell r="AI1158">
            <v>0</v>
          </cell>
          <cell r="AJ1158">
            <v>0</v>
          </cell>
        </row>
        <row r="1159">
          <cell r="Q1159">
            <v>-18952495.640000001</v>
          </cell>
          <cell r="R1159">
            <v>-20918532.18</v>
          </cell>
          <cell r="S1159">
            <v>-22884583.039999999</v>
          </cell>
          <cell r="T1159">
            <v>-24848199.280000001</v>
          </cell>
          <cell r="AG1159">
            <v>-23057113.2075</v>
          </cell>
          <cell r="AH1159">
            <v>-23211875.221666668</v>
          </cell>
          <cell r="AI1159">
            <v>-23376498.850833338</v>
          </cell>
          <cell r="AJ1159">
            <v>-23545867.956666667</v>
          </cell>
        </row>
        <row r="1160">
          <cell r="Q1160">
            <v>-6898099.8499999996</v>
          </cell>
          <cell r="R1160">
            <v>-7664183.8499999996</v>
          </cell>
          <cell r="S1160">
            <v>-3722478.2</v>
          </cell>
          <cell r="T1160">
            <v>-4487858.2</v>
          </cell>
          <cell r="AG1160">
            <v>-6001985.072916667</v>
          </cell>
          <cell r="AH1160">
            <v>-6035083.4637500001</v>
          </cell>
          <cell r="AI1160">
            <v>-5875760.3691666676</v>
          </cell>
          <cell r="AJ1160">
            <v>-5698384.7612500014</v>
          </cell>
        </row>
        <row r="1161">
          <cell r="Q1161">
            <v>-214450.37</v>
          </cell>
          <cell r="R1161">
            <v>-285527.37</v>
          </cell>
          <cell r="S1161">
            <v>583187.69999999995</v>
          </cell>
          <cell r="T1161">
            <v>499397.15</v>
          </cell>
          <cell r="AG1161">
            <v>-3011983.6079166667</v>
          </cell>
          <cell r="AH1161">
            <v>-3011203.9720833334</v>
          </cell>
          <cell r="AI1161">
            <v>-2970946.3333333326</v>
          </cell>
          <cell r="AJ1161">
            <v>-2674395.9645833336</v>
          </cell>
        </row>
        <row r="1162">
          <cell r="Q1162">
            <v>-9147266.0600000005</v>
          </cell>
          <cell r="R1162">
            <v>-10163600.060000001</v>
          </cell>
          <cell r="S1162">
            <v>-11179934.060000001</v>
          </cell>
          <cell r="T1162">
            <v>-12196340.060000001</v>
          </cell>
          <cell r="AG1162">
            <v>-12111448.281666666</v>
          </cell>
          <cell r="AH1162">
            <v>-12089390.14875</v>
          </cell>
          <cell r="AI1162">
            <v>-12070635.307916669</v>
          </cell>
          <cell r="AJ1162">
            <v>-12085571.910833335</v>
          </cell>
        </row>
        <row r="1163">
          <cell r="Q1163">
            <v>-2278.3200000000002</v>
          </cell>
          <cell r="R1163">
            <v>-539.52</v>
          </cell>
          <cell r="S1163">
            <v>-539.52</v>
          </cell>
          <cell r="T1163">
            <v>0</v>
          </cell>
          <cell r="AG1163">
            <v>-94.93</v>
          </cell>
          <cell r="AH1163">
            <v>-212.34</v>
          </cell>
          <cell r="AI1163">
            <v>-257.3</v>
          </cell>
          <cell r="AJ1163">
            <v>-279.78000000000003</v>
          </cell>
        </row>
        <row r="1164">
          <cell r="Q1164">
            <v>-4317687.5199999996</v>
          </cell>
          <cell r="R1164">
            <v>-3387882.84</v>
          </cell>
          <cell r="S1164">
            <v>-4422732.03</v>
          </cell>
          <cell r="T1164">
            <v>-5678283.46</v>
          </cell>
          <cell r="AG1164">
            <v>-3647885.9395833332</v>
          </cell>
          <cell r="AH1164">
            <v>-3676175.6279166662</v>
          </cell>
          <cell r="AI1164">
            <v>-3897287.7045833343</v>
          </cell>
          <cell r="AJ1164">
            <v>-4126235.862916667</v>
          </cell>
        </row>
        <row r="1165">
          <cell r="Q1165">
            <v>-476089</v>
          </cell>
          <cell r="R1165">
            <v>-476089</v>
          </cell>
          <cell r="S1165">
            <v>-476089</v>
          </cell>
          <cell r="T1165">
            <v>-476089</v>
          </cell>
          <cell r="AG1165">
            <v>-476089</v>
          </cell>
          <cell r="AH1165">
            <v>-476089</v>
          </cell>
          <cell r="AI1165">
            <v>-476089</v>
          </cell>
          <cell r="AJ1165">
            <v>-476089</v>
          </cell>
        </row>
        <row r="1166">
          <cell r="Q1166">
            <v>0</v>
          </cell>
          <cell r="R1166">
            <v>0</v>
          </cell>
          <cell r="S1166">
            <v>0</v>
          </cell>
          <cell r="T1166">
            <v>0</v>
          </cell>
          <cell r="AG1166">
            <v>0</v>
          </cell>
          <cell r="AH1166">
            <v>0</v>
          </cell>
          <cell r="AI1166">
            <v>0</v>
          </cell>
          <cell r="AJ1166">
            <v>0</v>
          </cell>
        </row>
        <row r="1167">
          <cell r="Q1167">
            <v>-398788.3</v>
          </cell>
          <cell r="R1167">
            <v>-68677.25</v>
          </cell>
          <cell r="S1167">
            <v>-208677.25</v>
          </cell>
          <cell r="T1167">
            <v>-348677.25</v>
          </cell>
          <cell r="AG1167">
            <v>-262812.07749999996</v>
          </cell>
          <cell r="AH1167">
            <v>-258841.22666666665</v>
          </cell>
          <cell r="AI1167">
            <v>-252600.20000000004</v>
          </cell>
          <cell r="AJ1167">
            <v>-246359.17333333334</v>
          </cell>
        </row>
        <row r="1168">
          <cell r="Q1168">
            <v>53356</v>
          </cell>
          <cell r="R1168">
            <v>45356</v>
          </cell>
          <cell r="S1168">
            <v>1327356</v>
          </cell>
          <cell r="T1168">
            <v>955494</v>
          </cell>
          <cell r="AG1168">
            <v>-843774.8208333333</v>
          </cell>
          <cell r="AH1168">
            <v>-671668.82583333331</v>
          </cell>
          <cell r="AI1168">
            <v>-437146.16416666663</v>
          </cell>
          <cell r="AJ1168">
            <v>-234195.5</v>
          </cell>
        </row>
        <row r="1169">
          <cell r="Q1169">
            <v>-3725287</v>
          </cell>
          <cell r="R1169">
            <v>-4163092.12</v>
          </cell>
          <cell r="S1169">
            <v>-4868567.28</v>
          </cell>
          <cell r="T1169">
            <v>-5184513.0599999996</v>
          </cell>
          <cell r="AG1169">
            <v>-4129198.8716666666</v>
          </cell>
          <cell r="AH1169">
            <v>-4130707.2883333326</v>
          </cell>
          <cell r="AI1169">
            <v>-4149694.9445833336</v>
          </cell>
          <cell r="AJ1169">
            <v>-4181186.4983333331</v>
          </cell>
        </row>
        <row r="1170">
          <cell r="Q1170">
            <v>-999476.06</v>
          </cell>
          <cell r="R1170">
            <v>-1873038.83</v>
          </cell>
          <cell r="S1170">
            <v>-3788727.32</v>
          </cell>
          <cell r="T1170">
            <v>-4006125.79</v>
          </cell>
          <cell r="AG1170">
            <v>-1786205.6516666666</v>
          </cell>
          <cell r="AH1170">
            <v>-1786443.3358333334</v>
          </cell>
          <cell r="AI1170">
            <v>-1854618.9958333333</v>
          </cell>
          <cell r="AJ1170">
            <v>-1980157.4920833334</v>
          </cell>
        </row>
        <row r="1171">
          <cell r="Q1171">
            <v>0</v>
          </cell>
          <cell r="R1171">
            <v>0</v>
          </cell>
          <cell r="S1171">
            <v>0</v>
          </cell>
          <cell r="T1171">
            <v>0</v>
          </cell>
          <cell r="AG1171">
            <v>0</v>
          </cell>
          <cell r="AH1171">
            <v>0</v>
          </cell>
          <cell r="AI1171">
            <v>0</v>
          </cell>
          <cell r="AJ1171">
            <v>0</v>
          </cell>
        </row>
        <row r="1172">
          <cell r="Q1172">
            <v>-1184180.93</v>
          </cell>
          <cell r="R1172">
            <v>-1402233.98</v>
          </cell>
          <cell r="S1172">
            <v>-3061195.35</v>
          </cell>
          <cell r="T1172">
            <v>-4490665.0999999996</v>
          </cell>
          <cell r="AG1172">
            <v>-1979290.6291666667</v>
          </cell>
          <cell r="AH1172">
            <v>-1992858.3187499999</v>
          </cell>
          <cell r="AI1172">
            <v>-2036224.6658333335</v>
          </cell>
          <cell r="AJ1172">
            <v>-2140287.5366666671</v>
          </cell>
        </row>
        <row r="1173">
          <cell r="Q1173">
            <v>0</v>
          </cell>
          <cell r="R1173">
            <v>0</v>
          </cell>
          <cell r="S1173">
            <v>0</v>
          </cell>
          <cell r="T1173">
            <v>0</v>
          </cell>
          <cell r="AG1173">
            <v>0</v>
          </cell>
          <cell r="AH1173">
            <v>0</v>
          </cell>
          <cell r="AI1173">
            <v>0</v>
          </cell>
          <cell r="AJ1173">
            <v>0</v>
          </cell>
        </row>
        <row r="1174">
          <cell r="Q1174">
            <v>-132132.84</v>
          </cell>
          <cell r="R1174">
            <v>-132132.84</v>
          </cell>
          <cell r="S1174">
            <v>-132132.84</v>
          </cell>
          <cell r="T1174">
            <v>-132132.84</v>
          </cell>
          <cell r="AG1174">
            <v>-793528.41333333321</v>
          </cell>
          <cell r="AH1174">
            <v>-702475.64999999991</v>
          </cell>
          <cell r="AI1174">
            <v>-611422.8866666666</v>
          </cell>
          <cell r="AJ1174">
            <v>-520370.12333333323</v>
          </cell>
        </row>
        <row r="1175">
          <cell r="Q1175">
            <v>-1098.8699999999999</v>
          </cell>
          <cell r="R1175">
            <v>-1203.8499999999999</v>
          </cell>
          <cell r="S1175">
            <v>-1185.3599999999999</v>
          </cell>
          <cell r="T1175">
            <v>-1333.16</v>
          </cell>
          <cell r="AG1175">
            <v>-1944.3308333333334</v>
          </cell>
          <cell r="AH1175">
            <v>-1940.5474999999999</v>
          </cell>
          <cell r="AI1175">
            <v>-1885.0508333333335</v>
          </cell>
          <cell r="AJ1175">
            <v>-1791.2995833333334</v>
          </cell>
        </row>
        <row r="1176">
          <cell r="Q1176">
            <v>-125236.23</v>
          </cell>
          <cell r="R1176">
            <v>-97093.51</v>
          </cell>
          <cell r="S1176">
            <v>-53884.98</v>
          </cell>
          <cell r="T1176">
            <v>-173512.32000000001</v>
          </cell>
          <cell r="AG1176">
            <v>-127720.06958333334</v>
          </cell>
          <cell r="AH1176">
            <v>-130832.84166666667</v>
          </cell>
          <cell r="AI1176">
            <v>-133325.20500000002</v>
          </cell>
          <cell r="AJ1176">
            <v>-136603.89250000002</v>
          </cell>
        </row>
        <row r="1177">
          <cell r="Q1177">
            <v>-636014.97</v>
          </cell>
          <cell r="R1177">
            <v>-188841.77</v>
          </cell>
          <cell r="S1177">
            <v>-302691.63</v>
          </cell>
          <cell r="T1177">
            <v>-414244.35</v>
          </cell>
          <cell r="AG1177">
            <v>-238205.67124999998</v>
          </cell>
          <cell r="AH1177">
            <v>-258597.32458333333</v>
          </cell>
          <cell r="AI1177">
            <v>-270137.24208333332</v>
          </cell>
          <cell r="AJ1177">
            <v>-279151.74666666664</v>
          </cell>
        </row>
        <row r="1178">
          <cell r="Q1178">
            <v>-92229.47</v>
          </cell>
          <cell r="R1178">
            <v>-76757.25</v>
          </cell>
          <cell r="S1178">
            <v>-73601.34</v>
          </cell>
          <cell r="T1178">
            <v>-103984.42</v>
          </cell>
          <cell r="AG1178">
            <v>-56158.251250000001</v>
          </cell>
          <cell r="AH1178">
            <v>-58489.914166666662</v>
          </cell>
          <cell r="AI1178">
            <v>-60603.145416666674</v>
          </cell>
          <cell r="AJ1178">
            <v>-63187.496666666666</v>
          </cell>
        </row>
        <row r="1179">
          <cell r="Q1179">
            <v>-1016253</v>
          </cell>
          <cell r="R1179">
            <v>-1129170</v>
          </cell>
          <cell r="S1179">
            <v>-1242087</v>
          </cell>
          <cell r="T1179">
            <v>-1355004</v>
          </cell>
          <cell r="AG1179">
            <v>-1895411.7083333333</v>
          </cell>
          <cell r="AH1179">
            <v>-1786814.75</v>
          </cell>
          <cell r="AI1179">
            <v>-1678190.0416666667</v>
          </cell>
          <cell r="AJ1179">
            <v>-1624616.625</v>
          </cell>
        </row>
        <row r="1180">
          <cell r="Q1180">
            <v>-2869</v>
          </cell>
          <cell r="R1180">
            <v>-311.39999999999998</v>
          </cell>
          <cell r="S1180">
            <v>-1561.4</v>
          </cell>
          <cell r="T1180">
            <v>-14314.4</v>
          </cell>
          <cell r="AG1180">
            <v>-3361.6520833333329</v>
          </cell>
          <cell r="AH1180">
            <v>-3413.8724999999999</v>
          </cell>
          <cell r="AI1180">
            <v>-3445.8741666666665</v>
          </cell>
          <cell r="AJ1180">
            <v>-3470.2874999999999</v>
          </cell>
        </row>
        <row r="1181">
          <cell r="Q1181">
            <v>-322.33999999999997</v>
          </cell>
          <cell r="R1181">
            <v>-353.13</v>
          </cell>
          <cell r="S1181">
            <v>-347.71</v>
          </cell>
          <cell r="T1181">
            <v>-391.06</v>
          </cell>
          <cell r="AG1181">
            <v>-570.33708333333323</v>
          </cell>
          <cell r="AH1181">
            <v>-569.22749999999996</v>
          </cell>
          <cell r="AI1181">
            <v>-552.94875000000002</v>
          </cell>
          <cell r="AJ1181">
            <v>-525.44875000000002</v>
          </cell>
        </row>
        <row r="1182">
          <cell r="AG1182">
            <v>0</v>
          </cell>
          <cell r="AH1182">
            <v>0</v>
          </cell>
          <cell r="AI1182">
            <v>0</v>
          </cell>
          <cell r="AJ1182">
            <v>0</v>
          </cell>
        </row>
        <row r="1183">
          <cell r="Q1183">
            <v>0</v>
          </cell>
          <cell r="R1183">
            <v>0</v>
          </cell>
          <cell r="S1183">
            <v>0</v>
          </cell>
          <cell r="T1183">
            <v>0</v>
          </cell>
          <cell r="AG1183">
            <v>0</v>
          </cell>
          <cell r="AH1183">
            <v>0</v>
          </cell>
          <cell r="AI1183">
            <v>0</v>
          </cell>
          <cell r="AJ1183">
            <v>0</v>
          </cell>
        </row>
        <row r="1184">
          <cell r="Q1184">
            <v>0</v>
          </cell>
          <cell r="R1184">
            <v>0</v>
          </cell>
          <cell r="S1184">
            <v>0</v>
          </cell>
          <cell r="T1184">
            <v>0</v>
          </cell>
          <cell r="AG1184">
            <v>0</v>
          </cell>
          <cell r="AH1184">
            <v>0</v>
          </cell>
          <cell r="AI1184">
            <v>0</v>
          </cell>
          <cell r="AJ1184">
            <v>0</v>
          </cell>
        </row>
        <row r="1185">
          <cell r="Q1185">
            <v>0</v>
          </cell>
          <cell r="R1185">
            <v>0</v>
          </cell>
          <cell r="S1185">
            <v>0</v>
          </cell>
          <cell r="T1185">
            <v>0</v>
          </cell>
          <cell r="AG1185">
            <v>0</v>
          </cell>
          <cell r="AH1185">
            <v>0</v>
          </cell>
          <cell r="AI1185">
            <v>0</v>
          </cell>
          <cell r="AJ1185">
            <v>0</v>
          </cell>
        </row>
        <row r="1186">
          <cell r="Q1186">
            <v>0</v>
          </cell>
          <cell r="R1186">
            <v>0</v>
          </cell>
          <cell r="S1186">
            <v>0</v>
          </cell>
          <cell r="T1186">
            <v>0</v>
          </cell>
          <cell r="AG1186">
            <v>0</v>
          </cell>
          <cell r="AH1186">
            <v>0</v>
          </cell>
          <cell r="AI1186">
            <v>0</v>
          </cell>
          <cell r="AJ1186">
            <v>0</v>
          </cell>
        </row>
        <row r="1187">
          <cell r="Q1187">
            <v>-199375</v>
          </cell>
          <cell r="R1187">
            <v>-398750</v>
          </cell>
          <cell r="S1187">
            <v>-598125</v>
          </cell>
          <cell r="T1187">
            <v>-797500</v>
          </cell>
          <cell r="AG1187">
            <v>-697812.5</v>
          </cell>
          <cell r="AH1187">
            <v>-697812.5</v>
          </cell>
          <cell r="AI1187">
            <v>-697812.5</v>
          </cell>
          <cell r="AJ1187">
            <v>-697812.5</v>
          </cell>
        </row>
        <row r="1188">
          <cell r="Q1188">
            <v>0</v>
          </cell>
          <cell r="R1188">
            <v>0</v>
          </cell>
          <cell r="S1188">
            <v>0</v>
          </cell>
          <cell r="T1188">
            <v>0</v>
          </cell>
          <cell r="AG1188">
            <v>0</v>
          </cell>
          <cell r="AH1188">
            <v>0</v>
          </cell>
          <cell r="AI1188">
            <v>0</v>
          </cell>
          <cell r="AJ1188">
            <v>0</v>
          </cell>
        </row>
        <row r="1189">
          <cell r="Q1189">
            <v>0</v>
          </cell>
          <cell r="R1189">
            <v>0</v>
          </cell>
          <cell r="S1189">
            <v>0</v>
          </cell>
          <cell r="T1189">
            <v>0</v>
          </cell>
          <cell r="AG1189">
            <v>0</v>
          </cell>
          <cell r="AH1189">
            <v>0</v>
          </cell>
          <cell r="AI1189">
            <v>0</v>
          </cell>
          <cell r="AJ1189">
            <v>0</v>
          </cell>
        </row>
        <row r="1190">
          <cell r="Q1190">
            <v>0</v>
          </cell>
          <cell r="R1190">
            <v>0</v>
          </cell>
          <cell r="S1190">
            <v>0</v>
          </cell>
          <cell r="T1190">
            <v>0</v>
          </cell>
          <cell r="AG1190">
            <v>0</v>
          </cell>
          <cell r="AH1190">
            <v>0</v>
          </cell>
          <cell r="AI1190">
            <v>0</v>
          </cell>
          <cell r="AJ1190">
            <v>0</v>
          </cell>
        </row>
        <row r="1191">
          <cell r="Q1191">
            <v>0</v>
          </cell>
          <cell r="R1191">
            <v>0</v>
          </cell>
          <cell r="S1191">
            <v>0</v>
          </cell>
          <cell r="T1191">
            <v>0</v>
          </cell>
          <cell r="AG1191">
            <v>0</v>
          </cell>
          <cell r="AH1191">
            <v>0</v>
          </cell>
          <cell r="AI1191">
            <v>0</v>
          </cell>
          <cell r="AJ1191">
            <v>0</v>
          </cell>
        </row>
        <row r="1192">
          <cell r="Q1192">
            <v>0</v>
          </cell>
          <cell r="R1192">
            <v>0</v>
          </cell>
          <cell r="S1192">
            <v>0</v>
          </cell>
          <cell r="T1192">
            <v>0</v>
          </cell>
          <cell r="AG1192">
            <v>0</v>
          </cell>
          <cell r="AH1192">
            <v>0</v>
          </cell>
          <cell r="AI1192">
            <v>0</v>
          </cell>
          <cell r="AJ1192">
            <v>0</v>
          </cell>
        </row>
        <row r="1193">
          <cell r="Q1193">
            <v>0</v>
          </cell>
          <cell r="R1193">
            <v>0</v>
          </cell>
          <cell r="S1193">
            <v>0</v>
          </cell>
          <cell r="T1193">
            <v>0</v>
          </cell>
          <cell r="AG1193">
            <v>-269270.83333333331</v>
          </cell>
          <cell r="AH1193">
            <v>-235611.97916666666</v>
          </cell>
          <cell r="AI1193">
            <v>-188489.58333333334</v>
          </cell>
          <cell r="AJ1193">
            <v>-127903.64583333333</v>
          </cell>
        </row>
        <row r="1194">
          <cell r="Q1194">
            <v>0</v>
          </cell>
          <cell r="R1194">
            <v>0</v>
          </cell>
          <cell r="S1194">
            <v>0</v>
          </cell>
          <cell r="T1194">
            <v>0</v>
          </cell>
          <cell r="AG1194">
            <v>0</v>
          </cell>
          <cell r="AH1194">
            <v>0</v>
          </cell>
          <cell r="AI1194">
            <v>0</v>
          </cell>
          <cell r="AJ1194">
            <v>0</v>
          </cell>
        </row>
        <row r="1195">
          <cell r="Q1195">
            <v>0</v>
          </cell>
          <cell r="R1195">
            <v>0</v>
          </cell>
          <cell r="S1195">
            <v>0</v>
          </cell>
          <cell r="T1195">
            <v>0</v>
          </cell>
          <cell r="AG1195">
            <v>-235625</v>
          </cell>
          <cell r="AH1195">
            <v>-206171.875</v>
          </cell>
          <cell r="AI1195">
            <v>-164937.5</v>
          </cell>
          <cell r="AJ1195">
            <v>-111921.875</v>
          </cell>
        </row>
        <row r="1196">
          <cell r="Q1196">
            <v>0</v>
          </cell>
          <cell r="R1196">
            <v>0</v>
          </cell>
          <cell r="S1196">
            <v>0</v>
          </cell>
          <cell r="T1196">
            <v>0</v>
          </cell>
          <cell r="AG1196">
            <v>-30187.5</v>
          </cell>
          <cell r="AH1196">
            <v>-26687.5</v>
          </cell>
          <cell r="AI1196">
            <v>-21437.5</v>
          </cell>
          <cell r="AJ1196">
            <v>-14437.5</v>
          </cell>
        </row>
        <row r="1197">
          <cell r="Q1197">
            <v>0</v>
          </cell>
          <cell r="R1197">
            <v>0</v>
          </cell>
          <cell r="S1197">
            <v>0</v>
          </cell>
          <cell r="T1197">
            <v>0</v>
          </cell>
          <cell r="AG1197">
            <v>-847048.86875000002</v>
          </cell>
          <cell r="AH1197">
            <v>-785069.65833333333</v>
          </cell>
          <cell r="AI1197">
            <v>-681771.00208333333</v>
          </cell>
          <cell r="AJ1197">
            <v>-537152.9</v>
          </cell>
        </row>
        <row r="1198">
          <cell r="Q1198">
            <v>0</v>
          </cell>
          <cell r="R1198">
            <v>0</v>
          </cell>
          <cell r="S1198">
            <v>0</v>
          </cell>
          <cell r="T1198">
            <v>0</v>
          </cell>
          <cell r="AG1198">
            <v>-70353.737083333326</v>
          </cell>
          <cell r="AH1198">
            <v>-62196.776666666672</v>
          </cell>
          <cell r="AI1198">
            <v>-49961.34375</v>
          </cell>
          <cell r="AJ1198">
            <v>-33647.438333333332</v>
          </cell>
        </row>
        <row r="1199">
          <cell r="Q1199">
            <v>0</v>
          </cell>
          <cell r="R1199">
            <v>0</v>
          </cell>
          <cell r="S1199">
            <v>0</v>
          </cell>
          <cell r="T1199">
            <v>0</v>
          </cell>
          <cell r="AG1199">
            <v>-229712.54166666666</v>
          </cell>
          <cell r="AH1199">
            <v>-196212.80208333334</v>
          </cell>
          <cell r="AI1199">
            <v>-181855.77083333334</v>
          </cell>
          <cell r="AJ1199">
            <v>-157927.38541666666</v>
          </cell>
        </row>
        <row r="1200">
          <cell r="Q1200">
            <v>0</v>
          </cell>
          <cell r="R1200">
            <v>0</v>
          </cell>
          <cell r="S1200">
            <v>0</v>
          </cell>
          <cell r="T1200">
            <v>0</v>
          </cell>
          <cell r="AG1200">
            <v>0</v>
          </cell>
          <cell r="AH1200">
            <v>0</v>
          </cell>
          <cell r="AI1200">
            <v>0</v>
          </cell>
          <cell r="AJ1200">
            <v>0</v>
          </cell>
        </row>
        <row r="1201">
          <cell r="Q1201">
            <v>0</v>
          </cell>
          <cell r="R1201">
            <v>0</v>
          </cell>
          <cell r="S1201">
            <v>0</v>
          </cell>
          <cell r="T1201">
            <v>0</v>
          </cell>
          <cell r="AG1201">
            <v>-304361.97916666669</v>
          </cell>
          <cell r="AH1201">
            <v>-275716.14583333331</v>
          </cell>
          <cell r="AI1201">
            <v>-232747.39583333334</v>
          </cell>
          <cell r="AJ1201">
            <v>-175455.72916666666</v>
          </cell>
        </row>
        <row r="1202">
          <cell r="Q1202">
            <v>0</v>
          </cell>
          <cell r="R1202">
            <v>0</v>
          </cell>
          <cell r="S1202">
            <v>0</v>
          </cell>
          <cell r="T1202">
            <v>0</v>
          </cell>
          <cell r="AG1202">
            <v>-20637.5</v>
          </cell>
          <cell r="AH1202">
            <v>-18037.5</v>
          </cell>
          <cell r="AI1202">
            <v>-14787.5</v>
          </cell>
          <cell r="AJ1202">
            <v>-12837.5</v>
          </cell>
        </row>
        <row r="1203">
          <cell r="Q1203">
            <v>-66660.2</v>
          </cell>
          <cell r="R1203">
            <v>-85706.03</v>
          </cell>
          <cell r="S1203">
            <v>-104751.86</v>
          </cell>
          <cell r="T1203">
            <v>-9522.69</v>
          </cell>
          <cell r="AG1203">
            <v>-57137.303333333337</v>
          </cell>
          <cell r="AH1203">
            <v>-57137.30000000001</v>
          </cell>
          <cell r="AI1203">
            <v>-57137.296666666669</v>
          </cell>
          <cell r="AJ1203">
            <v>-57137.293333333328</v>
          </cell>
        </row>
        <row r="1204">
          <cell r="Q1204">
            <v>0</v>
          </cell>
          <cell r="R1204">
            <v>0</v>
          </cell>
          <cell r="S1204">
            <v>0</v>
          </cell>
          <cell r="T1204">
            <v>0</v>
          </cell>
          <cell r="AG1204">
            <v>-69563.537916666668</v>
          </cell>
          <cell r="AH1204">
            <v>-60799.634166666663</v>
          </cell>
          <cell r="AI1204">
            <v>-49844.757916666662</v>
          </cell>
          <cell r="AJ1204">
            <v>-43271.825833333336</v>
          </cell>
        </row>
        <row r="1205">
          <cell r="Q1205">
            <v>0</v>
          </cell>
          <cell r="R1205">
            <v>0</v>
          </cell>
          <cell r="S1205">
            <v>0</v>
          </cell>
          <cell r="T1205">
            <v>0</v>
          </cell>
          <cell r="AG1205">
            <v>-20604.427083333332</v>
          </cell>
          <cell r="AH1205">
            <v>-18008.59375</v>
          </cell>
          <cell r="AI1205">
            <v>-14763.802083333334</v>
          </cell>
          <cell r="AJ1205">
            <v>-12816.927083333334</v>
          </cell>
        </row>
        <row r="1206">
          <cell r="Q1206">
            <v>-59762.5</v>
          </cell>
          <cell r="R1206">
            <v>-76837.5</v>
          </cell>
          <cell r="S1206">
            <v>-93912.5</v>
          </cell>
          <cell r="T1206">
            <v>-8537.5</v>
          </cell>
          <cell r="AG1206">
            <v>-51225</v>
          </cell>
          <cell r="AH1206">
            <v>-51225</v>
          </cell>
          <cell r="AI1206">
            <v>-51225</v>
          </cell>
          <cell r="AJ1206">
            <v>-51225</v>
          </cell>
        </row>
        <row r="1207">
          <cell r="Q1207">
            <v>0</v>
          </cell>
          <cell r="R1207">
            <v>0</v>
          </cell>
          <cell r="S1207">
            <v>0</v>
          </cell>
          <cell r="T1207">
            <v>0</v>
          </cell>
          <cell r="AG1207">
            <v>-277812.5</v>
          </cell>
          <cell r="AH1207">
            <v>-242812.5</v>
          </cell>
          <cell r="AI1207">
            <v>-199062.5</v>
          </cell>
          <cell r="AJ1207">
            <v>-172812.5</v>
          </cell>
        </row>
        <row r="1208">
          <cell r="Q1208">
            <v>-18987.5</v>
          </cell>
          <cell r="R1208">
            <v>-24412.5</v>
          </cell>
          <cell r="S1208">
            <v>-29837.5</v>
          </cell>
          <cell r="T1208">
            <v>-2712.5</v>
          </cell>
          <cell r="AG1208">
            <v>-16275</v>
          </cell>
          <cell r="AH1208">
            <v>-16275</v>
          </cell>
          <cell r="AI1208">
            <v>-16275</v>
          </cell>
          <cell r="AJ1208">
            <v>-16275</v>
          </cell>
        </row>
        <row r="1209">
          <cell r="Q1209">
            <v>0</v>
          </cell>
          <cell r="R1209">
            <v>0</v>
          </cell>
          <cell r="S1209">
            <v>0</v>
          </cell>
          <cell r="T1209">
            <v>0</v>
          </cell>
          <cell r="AG1209">
            <v>-45811.374166666668</v>
          </cell>
          <cell r="AH1209">
            <v>-39986.13416666667</v>
          </cell>
          <cell r="AI1209">
            <v>-32662.977500000005</v>
          </cell>
          <cell r="AJ1209">
            <v>-28335.654166666671</v>
          </cell>
        </row>
        <row r="1210">
          <cell r="Q1210">
            <v>-151228.95000000001</v>
          </cell>
          <cell r="R1210">
            <v>-194437.28</v>
          </cell>
          <cell r="S1210">
            <v>-237645.61</v>
          </cell>
          <cell r="T1210">
            <v>-21603.94</v>
          </cell>
          <cell r="AG1210">
            <v>-129624.80333333333</v>
          </cell>
          <cell r="AH1210">
            <v>-129624.8</v>
          </cell>
          <cell r="AI1210">
            <v>-129624.79666666668</v>
          </cell>
          <cell r="AJ1210">
            <v>-129624.79333333333</v>
          </cell>
        </row>
        <row r="1211">
          <cell r="Q1211">
            <v>-177041.45</v>
          </cell>
          <cell r="R1211">
            <v>-227624.78</v>
          </cell>
          <cell r="S1211">
            <v>-278208.11</v>
          </cell>
          <cell r="T1211">
            <v>-25291.439999999999</v>
          </cell>
          <cell r="AG1211">
            <v>-151749.80333333332</v>
          </cell>
          <cell r="AH1211">
            <v>-151749.80000000002</v>
          </cell>
          <cell r="AI1211">
            <v>-151749.79666666666</v>
          </cell>
          <cell r="AJ1211">
            <v>-151749.79333333333</v>
          </cell>
        </row>
        <row r="1212">
          <cell r="Q1212">
            <v>-201250</v>
          </cell>
          <cell r="R1212">
            <v>-258750</v>
          </cell>
          <cell r="S1212">
            <v>-316250</v>
          </cell>
          <cell r="T1212">
            <v>-28750</v>
          </cell>
          <cell r="AG1212">
            <v>-172500</v>
          </cell>
          <cell r="AH1212">
            <v>-172500</v>
          </cell>
          <cell r="AI1212">
            <v>-172500</v>
          </cell>
          <cell r="AJ1212">
            <v>-172500</v>
          </cell>
        </row>
        <row r="1213">
          <cell r="Q1213">
            <v>-161466.45000000001</v>
          </cell>
          <cell r="R1213">
            <v>-207599.78</v>
          </cell>
          <cell r="S1213">
            <v>-253733.11</v>
          </cell>
          <cell r="T1213">
            <v>-23066.44</v>
          </cell>
          <cell r="AG1213">
            <v>-138399.80333333332</v>
          </cell>
          <cell r="AH1213">
            <v>-138399.80000000002</v>
          </cell>
          <cell r="AI1213">
            <v>-138399.79666666666</v>
          </cell>
          <cell r="AJ1213">
            <v>-138399.79333333333</v>
          </cell>
        </row>
        <row r="1214">
          <cell r="Q1214">
            <v>-60550</v>
          </cell>
          <cell r="R1214">
            <v>-77850</v>
          </cell>
          <cell r="S1214">
            <v>-95150</v>
          </cell>
          <cell r="T1214">
            <v>-8650</v>
          </cell>
          <cell r="AG1214">
            <v>-51900</v>
          </cell>
          <cell r="AH1214">
            <v>-51900</v>
          </cell>
          <cell r="AI1214">
            <v>-51900</v>
          </cell>
          <cell r="AJ1214">
            <v>-51900</v>
          </cell>
        </row>
        <row r="1215">
          <cell r="Q1215">
            <v>-404250</v>
          </cell>
          <cell r="R1215">
            <v>-519750</v>
          </cell>
          <cell r="S1215">
            <v>-635250</v>
          </cell>
          <cell r="T1215">
            <v>-57750</v>
          </cell>
          <cell r="AG1215">
            <v>-346500</v>
          </cell>
          <cell r="AH1215">
            <v>-346500</v>
          </cell>
          <cell r="AI1215">
            <v>-346500</v>
          </cell>
          <cell r="AJ1215">
            <v>-346500</v>
          </cell>
        </row>
        <row r="1216">
          <cell r="Q1216">
            <v>-409500</v>
          </cell>
          <cell r="R1216">
            <v>-526500</v>
          </cell>
          <cell r="S1216">
            <v>-643500</v>
          </cell>
          <cell r="T1216">
            <v>-58500</v>
          </cell>
          <cell r="AG1216">
            <v>-351000</v>
          </cell>
          <cell r="AH1216">
            <v>-351000</v>
          </cell>
          <cell r="AI1216">
            <v>-351000</v>
          </cell>
          <cell r="AJ1216">
            <v>-351000</v>
          </cell>
        </row>
        <row r="1217">
          <cell r="Q1217">
            <v>-102666.45</v>
          </cell>
          <cell r="R1217">
            <v>-131999.78</v>
          </cell>
          <cell r="S1217">
            <v>-161333.10999999999</v>
          </cell>
          <cell r="T1217">
            <v>-14666.44</v>
          </cell>
          <cell r="AG1217">
            <v>-87999.80333333333</v>
          </cell>
          <cell r="AH1217">
            <v>-87999.8</v>
          </cell>
          <cell r="AI1217">
            <v>-87999.796666666676</v>
          </cell>
          <cell r="AJ1217">
            <v>-87999.793333333335</v>
          </cell>
        </row>
        <row r="1218">
          <cell r="Q1218">
            <v>-145366.45000000001</v>
          </cell>
          <cell r="R1218">
            <v>-186899.78</v>
          </cell>
          <cell r="S1218">
            <v>-228433.11</v>
          </cell>
          <cell r="T1218">
            <v>-20766.439999999999</v>
          </cell>
          <cell r="AG1218">
            <v>-124599.80333333333</v>
          </cell>
          <cell r="AH1218">
            <v>-124599.8</v>
          </cell>
          <cell r="AI1218">
            <v>-124599.79666666668</v>
          </cell>
          <cell r="AJ1218">
            <v>-124599.79333333333</v>
          </cell>
        </row>
        <row r="1219">
          <cell r="Q1219">
            <v>-214375</v>
          </cell>
          <cell r="R1219">
            <v>-275625</v>
          </cell>
          <cell r="S1219">
            <v>-336875</v>
          </cell>
          <cell r="T1219">
            <v>-30625</v>
          </cell>
          <cell r="AG1219">
            <v>-183750</v>
          </cell>
          <cell r="AH1219">
            <v>-183750</v>
          </cell>
          <cell r="AI1219">
            <v>-183750</v>
          </cell>
          <cell r="AJ1219">
            <v>-183750</v>
          </cell>
        </row>
        <row r="1220">
          <cell r="Q1220">
            <v>-42933.55</v>
          </cell>
          <cell r="R1220">
            <v>-55200.22</v>
          </cell>
          <cell r="S1220">
            <v>-67466.89</v>
          </cell>
          <cell r="T1220">
            <v>-6133.56</v>
          </cell>
          <cell r="AG1220">
            <v>-36800.196666666663</v>
          </cell>
          <cell r="AH1220">
            <v>-36800.200000000004</v>
          </cell>
          <cell r="AI1220">
            <v>-36800.203333333331</v>
          </cell>
          <cell r="AJ1220">
            <v>-36800.206666666658</v>
          </cell>
        </row>
        <row r="1221">
          <cell r="Q1221">
            <v>-57837.5</v>
          </cell>
          <cell r="R1221">
            <v>-74362.5</v>
          </cell>
          <cell r="S1221">
            <v>-90887.5</v>
          </cell>
          <cell r="T1221">
            <v>-8262.5</v>
          </cell>
          <cell r="AG1221">
            <v>-49575</v>
          </cell>
          <cell r="AH1221">
            <v>-49575</v>
          </cell>
          <cell r="AI1221">
            <v>-49575</v>
          </cell>
          <cell r="AJ1221">
            <v>-49575</v>
          </cell>
        </row>
        <row r="1222">
          <cell r="Q1222">
            <v>-96541.45</v>
          </cell>
          <cell r="R1222">
            <v>-124124.78</v>
          </cell>
          <cell r="S1222">
            <v>-151708.10999999999</v>
          </cell>
          <cell r="T1222">
            <v>-13791.44</v>
          </cell>
          <cell r="AG1222">
            <v>-82749.80333333333</v>
          </cell>
          <cell r="AH1222">
            <v>-82749.8</v>
          </cell>
          <cell r="AI1222">
            <v>-82749.796666666676</v>
          </cell>
          <cell r="AJ1222">
            <v>-82749.79333333332</v>
          </cell>
        </row>
        <row r="1223">
          <cell r="Q1223">
            <v>-312812.5</v>
          </cell>
          <cell r="R1223">
            <v>-402187.5</v>
          </cell>
          <cell r="S1223">
            <v>-491562.5</v>
          </cell>
          <cell r="T1223">
            <v>-44687.5</v>
          </cell>
          <cell r="AG1223">
            <v>-268125</v>
          </cell>
          <cell r="AH1223">
            <v>-268125</v>
          </cell>
          <cell r="AI1223">
            <v>-268125</v>
          </cell>
          <cell r="AJ1223">
            <v>-268125</v>
          </cell>
        </row>
        <row r="1224">
          <cell r="Q1224">
            <v>-191916.45</v>
          </cell>
          <cell r="R1224">
            <v>-246749.78</v>
          </cell>
          <cell r="S1224">
            <v>-301583.11</v>
          </cell>
          <cell r="T1224">
            <v>-27416.44</v>
          </cell>
          <cell r="AG1224">
            <v>-164499.80333333332</v>
          </cell>
          <cell r="AH1224">
            <v>-164499.80000000002</v>
          </cell>
          <cell r="AI1224">
            <v>-164499.79666666663</v>
          </cell>
          <cell r="AJ1224">
            <v>-164499.79333333331</v>
          </cell>
        </row>
        <row r="1225">
          <cell r="Q1225">
            <v>-42000</v>
          </cell>
          <cell r="R1225">
            <v>-54000</v>
          </cell>
          <cell r="S1225">
            <v>-66000</v>
          </cell>
          <cell r="T1225">
            <v>-6000</v>
          </cell>
          <cell r="AG1225">
            <v>-36000</v>
          </cell>
          <cell r="AH1225">
            <v>-36000</v>
          </cell>
          <cell r="AI1225">
            <v>-36000</v>
          </cell>
          <cell r="AJ1225">
            <v>-36000</v>
          </cell>
        </row>
        <row r="1226">
          <cell r="Q1226">
            <v>-932707.49</v>
          </cell>
          <cell r="R1226">
            <v>-84790.82</v>
          </cell>
          <cell r="S1226">
            <v>-254374.15</v>
          </cell>
          <cell r="T1226">
            <v>-423957.48</v>
          </cell>
          <cell r="AG1226">
            <v>-508749.1766666667</v>
          </cell>
          <cell r="AH1226">
            <v>-508749.17333333334</v>
          </cell>
          <cell r="AI1226">
            <v>-508749.17</v>
          </cell>
          <cell r="AJ1226">
            <v>-508749.16666666674</v>
          </cell>
        </row>
        <row r="1227">
          <cell r="Q1227">
            <v>-3552082.53</v>
          </cell>
          <cell r="R1227">
            <v>-322915.86</v>
          </cell>
          <cell r="S1227">
            <v>-968749.19</v>
          </cell>
          <cell r="T1227">
            <v>-1614582.52</v>
          </cell>
          <cell r="AG1227">
            <v>-1937499.2166666668</v>
          </cell>
          <cell r="AH1227">
            <v>-1937499.2133333331</v>
          </cell>
          <cell r="AI1227">
            <v>-1937499.21</v>
          </cell>
          <cell r="AJ1227">
            <v>-1937499.2066666668</v>
          </cell>
        </row>
        <row r="1228">
          <cell r="Q1228">
            <v>0</v>
          </cell>
          <cell r="R1228">
            <v>0</v>
          </cell>
          <cell r="S1228">
            <v>0</v>
          </cell>
          <cell r="T1228">
            <v>0</v>
          </cell>
          <cell r="AG1228">
            <v>-63380.137916666667</v>
          </cell>
          <cell r="AH1228">
            <v>-54432.344583333346</v>
          </cell>
          <cell r="AI1228">
            <v>-51449.82958333334</v>
          </cell>
          <cell r="AJ1228">
            <v>-45484.676249999997</v>
          </cell>
        </row>
        <row r="1229">
          <cell r="Q1229">
            <v>0</v>
          </cell>
          <cell r="R1229">
            <v>0</v>
          </cell>
          <cell r="S1229">
            <v>0</v>
          </cell>
          <cell r="T1229">
            <v>0</v>
          </cell>
          <cell r="AG1229">
            <v>-88958.333333333328</v>
          </cell>
          <cell r="AH1229">
            <v>-71458.333333333328</v>
          </cell>
          <cell r="AI1229">
            <v>-65625</v>
          </cell>
          <cell r="AJ1229">
            <v>-53958.333333333336</v>
          </cell>
        </row>
        <row r="1230">
          <cell r="Q1230">
            <v>0</v>
          </cell>
          <cell r="R1230">
            <v>0</v>
          </cell>
          <cell r="S1230">
            <v>0</v>
          </cell>
          <cell r="T1230">
            <v>0</v>
          </cell>
          <cell r="AG1230">
            <v>0</v>
          </cell>
          <cell r="AH1230">
            <v>0</v>
          </cell>
          <cell r="AI1230">
            <v>0</v>
          </cell>
          <cell r="AJ1230">
            <v>0</v>
          </cell>
        </row>
        <row r="1231">
          <cell r="Q1231">
            <v>-1699316.75</v>
          </cell>
          <cell r="R1231">
            <v>-154483.42000000001</v>
          </cell>
          <cell r="S1231">
            <v>-463450.09</v>
          </cell>
          <cell r="T1231">
            <v>-772416.76</v>
          </cell>
          <cell r="AG1231">
            <v>-926900.09</v>
          </cell>
          <cell r="AH1231">
            <v>-926900.08708333329</v>
          </cell>
          <cell r="AI1231">
            <v>-926900.08499999996</v>
          </cell>
          <cell r="AJ1231">
            <v>-926900.08375000011</v>
          </cell>
        </row>
        <row r="1232">
          <cell r="Q1232">
            <v>0</v>
          </cell>
          <cell r="R1232">
            <v>0</v>
          </cell>
          <cell r="S1232">
            <v>0</v>
          </cell>
          <cell r="T1232">
            <v>0</v>
          </cell>
          <cell r="AG1232">
            <v>0</v>
          </cell>
          <cell r="AH1232">
            <v>0</v>
          </cell>
          <cell r="AI1232">
            <v>0</v>
          </cell>
          <cell r="AJ1232">
            <v>0</v>
          </cell>
        </row>
        <row r="1233">
          <cell r="Q1233">
            <v>0</v>
          </cell>
          <cell r="R1233">
            <v>0</v>
          </cell>
          <cell r="S1233">
            <v>0</v>
          </cell>
          <cell r="T1233">
            <v>0</v>
          </cell>
          <cell r="AG1233">
            <v>0</v>
          </cell>
          <cell r="AH1233">
            <v>0</v>
          </cell>
          <cell r="AI1233">
            <v>0</v>
          </cell>
          <cell r="AJ1233">
            <v>0</v>
          </cell>
        </row>
        <row r="1234">
          <cell r="Q1234">
            <v>0</v>
          </cell>
          <cell r="R1234">
            <v>0</v>
          </cell>
          <cell r="S1234">
            <v>0</v>
          </cell>
          <cell r="T1234">
            <v>0</v>
          </cell>
          <cell r="AG1234">
            <v>0</v>
          </cell>
          <cell r="AH1234">
            <v>0</v>
          </cell>
          <cell r="AI1234">
            <v>0</v>
          </cell>
          <cell r="AJ1234">
            <v>0</v>
          </cell>
        </row>
        <row r="1235">
          <cell r="Q1235">
            <v>0</v>
          </cell>
          <cell r="R1235">
            <v>0</v>
          </cell>
          <cell r="S1235">
            <v>0</v>
          </cell>
          <cell r="T1235">
            <v>0</v>
          </cell>
          <cell r="AG1235">
            <v>0</v>
          </cell>
          <cell r="AH1235">
            <v>0</v>
          </cell>
          <cell r="AI1235">
            <v>0</v>
          </cell>
          <cell r="AJ1235">
            <v>0</v>
          </cell>
        </row>
        <row r="1236">
          <cell r="Q1236">
            <v>0</v>
          </cell>
          <cell r="R1236">
            <v>0</v>
          </cell>
          <cell r="S1236">
            <v>0</v>
          </cell>
          <cell r="T1236">
            <v>0</v>
          </cell>
          <cell r="AG1236">
            <v>0</v>
          </cell>
          <cell r="AH1236">
            <v>0</v>
          </cell>
          <cell r="AI1236">
            <v>0</v>
          </cell>
          <cell r="AJ1236">
            <v>0</v>
          </cell>
        </row>
        <row r="1237">
          <cell r="Q1237">
            <v>0</v>
          </cell>
          <cell r="R1237">
            <v>0</v>
          </cell>
          <cell r="S1237">
            <v>0</v>
          </cell>
          <cell r="T1237">
            <v>0</v>
          </cell>
          <cell r="AG1237">
            <v>0</v>
          </cell>
          <cell r="AH1237">
            <v>0</v>
          </cell>
          <cell r="AI1237">
            <v>0</v>
          </cell>
          <cell r="AJ1237">
            <v>0</v>
          </cell>
        </row>
        <row r="1238">
          <cell r="Q1238">
            <v>0</v>
          </cell>
          <cell r="R1238">
            <v>0</v>
          </cell>
          <cell r="S1238">
            <v>0</v>
          </cell>
          <cell r="T1238">
            <v>0</v>
          </cell>
          <cell r="AG1238">
            <v>-122438.86291666667</v>
          </cell>
          <cell r="AH1238">
            <v>-82729.81041666666</v>
          </cell>
          <cell r="AI1238">
            <v>-29782.911250000001</v>
          </cell>
          <cell r="AJ1238">
            <v>0</v>
          </cell>
        </row>
        <row r="1239">
          <cell r="Q1239">
            <v>-802132.01</v>
          </cell>
          <cell r="R1239">
            <v>-1122965.3400000001</v>
          </cell>
          <cell r="S1239">
            <v>-1443798.67</v>
          </cell>
          <cell r="T1239">
            <v>-1764632</v>
          </cell>
          <cell r="AG1239">
            <v>-962548.69666666666</v>
          </cell>
          <cell r="AH1239">
            <v>-962548.69333333324</v>
          </cell>
          <cell r="AI1239">
            <v>-962548.69</v>
          </cell>
          <cell r="AJ1239">
            <v>-962548.68666666653</v>
          </cell>
        </row>
        <row r="1240">
          <cell r="Q1240">
            <v>0</v>
          </cell>
          <cell r="R1240">
            <v>0</v>
          </cell>
          <cell r="S1240">
            <v>0</v>
          </cell>
          <cell r="T1240">
            <v>0</v>
          </cell>
          <cell r="AG1240">
            <v>-388645.83333333331</v>
          </cell>
          <cell r="AH1240">
            <v>-337395.83333333331</v>
          </cell>
          <cell r="AI1240">
            <v>-269062.5</v>
          </cell>
          <cell r="AJ1240">
            <v>-183645.83333333334</v>
          </cell>
        </row>
        <row r="1241">
          <cell r="Q1241">
            <v>0</v>
          </cell>
          <cell r="R1241">
            <v>0</v>
          </cell>
          <cell r="S1241">
            <v>0</v>
          </cell>
          <cell r="T1241">
            <v>0</v>
          </cell>
          <cell r="AG1241">
            <v>0</v>
          </cell>
          <cell r="AH1241">
            <v>0</v>
          </cell>
          <cell r="AI1241">
            <v>0</v>
          </cell>
          <cell r="AJ1241">
            <v>0</v>
          </cell>
        </row>
        <row r="1242">
          <cell r="Q1242">
            <v>0</v>
          </cell>
          <cell r="R1242">
            <v>0</v>
          </cell>
          <cell r="S1242">
            <v>0</v>
          </cell>
          <cell r="T1242">
            <v>0</v>
          </cell>
          <cell r="AG1242">
            <v>-223031.25</v>
          </cell>
          <cell r="AH1242">
            <v>-179156.25</v>
          </cell>
          <cell r="AI1242">
            <v>-120656.25</v>
          </cell>
          <cell r="AJ1242">
            <v>-47531.25</v>
          </cell>
        </row>
        <row r="1243">
          <cell r="Q1243">
            <v>-38750</v>
          </cell>
          <cell r="R1243">
            <v>-54250</v>
          </cell>
          <cell r="S1243">
            <v>-69750</v>
          </cell>
          <cell r="T1243">
            <v>0</v>
          </cell>
          <cell r="AG1243">
            <v>-46500</v>
          </cell>
          <cell r="AH1243">
            <v>-46500</v>
          </cell>
          <cell r="AI1243">
            <v>-46500</v>
          </cell>
          <cell r="AJ1243">
            <v>-42947.916666666664</v>
          </cell>
        </row>
        <row r="1244">
          <cell r="Q1244">
            <v>-146626.66</v>
          </cell>
          <cell r="R1244">
            <v>-205293.32</v>
          </cell>
          <cell r="S1244">
            <v>-263959.98</v>
          </cell>
          <cell r="T1244">
            <v>0</v>
          </cell>
          <cell r="AG1244">
            <v>-175960.03333333335</v>
          </cell>
          <cell r="AH1244">
            <v>-175960.0266666667</v>
          </cell>
          <cell r="AI1244">
            <v>-175960.02000000002</v>
          </cell>
          <cell r="AJ1244">
            <v>-162517.23666666666</v>
          </cell>
        </row>
        <row r="1245">
          <cell r="Q1245">
            <v>-842187.5</v>
          </cell>
          <cell r="R1245">
            <v>-1179062.5</v>
          </cell>
          <cell r="S1245">
            <v>-1515937.5</v>
          </cell>
          <cell r="T1245">
            <v>-1852812.5</v>
          </cell>
          <cell r="AG1245">
            <v>-1010625</v>
          </cell>
          <cell r="AH1245">
            <v>-1010625</v>
          </cell>
          <cell r="AI1245">
            <v>-1010625</v>
          </cell>
          <cell r="AJ1245">
            <v>-1010625</v>
          </cell>
        </row>
        <row r="1246">
          <cell r="Q1246">
            <v>-487500</v>
          </cell>
          <cell r="R1246">
            <v>-682500</v>
          </cell>
          <cell r="S1246">
            <v>-877500</v>
          </cell>
          <cell r="T1246">
            <v>-1072500</v>
          </cell>
          <cell r="AG1246">
            <v>-585000</v>
          </cell>
          <cell r="AH1246">
            <v>-585000</v>
          </cell>
          <cell r="AI1246">
            <v>-585000</v>
          </cell>
          <cell r="AJ1246">
            <v>-585000</v>
          </cell>
        </row>
        <row r="1247">
          <cell r="Q1247">
            <v>-2201792.52</v>
          </cell>
          <cell r="R1247">
            <v>-2752240.65</v>
          </cell>
          <cell r="S1247">
            <v>-3302688.78</v>
          </cell>
          <cell r="T1247">
            <v>-550448.16</v>
          </cell>
          <cell r="AG1247">
            <v>-2110956.0016666665</v>
          </cell>
          <cell r="AH1247">
            <v>-2060155.3262500002</v>
          </cell>
          <cell r="AI1247">
            <v>-1998065.6066666667</v>
          </cell>
          <cell r="AJ1247">
            <v>-1958553.9783333335</v>
          </cell>
        </row>
        <row r="1248">
          <cell r="Q1248">
            <v>-1968.42</v>
          </cell>
          <cell r="R1248">
            <v>-81301.72</v>
          </cell>
          <cell r="S1248">
            <v>-128134.61</v>
          </cell>
          <cell r="T1248">
            <v>-193252.52</v>
          </cell>
          <cell r="AG1248">
            <v>-63117.797500000008</v>
          </cell>
          <cell r="AH1248">
            <v>-64910.628333333356</v>
          </cell>
          <cell r="AI1248">
            <v>-68714.197083333347</v>
          </cell>
          <cell r="AJ1248">
            <v>-78156.269166666665</v>
          </cell>
        </row>
        <row r="1249">
          <cell r="Q1249">
            <v>-128480.64</v>
          </cell>
          <cell r="R1249">
            <v>-22350.91</v>
          </cell>
          <cell r="S1249">
            <v>-44701.82</v>
          </cell>
          <cell r="T1249">
            <v>-67052.73</v>
          </cell>
          <cell r="AG1249">
            <v>-16060.08</v>
          </cell>
          <cell r="AH1249">
            <v>-22344.727916666667</v>
          </cell>
          <cell r="AI1249">
            <v>-25138.59166666666</v>
          </cell>
          <cell r="AJ1249">
            <v>-29795.031249999996</v>
          </cell>
        </row>
        <row r="1250">
          <cell r="Q1250">
            <v>-11355.43</v>
          </cell>
          <cell r="R1250">
            <v>-18925.72</v>
          </cell>
          <cell r="S1250">
            <v>-3785.14</v>
          </cell>
          <cell r="T1250">
            <v>-11355.43</v>
          </cell>
          <cell r="AG1250">
            <v>-19583.491250000003</v>
          </cell>
          <cell r="AH1250">
            <v>-20845.205833333337</v>
          </cell>
          <cell r="AI1250">
            <v>-21791.491666666669</v>
          </cell>
          <cell r="AJ1250">
            <v>-22422.348750000005</v>
          </cell>
        </row>
        <row r="1251">
          <cell r="Q1251">
            <v>0</v>
          </cell>
          <cell r="R1251">
            <v>0</v>
          </cell>
          <cell r="S1251">
            <v>0</v>
          </cell>
          <cell r="T1251">
            <v>0</v>
          </cell>
          <cell r="AG1251">
            <v>-16332.467500000001</v>
          </cell>
          <cell r="AH1251">
            <v>-7028.3149999999996</v>
          </cell>
          <cell r="AI1251">
            <v>3350.8537499999998</v>
          </cell>
          <cell r="AJ1251">
            <v>7369.4920833333335</v>
          </cell>
        </row>
        <row r="1252">
          <cell r="Q1252">
            <v>0</v>
          </cell>
          <cell r="R1252">
            <v>0</v>
          </cell>
          <cell r="S1252">
            <v>0</v>
          </cell>
          <cell r="T1252">
            <v>0</v>
          </cell>
          <cell r="AG1252">
            <v>-40036.249999999993</v>
          </cell>
          <cell r="AH1252">
            <v>-32899.863333333335</v>
          </cell>
          <cell r="AI1252">
            <v>-25382.65625</v>
          </cell>
          <cell r="AJ1252">
            <v>-19995.236249999998</v>
          </cell>
        </row>
        <row r="1253">
          <cell r="Q1253">
            <v>-4441250</v>
          </cell>
          <cell r="R1253">
            <v>-403750</v>
          </cell>
          <cell r="S1253">
            <v>-1211250</v>
          </cell>
          <cell r="T1253">
            <v>-2018750</v>
          </cell>
          <cell r="AG1253">
            <v>-2422500</v>
          </cell>
          <cell r="AH1253">
            <v>-2422500</v>
          </cell>
          <cell r="AI1253">
            <v>-2422500</v>
          </cell>
          <cell r="AJ1253">
            <v>-2422500</v>
          </cell>
        </row>
        <row r="1254">
          <cell r="Q1254">
            <v>-3208333.15</v>
          </cell>
          <cell r="R1254">
            <v>-291666.48</v>
          </cell>
          <cell r="S1254">
            <v>-874999.81</v>
          </cell>
          <cell r="T1254">
            <v>-1458333.14</v>
          </cell>
          <cell r="AG1254">
            <v>-1749999.8366666667</v>
          </cell>
          <cell r="AH1254">
            <v>-1749999.8333333333</v>
          </cell>
          <cell r="AI1254">
            <v>-1749999.83</v>
          </cell>
          <cell r="AJ1254">
            <v>-1749999.8266666664</v>
          </cell>
        </row>
        <row r="1255">
          <cell r="Q1255">
            <v>-16785.45</v>
          </cell>
          <cell r="R1255">
            <v>-21811.97</v>
          </cell>
          <cell r="S1255">
            <v>-27705.86</v>
          </cell>
          <cell r="T1255">
            <v>56687.97</v>
          </cell>
          <cell r="AG1255">
            <v>-2034.8454166666668</v>
          </cell>
          <cell r="AH1255">
            <v>-3643.0712500000004</v>
          </cell>
          <cell r="AI1255">
            <v>-5706.314166666667</v>
          </cell>
          <cell r="AJ1255">
            <v>-4498.7262500000006</v>
          </cell>
        </row>
        <row r="1256">
          <cell r="Q1256">
            <v>-45879.18</v>
          </cell>
          <cell r="R1256">
            <v>-44448.160000000003</v>
          </cell>
          <cell r="S1256">
            <v>-43220.74</v>
          </cell>
          <cell r="T1256">
            <v>-8778.4</v>
          </cell>
          <cell r="AG1256">
            <v>-13952.984999999999</v>
          </cell>
          <cell r="AH1256">
            <v>-17716.624166666665</v>
          </cell>
          <cell r="AI1256">
            <v>-21369.494999999999</v>
          </cell>
          <cell r="AJ1256">
            <v>-23536.125833333335</v>
          </cell>
        </row>
        <row r="1257">
          <cell r="Q1257">
            <v>-561666.5</v>
          </cell>
          <cell r="R1257">
            <v>-1684999.83</v>
          </cell>
          <cell r="S1257">
            <v>-2808333.16</v>
          </cell>
          <cell r="T1257">
            <v>-3931666.49</v>
          </cell>
          <cell r="AG1257">
            <v>-3369999.8533333335</v>
          </cell>
          <cell r="AH1257">
            <v>-3369999.85</v>
          </cell>
          <cell r="AI1257">
            <v>-3369999.8466666662</v>
          </cell>
          <cell r="AJ1257">
            <v>-3369999.8433333333</v>
          </cell>
        </row>
        <row r="1258">
          <cell r="Q1258">
            <v>-53523.61</v>
          </cell>
          <cell r="R1258">
            <v>-53523.61</v>
          </cell>
          <cell r="S1258">
            <v>-53523.61</v>
          </cell>
          <cell r="T1258">
            <v>-61504.03</v>
          </cell>
          <cell r="AG1258">
            <v>-15611.052916666667</v>
          </cell>
          <cell r="AH1258">
            <v>-20071.353749999998</v>
          </cell>
          <cell r="AI1258">
            <v>-24531.654583333333</v>
          </cell>
          <cell r="AJ1258">
            <v>-29324.472916666666</v>
          </cell>
        </row>
        <row r="1259">
          <cell r="Q1259">
            <v>-88660.63</v>
          </cell>
          <cell r="R1259">
            <v>-88660.63</v>
          </cell>
          <cell r="S1259">
            <v>-87313.61</v>
          </cell>
          <cell r="T1259">
            <v>-99566.01</v>
          </cell>
          <cell r="AG1259">
            <v>-69210.078749999986</v>
          </cell>
          <cell r="AH1259">
            <v>-71658.199166666658</v>
          </cell>
          <cell r="AI1259">
            <v>-74203.868333333332</v>
          </cell>
          <cell r="AJ1259">
            <v>-76964.37000000001</v>
          </cell>
        </row>
        <row r="1260">
          <cell r="Q1260">
            <v>-8208750</v>
          </cell>
          <cell r="R1260">
            <v>-746250</v>
          </cell>
          <cell r="S1260">
            <v>-2238750</v>
          </cell>
          <cell r="T1260">
            <v>-3731250</v>
          </cell>
          <cell r="AG1260">
            <v>-4477500</v>
          </cell>
          <cell r="AH1260">
            <v>-4477500</v>
          </cell>
          <cell r="AI1260">
            <v>-4477500</v>
          </cell>
          <cell r="AJ1260">
            <v>-4477500</v>
          </cell>
        </row>
        <row r="1261">
          <cell r="Q1261">
            <v>-871979.18</v>
          </cell>
          <cell r="R1261">
            <v>-79270.850000000006</v>
          </cell>
          <cell r="S1261">
            <v>-237812.52</v>
          </cell>
          <cell r="T1261">
            <v>-396354.19</v>
          </cell>
          <cell r="AG1261">
            <v>-481350.17166666669</v>
          </cell>
          <cell r="AH1261">
            <v>-480469.37833333336</v>
          </cell>
          <cell r="AI1261">
            <v>-479588.58499999996</v>
          </cell>
          <cell r="AJ1261">
            <v>-478707.79166666657</v>
          </cell>
        </row>
        <row r="1262">
          <cell r="Q1262">
            <v>0</v>
          </cell>
          <cell r="R1262">
            <v>0</v>
          </cell>
          <cell r="S1262">
            <v>0</v>
          </cell>
          <cell r="T1262">
            <v>0</v>
          </cell>
          <cell r="AG1262">
            <v>-3600.4145833333332</v>
          </cell>
          <cell r="AH1262">
            <v>-2945.7937500000003</v>
          </cell>
          <cell r="AI1262">
            <v>-2291.1729166666664</v>
          </cell>
          <cell r="AJ1262">
            <v>-1636.5520833333333</v>
          </cell>
        </row>
        <row r="1263">
          <cell r="Q1263">
            <v>-877500</v>
          </cell>
          <cell r="R1263">
            <v>-2632500</v>
          </cell>
          <cell r="S1263">
            <v>-4387500</v>
          </cell>
          <cell r="T1263">
            <v>-6142500</v>
          </cell>
          <cell r="AG1263">
            <v>-5265000</v>
          </cell>
          <cell r="AH1263">
            <v>-5265000</v>
          </cell>
          <cell r="AI1263">
            <v>-5265000</v>
          </cell>
          <cell r="AJ1263">
            <v>-5265000</v>
          </cell>
        </row>
        <row r="1264">
          <cell r="Q1264">
            <v>0</v>
          </cell>
          <cell r="R1264">
            <v>0</v>
          </cell>
          <cell r="S1264">
            <v>0</v>
          </cell>
          <cell r="T1264">
            <v>0</v>
          </cell>
          <cell r="AG1264">
            <v>0</v>
          </cell>
          <cell r="AH1264">
            <v>0</v>
          </cell>
          <cell r="AI1264">
            <v>0</v>
          </cell>
          <cell r="AJ1264">
            <v>0</v>
          </cell>
        </row>
        <row r="1265">
          <cell r="Q1265">
            <v>-7497750.0199999996</v>
          </cell>
          <cell r="R1265">
            <v>-9163916.6899999995</v>
          </cell>
          <cell r="S1265">
            <v>-833083.36</v>
          </cell>
          <cell r="T1265">
            <v>-2499250.0299999998</v>
          </cell>
          <cell r="AG1265">
            <v>-5028282.7833333332</v>
          </cell>
          <cell r="AH1265">
            <v>-5023700.82</v>
          </cell>
          <cell r="AI1265">
            <v>-5019118.8566666665</v>
          </cell>
          <cell r="AJ1265">
            <v>-5014536.8933333335</v>
          </cell>
        </row>
        <row r="1266">
          <cell r="Q1266">
            <v>0</v>
          </cell>
          <cell r="R1266">
            <v>0</v>
          </cell>
          <cell r="S1266">
            <v>0</v>
          </cell>
          <cell r="T1266">
            <v>0</v>
          </cell>
          <cell r="AG1266">
            <v>0</v>
          </cell>
          <cell r="AH1266">
            <v>0</v>
          </cell>
          <cell r="AI1266">
            <v>0</v>
          </cell>
          <cell r="AJ1266">
            <v>0</v>
          </cell>
        </row>
        <row r="1267">
          <cell r="Q1267">
            <v>0</v>
          </cell>
          <cell r="R1267">
            <v>-1400000</v>
          </cell>
          <cell r="S1267">
            <v>-2800000</v>
          </cell>
          <cell r="T1267">
            <v>0</v>
          </cell>
          <cell r="AG1267">
            <v>-1444059.1666666667</v>
          </cell>
          <cell r="AH1267">
            <v>-1437280.8333333333</v>
          </cell>
          <cell r="AI1267">
            <v>-1430502.5</v>
          </cell>
          <cell r="AJ1267">
            <v>-1423724.1666666667</v>
          </cell>
        </row>
        <row r="1268">
          <cell r="Q1268">
            <v>-937499.98</v>
          </cell>
          <cell r="R1268">
            <v>-1145833.31</v>
          </cell>
          <cell r="S1268">
            <v>-104166.64</v>
          </cell>
          <cell r="T1268">
            <v>0</v>
          </cell>
          <cell r="AG1268">
            <v>-632523.1216666667</v>
          </cell>
          <cell r="AH1268">
            <v>-631365.71499999997</v>
          </cell>
          <cell r="AI1268">
            <v>-630208.30833333347</v>
          </cell>
          <cell r="AJ1268">
            <v>-616030.06958333345</v>
          </cell>
        </row>
        <row r="1269">
          <cell r="Q1269">
            <v>-576916.68999999994</v>
          </cell>
          <cell r="R1269">
            <v>-1153833.3600000001</v>
          </cell>
          <cell r="S1269">
            <v>-1730750.03</v>
          </cell>
          <cell r="T1269">
            <v>-2307666.7000000002</v>
          </cell>
          <cell r="AG1269">
            <v>-937489.58791666676</v>
          </cell>
          <cell r="AH1269">
            <v>-1009604.1733333333</v>
          </cell>
          <cell r="AI1269">
            <v>-1129795.1479166667</v>
          </cell>
          <cell r="AJ1269">
            <v>-1298062.5116666665</v>
          </cell>
        </row>
        <row r="1270">
          <cell r="Q1270">
            <v>-99450</v>
          </cell>
          <cell r="R1270">
            <v>-198900</v>
          </cell>
          <cell r="S1270">
            <v>-298350</v>
          </cell>
          <cell r="T1270">
            <v>-397800</v>
          </cell>
          <cell r="AG1270">
            <v>-161606.25</v>
          </cell>
          <cell r="AH1270">
            <v>-174037.5</v>
          </cell>
          <cell r="AI1270">
            <v>-194756.25</v>
          </cell>
          <cell r="AJ1270">
            <v>-223762.5</v>
          </cell>
        </row>
        <row r="1271">
          <cell r="AG1271">
            <v>0</v>
          </cell>
          <cell r="AH1271">
            <v>0</v>
          </cell>
          <cell r="AI1271">
            <v>0</v>
          </cell>
          <cell r="AJ1271">
            <v>0</v>
          </cell>
        </row>
        <row r="1272">
          <cell r="Q1272">
            <v>2345.3200000000002</v>
          </cell>
          <cell r="R1272">
            <v>2345.3200000000002</v>
          </cell>
          <cell r="S1272">
            <v>2345.3200000000002</v>
          </cell>
          <cell r="T1272">
            <v>0</v>
          </cell>
          <cell r="AG1272">
            <v>-3529.935833333333</v>
          </cell>
          <cell r="AH1272">
            <v>-3334.4924999999998</v>
          </cell>
          <cell r="AI1272">
            <v>-3139.0491666666662</v>
          </cell>
          <cell r="AJ1272">
            <v>-3041.3274999999999</v>
          </cell>
        </row>
        <row r="1273">
          <cell r="Q1273">
            <v>-25878.49</v>
          </cell>
          <cell r="R1273">
            <v>-26043.200000000001</v>
          </cell>
          <cell r="S1273">
            <v>-19798.150000000001</v>
          </cell>
          <cell r="T1273">
            <v>0</v>
          </cell>
          <cell r="AG1273">
            <v>-14838.407500000001</v>
          </cell>
          <cell r="AH1273">
            <v>-16685.532499999998</v>
          </cell>
          <cell r="AI1273">
            <v>-18475.638750000002</v>
          </cell>
          <cell r="AJ1273">
            <v>-18211.62875</v>
          </cell>
        </row>
        <row r="1274">
          <cell r="Q1274">
            <v>-1639462.5</v>
          </cell>
          <cell r="R1274">
            <v>-2059837.5</v>
          </cell>
          <cell r="S1274">
            <v>-2480212.5</v>
          </cell>
          <cell r="T1274">
            <v>-420375</v>
          </cell>
          <cell r="AG1274">
            <v>-267989.0625</v>
          </cell>
          <cell r="AH1274">
            <v>-422126.5625</v>
          </cell>
          <cell r="AI1274">
            <v>-611295.3125</v>
          </cell>
          <cell r="AJ1274">
            <v>-732153.125</v>
          </cell>
        </row>
        <row r="1275">
          <cell r="Q1275">
            <v>0</v>
          </cell>
          <cell r="R1275">
            <v>0</v>
          </cell>
          <cell r="S1275">
            <v>0</v>
          </cell>
          <cell r="T1275">
            <v>0</v>
          </cell>
          <cell r="AG1275">
            <v>0</v>
          </cell>
          <cell r="AH1275">
            <v>0</v>
          </cell>
          <cell r="AI1275">
            <v>0</v>
          </cell>
          <cell r="AJ1275">
            <v>0</v>
          </cell>
        </row>
        <row r="1276">
          <cell r="Q1276">
            <v>-1473607.13</v>
          </cell>
          <cell r="R1276">
            <v>0</v>
          </cell>
          <cell r="S1276">
            <v>0</v>
          </cell>
          <cell r="T1276">
            <v>0</v>
          </cell>
          <cell r="AG1276">
            <v>-1349490.7437500001</v>
          </cell>
          <cell r="AH1276">
            <v>-1284158.7908333335</v>
          </cell>
          <cell r="AI1276">
            <v>-1156775.3800000001</v>
          </cell>
          <cell r="AJ1276">
            <v>-1064291.8404166666</v>
          </cell>
        </row>
        <row r="1277">
          <cell r="Q1277">
            <v>-914398.34</v>
          </cell>
          <cell r="R1277">
            <v>-371782.12</v>
          </cell>
          <cell r="S1277">
            <v>46918.06</v>
          </cell>
          <cell r="T1277">
            <v>26736.880000000001</v>
          </cell>
          <cell r="AG1277">
            <v>-153496.40833333333</v>
          </cell>
          <cell r="AH1277">
            <v>-189064.78958333333</v>
          </cell>
          <cell r="AI1277">
            <v>-199668.61833333338</v>
          </cell>
          <cell r="AJ1277">
            <v>-191356.60500000001</v>
          </cell>
        </row>
        <row r="1278">
          <cell r="Q1278">
            <v>-495678.29</v>
          </cell>
          <cell r="R1278">
            <v>-186025.63</v>
          </cell>
          <cell r="S1278">
            <v>26467.42</v>
          </cell>
          <cell r="T1278">
            <v>19822.240000000002</v>
          </cell>
          <cell r="AG1278">
            <v>-102337.96166666667</v>
          </cell>
          <cell r="AH1278">
            <v>-117203.72833333333</v>
          </cell>
          <cell r="AI1278">
            <v>-118586.17583333334</v>
          </cell>
          <cell r="AJ1278">
            <v>-111620.41833333333</v>
          </cell>
        </row>
        <row r="1279">
          <cell r="Q1279">
            <v>-21336.74</v>
          </cell>
          <cell r="R1279">
            <v>-68156.289999999994</v>
          </cell>
          <cell r="S1279">
            <v>-27492.53</v>
          </cell>
          <cell r="T1279">
            <v>-78660.91</v>
          </cell>
          <cell r="AG1279">
            <v>-5100.7441666666673</v>
          </cell>
          <cell r="AH1279">
            <v>-10807.308333333334</v>
          </cell>
          <cell r="AI1279">
            <v>-16533.897499999999</v>
          </cell>
          <cell r="AJ1279">
            <v>-22453.91</v>
          </cell>
        </row>
        <row r="1280">
          <cell r="Q1280">
            <v>0</v>
          </cell>
          <cell r="R1280">
            <v>0</v>
          </cell>
          <cell r="S1280">
            <v>0</v>
          </cell>
          <cell r="T1280">
            <v>0</v>
          </cell>
          <cell r="AG1280">
            <v>0</v>
          </cell>
          <cell r="AH1280">
            <v>0</v>
          </cell>
          <cell r="AI1280">
            <v>0</v>
          </cell>
          <cell r="AJ1280">
            <v>0</v>
          </cell>
        </row>
        <row r="1281">
          <cell r="Q1281">
            <v>0</v>
          </cell>
          <cell r="R1281">
            <v>0</v>
          </cell>
          <cell r="S1281">
            <v>0</v>
          </cell>
          <cell r="T1281">
            <v>0</v>
          </cell>
          <cell r="AG1281">
            <v>902.25916666666672</v>
          </cell>
          <cell r="AH1281">
            <v>902.25916666666672</v>
          </cell>
          <cell r="AI1281">
            <v>902.25916666666672</v>
          </cell>
          <cell r="AJ1281">
            <v>902.25916666666672</v>
          </cell>
        </row>
        <row r="1282">
          <cell r="Q1282">
            <v>0</v>
          </cell>
          <cell r="R1282">
            <v>0</v>
          </cell>
          <cell r="S1282">
            <v>0</v>
          </cell>
          <cell r="T1282">
            <v>0</v>
          </cell>
          <cell r="AG1282">
            <v>0</v>
          </cell>
          <cell r="AH1282">
            <v>0</v>
          </cell>
          <cell r="AI1282">
            <v>0</v>
          </cell>
          <cell r="AJ1282">
            <v>0</v>
          </cell>
        </row>
        <row r="1283">
          <cell r="Q1283">
            <v>0</v>
          </cell>
          <cell r="R1283">
            <v>0</v>
          </cell>
          <cell r="S1283">
            <v>0</v>
          </cell>
          <cell r="T1283">
            <v>0</v>
          </cell>
          <cell r="AG1283">
            <v>0</v>
          </cell>
          <cell r="AH1283">
            <v>0</v>
          </cell>
          <cell r="AI1283">
            <v>0</v>
          </cell>
          <cell r="AJ1283">
            <v>0</v>
          </cell>
        </row>
        <row r="1284">
          <cell r="Q1284">
            <v>0</v>
          </cell>
          <cell r="R1284">
            <v>0</v>
          </cell>
          <cell r="S1284">
            <v>0</v>
          </cell>
          <cell r="T1284">
            <v>0</v>
          </cell>
          <cell r="AG1284">
            <v>0</v>
          </cell>
          <cell r="AH1284">
            <v>0</v>
          </cell>
          <cell r="AI1284">
            <v>0</v>
          </cell>
          <cell r="AJ1284">
            <v>0</v>
          </cell>
        </row>
        <row r="1285">
          <cell r="AG1285">
            <v>0</v>
          </cell>
          <cell r="AH1285">
            <v>0</v>
          </cell>
          <cell r="AI1285">
            <v>0</v>
          </cell>
          <cell r="AJ1285">
            <v>0</v>
          </cell>
        </row>
        <row r="1286">
          <cell r="AG1286">
            <v>0</v>
          </cell>
          <cell r="AH1286">
            <v>0</v>
          </cell>
          <cell r="AI1286">
            <v>0</v>
          </cell>
          <cell r="AJ1286">
            <v>0</v>
          </cell>
        </row>
        <row r="1287">
          <cell r="AG1287">
            <v>0</v>
          </cell>
          <cell r="AH1287">
            <v>0</v>
          </cell>
          <cell r="AI1287">
            <v>0</v>
          </cell>
          <cell r="AJ1287">
            <v>0</v>
          </cell>
        </row>
        <row r="1288">
          <cell r="R1288">
            <v>0</v>
          </cell>
          <cell r="S1288">
            <v>0</v>
          </cell>
          <cell r="T1288">
            <v>-130769.23</v>
          </cell>
          <cell r="AG1288">
            <v>0</v>
          </cell>
          <cell r="AH1288">
            <v>0</v>
          </cell>
          <cell r="AI1288">
            <v>0</v>
          </cell>
          <cell r="AJ1288">
            <v>-5448.7179166666665</v>
          </cell>
        </row>
        <row r="1289">
          <cell r="Q1289">
            <v>0</v>
          </cell>
          <cell r="R1289">
            <v>0</v>
          </cell>
          <cell r="S1289">
            <v>0</v>
          </cell>
          <cell r="T1289">
            <v>0</v>
          </cell>
          <cell r="AG1289">
            <v>0</v>
          </cell>
          <cell r="AH1289">
            <v>0</v>
          </cell>
          <cell r="AI1289">
            <v>0</v>
          </cell>
          <cell r="AJ1289">
            <v>0</v>
          </cell>
        </row>
        <row r="1290">
          <cell r="Q1290">
            <v>0</v>
          </cell>
          <cell r="R1290">
            <v>0</v>
          </cell>
          <cell r="S1290">
            <v>0</v>
          </cell>
          <cell r="T1290">
            <v>0</v>
          </cell>
          <cell r="AG1290">
            <v>0</v>
          </cell>
          <cell r="AH1290">
            <v>0</v>
          </cell>
          <cell r="AI1290">
            <v>0</v>
          </cell>
          <cell r="AJ1290">
            <v>0</v>
          </cell>
        </row>
        <row r="1291">
          <cell r="Q1291">
            <v>0</v>
          </cell>
          <cell r="R1291">
            <v>0</v>
          </cell>
          <cell r="S1291">
            <v>0</v>
          </cell>
          <cell r="T1291">
            <v>0</v>
          </cell>
          <cell r="AG1291">
            <v>0</v>
          </cell>
          <cell r="AH1291">
            <v>0</v>
          </cell>
          <cell r="AI1291">
            <v>0</v>
          </cell>
          <cell r="AJ1291">
            <v>0</v>
          </cell>
        </row>
        <row r="1292">
          <cell r="Q1292">
            <v>0</v>
          </cell>
          <cell r="R1292">
            <v>0</v>
          </cell>
          <cell r="S1292">
            <v>0</v>
          </cell>
          <cell r="T1292">
            <v>0</v>
          </cell>
          <cell r="AG1292">
            <v>0</v>
          </cell>
          <cell r="AH1292">
            <v>0</v>
          </cell>
          <cell r="AI1292">
            <v>0</v>
          </cell>
          <cell r="AJ1292">
            <v>0</v>
          </cell>
        </row>
        <row r="1293">
          <cell r="Q1293">
            <v>-733011.79</v>
          </cell>
          <cell r="R1293">
            <v>-1099517.69</v>
          </cell>
          <cell r="S1293">
            <v>-1466023.59</v>
          </cell>
          <cell r="T1293">
            <v>-1832529.49</v>
          </cell>
          <cell r="AG1293">
            <v>-1280568.8983333332</v>
          </cell>
          <cell r="AH1293">
            <v>-1280780.6045833335</v>
          </cell>
          <cell r="AI1293">
            <v>-1281076.9933333332</v>
          </cell>
          <cell r="AJ1293">
            <v>-1281458.0645833334</v>
          </cell>
        </row>
        <row r="1294">
          <cell r="Q1294">
            <v>-1792788</v>
          </cell>
          <cell r="R1294">
            <v>-1976845</v>
          </cell>
          <cell r="S1294">
            <v>-2192944</v>
          </cell>
          <cell r="T1294">
            <v>-2429690</v>
          </cell>
          <cell r="AG1294">
            <v>-2013055.8266666669</v>
          </cell>
          <cell r="AH1294">
            <v>-2001591.2433333334</v>
          </cell>
          <cell r="AI1294">
            <v>-1989328.6600000001</v>
          </cell>
          <cell r="AJ1294">
            <v>-1976196.5350000001</v>
          </cell>
        </row>
        <row r="1295">
          <cell r="AG1295">
            <v>0</v>
          </cell>
          <cell r="AH1295">
            <v>0</v>
          </cell>
          <cell r="AI1295">
            <v>0</v>
          </cell>
          <cell r="AJ1295">
            <v>0</v>
          </cell>
        </row>
        <row r="1296">
          <cell r="Q1296">
            <v>-40464.239999999998</v>
          </cell>
          <cell r="R1296">
            <v>-60696.36</v>
          </cell>
          <cell r="S1296">
            <v>-80928.479999999996</v>
          </cell>
          <cell r="T1296">
            <v>-101160.6</v>
          </cell>
          <cell r="AG1296">
            <v>-82731.853333333333</v>
          </cell>
          <cell r="AH1296">
            <v>-84336.357499999998</v>
          </cell>
          <cell r="AI1296">
            <v>-86582.66333333333</v>
          </cell>
          <cell r="AJ1296">
            <v>-89470.770833333328</v>
          </cell>
        </row>
        <row r="1297">
          <cell r="Q1297">
            <v>-40464.239999999998</v>
          </cell>
          <cell r="R1297">
            <v>-60696.36</v>
          </cell>
          <cell r="S1297">
            <v>-80928.479999999996</v>
          </cell>
          <cell r="T1297">
            <v>-101160.6</v>
          </cell>
          <cell r="AG1297">
            <v>-82731.853333333333</v>
          </cell>
          <cell r="AH1297">
            <v>-84336.357499999998</v>
          </cell>
          <cell r="AI1297">
            <v>-86582.66333333333</v>
          </cell>
          <cell r="AJ1297">
            <v>-89470.770833333328</v>
          </cell>
        </row>
        <row r="1298">
          <cell r="Q1298">
            <v>-6876.8</v>
          </cell>
          <cell r="R1298">
            <v>-10315.200000000001</v>
          </cell>
          <cell r="S1298">
            <v>-13753.6</v>
          </cell>
          <cell r="T1298">
            <v>-17192</v>
          </cell>
          <cell r="AG1298">
            <v>-56341.233333333337</v>
          </cell>
          <cell r="AH1298">
            <v>-55223.087500000001</v>
          </cell>
          <cell r="AI1298">
            <v>-53657.683333333342</v>
          </cell>
          <cell r="AJ1298">
            <v>-51645.020833333336</v>
          </cell>
        </row>
        <row r="1299">
          <cell r="Q1299">
            <v>-6876.8</v>
          </cell>
          <cell r="R1299">
            <v>-10315.200000000001</v>
          </cell>
          <cell r="S1299">
            <v>-13753.6</v>
          </cell>
          <cell r="T1299">
            <v>-17192</v>
          </cell>
          <cell r="AG1299">
            <v>-56341.233333333337</v>
          </cell>
          <cell r="AH1299">
            <v>-55223.087500000001</v>
          </cell>
          <cell r="AI1299">
            <v>-53657.683333333342</v>
          </cell>
          <cell r="AJ1299">
            <v>-51645.020833333336</v>
          </cell>
        </row>
        <row r="1300">
          <cell r="Q1300">
            <v>-14434.16</v>
          </cell>
          <cell r="R1300">
            <v>-21651.24</v>
          </cell>
          <cell r="S1300">
            <v>-28868.32</v>
          </cell>
          <cell r="T1300">
            <v>-36085.4</v>
          </cell>
          <cell r="AG1300">
            <v>-69596.513333333321</v>
          </cell>
          <cell r="AH1300">
            <v>-68850.28</v>
          </cell>
          <cell r="AI1300">
            <v>-67805.55333333333</v>
          </cell>
          <cell r="AJ1300">
            <v>-66462.333333333328</v>
          </cell>
        </row>
        <row r="1301">
          <cell r="Q1301">
            <v>0</v>
          </cell>
          <cell r="R1301">
            <v>0</v>
          </cell>
          <cell r="S1301">
            <v>0</v>
          </cell>
          <cell r="T1301">
            <v>0</v>
          </cell>
          <cell r="AG1301">
            <v>-1016033.86375</v>
          </cell>
          <cell r="AH1301">
            <v>-895178.02625</v>
          </cell>
          <cell r="AI1301">
            <v>-778925.55125000002</v>
          </cell>
          <cell r="AJ1301">
            <v>-692040.90125</v>
          </cell>
        </row>
        <row r="1302">
          <cell r="Q1302">
            <v>-991249.05</v>
          </cell>
          <cell r="R1302">
            <v>-981185.82</v>
          </cell>
          <cell r="S1302">
            <v>-981185.82</v>
          </cell>
          <cell r="T1302">
            <v>-1156166.42</v>
          </cell>
          <cell r="AG1302">
            <v>-813731.97083333321</v>
          </cell>
          <cell r="AH1302">
            <v>-837546.30958333332</v>
          </cell>
          <cell r="AI1302">
            <v>-861072.92374999996</v>
          </cell>
          <cell r="AJ1302">
            <v>-887701.89124999987</v>
          </cell>
        </row>
        <row r="1303">
          <cell r="Q1303">
            <v>0</v>
          </cell>
          <cell r="R1303">
            <v>0</v>
          </cell>
          <cell r="S1303">
            <v>0</v>
          </cell>
          <cell r="T1303">
            <v>0</v>
          </cell>
          <cell r="AG1303">
            <v>0</v>
          </cell>
          <cell r="AH1303">
            <v>0</v>
          </cell>
          <cell r="AI1303">
            <v>0</v>
          </cell>
          <cell r="AJ1303">
            <v>0</v>
          </cell>
        </row>
        <row r="1304">
          <cell r="Q1304">
            <v>0</v>
          </cell>
          <cell r="R1304">
            <v>0</v>
          </cell>
          <cell r="S1304">
            <v>0</v>
          </cell>
          <cell r="T1304">
            <v>0</v>
          </cell>
          <cell r="AG1304">
            <v>-4422.1099999999997</v>
          </cell>
          <cell r="AH1304">
            <v>-2477.9149999999995</v>
          </cell>
          <cell r="AI1304">
            <v>-533.72000000000014</v>
          </cell>
          <cell r="AJ1304">
            <v>1426.4712499999998</v>
          </cell>
        </row>
        <row r="1305">
          <cell r="Q1305">
            <v>0</v>
          </cell>
          <cell r="R1305">
            <v>-33333</v>
          </cell>
          <cell r="S1305">
            <v>-66666</v>
          </cell>
          <cell r="T1305">
            <v>-99999</v>
          </cell>
          <cell r="AG1305">
            <v>-224579.63916666666</v>
          </cell>
          <cell r="AH1305">
            <v>-223885.18083333332</v>
          </cell>
          <cell r="AI1305">
            <v>-221801.80583333332</v>
          </cell>
          <cell r="AJ1305">
            <v>-219371.13916666666</v>
          </cell>
        </row>
        <row r="1306">
          <cell r="AG1306">
            <v>0</v>
          </cell>
          <cell r="AH1306">
            <v>0</v>
          </cell>
          <cell r="AI1306">
            <v>0</v>
          </cell>
          <cell r="AJ1306">
            <v>0</v>
          </cell>
        </row>
        <row r="1307">
          <cell r="Q1307">
            <v>-755793</v>
          </cell>
          <cell r="R1307">
            <v>-819989</v>
          </cell>
          <cell r="S1307">
            <v>-957404</v>
          </cell>
          <cell r="T1307">
            <v>-1166935</v>
          </cell>
          <cell r="AG1307">
            <v>-1077924.4350000001</v>
          </cell>
          <cell r="AH1307">
            <v>-1044869.9766666666</v>
          </cell>
          <cell r="AI1307">
            <v>-1013082.6016666666</v>
          </cell>
          <cell r="AJ1307">
            <v>-985980.85166666657</v>
          </cell>
        </row>
        <row r="1308">
          <cell r="Q1308">
            <v>-1141872.83</v>
          </cell>
          <cell r="R1308">
            <v>-1212878.25</v>
          </cell>
          <cell r="S1308">
            <v>-1285453.22</v>
          </cell>
          <cell r="T1308">
            <v>-1359785.96</v>
          </cell>
          <cell r="AG1308">
            <v>-906743.10041666671</v>
          </cell>
          <cell r="AH1308">
            <v>-920407.7300000001</v>
          </cell>
          <cell r="AI1308">
            <v>-934628.79083333339</v>
          </cell>
          <cell r="AJ1308">
            <v>-949485.35041666683</v>
          </cell>
        </row>
        <row r="1309">
          <cell r="AG1309">
            <v>0</v>
          </cell>
          <cell r="AH1309">
            <v>0</v>
          </cell>
          <cell r="AI1309">
            <v>0</v>
          </cell>
          <cell r="AJ1309">
            <v>0</v>
          </cell>
        </row>
        <row r="1310">
          <cell r="Q1310">
            <v>-745021.63</v>
          </cell>
          <cell r="R1310">
            <v>-740895</v>
          </cell>
          <cell r="S1310">
            <v>-737773.73</v>
          </cell>
          <cell r="T1310">
            <v>-731890.17</v>
          </cell>
          <cell r="AG1310">
            <v>-774838.23375000013</v>
          </cell>
          <cell r="AH1310">
            <v>-769856.07833333348</v>
          </cell>
          <cell r="AI1310">
            <v>-764959.41166666674</v>
          </cell>
          <cell r="AJ1310">
            <v>-760111.6958333333</v>
          </cell>
        </row>
        <row r="1311">
          <cell r="Q1311">
            <v>-239434.99</v>
          </cell>
          <cell r="R1311">
            <v>-239434.99</v>
          </cell>
          <cell r="S1311">
            <v>-239434.99</v>
          </cell>
          <cell r="T1311">
            <v>-298241.32</v>
          </cell>
          <cell r="AG1311">
            <v>-303729.65208333347</v>
          </cell>
          <cell r="AH1311">
            <v>-288789.78625000006</v>
          </cell>
          <cell r="AI1311">
            <v>-273849.92041666672</v>
          </cell>
          <cell r="AJ1311">
            <v>-254247.5625</v>
          </cell>
        </row>
        <row r="1312">
          <cell r="Q1312">
            <v>0</v>
          </cell>
          <cell r="R1312">
            <v>0</v>
          </cell>
          <cell r="S1312">
            <v>0</v>
          </cell>
          <cell r="T1312">
            <v>0</v>
          </cell>
          <cell r="AG1312">
            <v>0</v>
          </cell>
          <cell r="AH1312">
            <v>0</v>
          </cell>
          <cell r="AI1312">
            <v>0</v>
          </cell>
          <cell r="AJ1312">
            <v>0</v>
          </cell>
        </row>
        <row r="1313">
          <cell r="Q1313">
            <v>0</v>
          </cell>
          <cell r="R1313">
            <v>0</v>
          </cell>
          <cell r="S1313">
            <v>0</v>
          </cell>
          <cell r="T1313">
            <v>0</v>
          </cell>
          <cell r="AG1313">
            <v>-20833.333333333332</v>
          </cell>
          <cell r="AH1313">
            <v>-12500</v>
          </cell>
          <cell r="AI1313">
            <v>-4166.666666666667</v>
          </cell>
          <cell r="AJ1313">
            <v>0</v>
          </cell>
        </row>
        <row r="1314">
          <cell r="Q1314">
            <v>0</v>
          </cell>
          <cell r="R1314">
            <v>0</v>
          </cell>
          <cell r="S1314">
            <v>0</v>
          </cell>
          <cell r="T1314">
            <v>0</v>
          </cell>
          <cell r="AG1314">
            <v>0</v>
          </cell>
          <cell r="AH1314">
            <v>0</v>
          </cell>
          <cell r="AI1314">
            <v>0</v>
          </cell>
          <cell r="AJ1314">
            <v>0</v>
          </cell>
        </row>
        <row r="1315">
          <cell r="Q1315">
            <v>0</v>
          </cell>
          <cell r="R1315">
            <v>0</v>
          </cell>
          <cell r="S1315">
            <v>0</v>
          </cell>
          <cell r="T1315">
            <v>0</v>
          </cell>
          <cell r="AG1315">
            <v>161.22333333333333</v>
          </cell>
          <cell r="AH1315">
            <v>141.07041666666666</v>
          </cell>
          <cell r="AI1315">
            <v>100.76458333333333</v>
          </cell>
          <cell r="AJ1315">
            <v>80.611666666666665</v>
          </cell>
        </row>
        <row r="1316">
          <cell r="Q1316">
            <v>0</v>
          </cell>
          <cell r="R1316">
            <v>0</v>
          </cell>
          <cell r="S1316">
            <v>0</v>
          </cell>
          <cell r="T1316">
            <v>0</v>
          </cell>
          <cell r="AG1316">
            <v>-1533333.3333333333</v>
          </cell>
          <cell r="AH1316">
            <v>-1200000</v>
          </cell>
          <cell r="AI1316">
            <v>-866666.66666666663</v>
          </cell>
          <cell r="AJ1316">
            <v>-616666.66666666663</v>
          </cell>
        </row>
        <row r="1317">
          <cell r="Q1317">
            <v>0</v>
          </cell>
          <cell r="R1317">
            <v>0</v>
          </cell>
          <cell r="S1317">
            <v>0</v>
          </cell>
          <cell r="T1317">
            <v>0</v>
          </cell>
          <cell r="AG1317">
            <v>0</v>
          </cell>
          <cell r="AH1317">
            <v>0</v>
          </cell>
          <cell r="AI1317">
            <v>0</v>
          </cell>
          <cell r="AJ1317">
            <v>0</v>
          </cell>
        </row>
        <row r="1318">
          <cell r="R1318">
            <v>0</v>
          </cell>
          <cell r="S1318">
            <v>0</v>
          </cell>
          <cell r="T1318">
            <v>-385313</v>
          </cell>
          <cell r="AG1318">
            <v>0</v>
          </cell>
          <cell r="AH1318">
            <v>0</v>
          </cell>
          <cell r="AI1318">
            <v>0</v>
          </cell>
          <cell r="AJ1318">
            <v>-16054.708333333334</v>
          </cell>
        </row>
        <row r="1319">
          <cell r="Q1319">
            <v>0</v>
          </cell>
          <cell r="R1319">
            <v>0</v>
          </cell>
          <cell r="S1319">
            <v>0</v>
          </cell>
          <cell r="T1319">
            <v>0</v>
          </cell>
          <cell r="AG1319">
            <v>-1122855</v>
          </cell>
          <cell r="AH1319">
            <v>-1122855</v>
          </cell>
          <cell r="AI1319">
            <v>-1122855</v>
          </cell>
          <cell r="AJ1319">
            <v>-1022437.0833333334</v>
          </cell>
        </row>
        <row r="1320">
          <cell r="T1320">
            <v>-3250409</v>
          </cell>
          <cell r="AG1320">
            <v>0</v>
          </cell>
          <cell r="AH1320">
            <v>0</v>
          </cell>
          <cell r="AI1320">
            <v>0</v>
          </cell>
          <cell r="AJ1320">
            <v>-135433.70833333334</v>
          </cell>
        </row>
        <row r="1321">
          <cell r="AG1321">
            <v>0</v>
          </cell>
          <cell r="AH1321">
            <v>0</v>
          </cell>
          <cell r="AI1321">
            <v>0</v>
          </cell>
          <cell r="AJ1321">
            <v>0</v>
          </cell>
        </row>
        <row r="1322">
          <cell r="AG1322">
            <v>0</v>
          </cell>
          <cell r="AH1322">
            <v>0</v>
          </cell>
          <cell r="AI1322">
            <v>0</v>
          </cell>
          <cell r="AJ1322">
            <v>0</v>
          </cell>
        </row>
        <row r="1323">
          <cell r="Q1323">
            <v>-633689.44999999995</v>
          </cell>
          <cell r="R1323">
            <v>-633689.44999999995</v>
          </cell>
          <cell r="S1323">
            <v>-633689.44999999995</v>
          </cell>
          <cell r="T1323">
            <v>-633689.44999999995</v>
          </cell>
          <cell r="AG1323">
            <v>-695651.30708333349</v>
          </cell>
          <cell r="AH1323">
            <v>-676484.6987500001</v>
          </cell>
          <cell r="AI1323">
            <v>-657896.68000000005</v>
          </cell>
          <cell r="AJ1323">
            <v>-646790.05166666675</v>
          </cell>
        </row>
        <row r="1324">
          <cell r="Q1324">
            <v>-3306489.7</v>
          </cell>
          <cell r="R1324">
            <v>-3254591.93</v>
          </cell>
          <cell r="S1324">
            <v>-3252247.21</v>
          </cell>
          <cell r="T1324">
            <v>-1571118.16</v>
          </cell>
          <cell r="AG1324">
            <v>-4731023.9604166672</v>
          </cell>
          <cell r="AH1324">
            <v>-4571534.2208333341</v>
          </cell>
          <cell r="AI1324">
            <v>-4413978.149583335</v>
          </cell>
          <cell r="AJ1324">
            <v>-4195858.4437500006</v>
          </cell>
        </row>
        <row r="1325">
          <cell r="Q1325">
            <v>-337286.52</v>
          </cell>
          <cell r="R1325">
            <v>-337286.52</v>
          </cell>
          <cell r="S1325">
            <v>-332898</v>
          </cell>
          <cell r="T1325">
            <v>-332898</v>
          </cell>
          <cell r="AG1325">
            <v>-344081.60499999998</v>
          </cell>
          <cell r="AH1325">
            <v>-343470.315</v>
          </cell>
          <cell r="AI1325">
            <v>-342676.17</v>
          </cell>
          <cell r="AJ1325">
            <v>-341699.17</v>
          </cell>
        </row>
        <row r="1326">
          <cell r="Q1326">
            <v>0</v>
          </cell>
          <cell r="R1326">
            <v>0</v>
          </cell>
          <cell r="S1326">
            <v>0</v>
          </cell>
          <cell r="T1326">
            <v>0</v>
          </cell>
          <cell r="AG1326">
            <v>0</v>
          </cell>
          <cell r="AH1326">
            <v>0</v>
          </cell>
          <cell r="AI1326">
            <v>0</v>
          </cell>
          <cell r="AJ1326">
            <v>0</v>
          </cell>
        </row>
        <row r="1327">
          <cell r="Q1327">
            <v>0</v>
          </cell>
          <cell r="R1327">
            <v>0</v>
          </cell>
          <cell r="S1327">
            <v>0</v>
          </cell>
          <cell r="T1327">
            <v>0</v>
          </cell>
          <cell r="AG1327">
            <v>0</v>
          </cell>
          <cell r="AH1327">
            <v>0</v>
          </cell>
          <cell r="AI1327">
            <v>0</v>
          </cell>
          <cell r="AJ1327">
            <v>0</v>
          </cell>
        </row>
        <row r="1328">
          <cell r="Q1328">
            <v>0</v>
          </cell>
          <cell r="R1328">
            <v>0</v>
          </cell>
          <cell r="S1328">
            <v>0</v>
          </cell>
          <cell r="T1328">
            <v>0</v>
          </cell>
          <cell r="AG1328">
            <v>0</v>
          </cell>
          <cell r="AH1328">
            <v>0</v>
          </cell>
          <cell r="AI1328">
            <v>0</v>
          </cell>
          <cell r="AJ1328">
            <v>0</v>
          </cell>
        </row>
        <row r="1329">
          <cell r="Q1329">
            <v>0</v>
          </cell>
          <cell r="R1329">
            <v>0</v>
          </cell>
          <cell r="S1329">
            <v>0</v>
          </cell>
          <cell r="T1329">
            <v>0</v>
          </cell>
          <cell r="AG1329">
            <v>0</v>
          </cell>
          <cell r="AH1329">
            <v>0</v>
          </cell>
          <cell r="AI1329">
            <v>0</v>
          </cell>
          <cell r="AJ1329">
            <v>0</v>
          </cell>
        </row>
        <row r="1330">
          <cell r="Q1330">
            <v>0</v>
          </cell>
          <cell r="R1330">
            <v>0</v>
          </cell>
          <cell r="S1330">
            <v>0</v>
          </cell>
          <cell r="T1330">
            <v>0</v>
          </cell>
          <cell r="AG1330">
            <v>0</v>
          </cell>
          <cell r="AH1330">
            <v>0</v>
          </cell>
          <cell r="AI1330">
            <v>0</v>
          </cell>
          <cell r="AJ1330">
            <v>0</v>
          </cell>
        </row>
        <row r="1331">
          <cell r="Q1331">
            <v>0</v>
          </cell>
          <cell r="R1331">
            <v>0</v>
          </cell>
          <cell r="S1331">
            <v>0</v>
          </cell>
          <cell r="T1331">
            <v>0</v>
          </cell>
          <cell r="AG1331">
            <v>0</v>
          </cell>
          <cell r="AH1331">
            <v>0</v>
          </cell>
          <cell r="AI1331">
            <v>0</v>
          </cell>
          <cell r="AJ1331">
            <v>0</v>
          </cell>
        </row>
        <row r="1332">
          <cell r="Q1332">
            <v>-3304.85</v>
          </cell>
          <cell r="R1332">
            <v>-3304.85</v>
          </cell>
          <cell r="S1332">
            <v>-3304.85</v>
          </cell>
          <cell r="T1332">
            <v>0</v>
          </cell>
          <cell r="AG1332">
            <v>-432482.37041666667</v>
          </cell>
          <cell r="AH1332">
            <v>-258107.38125000001</v>
          </cell>
          <cell r="AI1332">
            <v>-86010.751666666678</v>
          </cell>
          <cell r="AJ1332">
            <v>-1101.6166666666666</v>
          </cell>
        </row>
        <row r="1333">
          <cell r="Q1333">
            <v>-2555632.5299999998</v>
          </cell>
          <cell r="R1333">
            <v>-2524598.0499999998</v>
          </cell>
          <cell r="S1333">
            <v>-2524598.0499999998</v>
          </cell>
          <cell r="T1333">
            <v>0</v>
          </cell>
          <cell r="AG1333">
            <v>-2635200.0229166667</v>
          </cell>
          <cell r="AH1333">
            <v>-2620647.1283333334</v>
          </cell>
          <cell r="AI1333">
            <v>-2606838.2420833339</v>
          </cell>
          <cell r="AJ1333">
            <v>-2488315.0716666668</v>
          </cell>
        </row>
        <row r="1334">
          <cell r="Q1334">
            <v>-18889759.530000001</v>
          </cell>
          <cell r="R1334">
            <v>-18504846.399999999</v>
          </cell>
          <cell r="S1334">
            <v>-18318794.23</v>
          </cell>
          <cell r="T1334">
            <v>-18237691.739999998</v>
          </cell>
          <cell r="AG1334">
            <v>-18517789.530000005</v>
          </cell>
          <cell r="AH1334">
            <v>-18623120.981666666</v>
          </cell>
          <cell r="AI1334">
            <v>-18680650.69875</v>
          </cell>
          <cell r="AJ1334">
            <v>-18697028.14875</v>
          </cell>
        </row>
        <row r="1335">
          <cell r="Q1335">
            <v>-12354716.17</v>
          </cell>
          <cell r="R1335">
            <v>-12395293.32</v>
          </cell>
          <cell r="S1335">
            <v>-12740467.49</v>
          </cell>
          <cell r="T1335">
            <v>-12572166.720000001</v>
          </cell>
          <cell r="AG1335">
            <v>-10878068.713750001</v>
          </cell>
          <cell r="AH1335">
            <v>-11112311.605416667</v>
          </cell>
          <cell r="AI1335">
            <v>-11336841.451666668</v>
          </cell>
          <cell r="AJ1335">
            <v>-11543551.073749999</v>
          </cell>
        </row>
        <row r="1336">
          <cell r="Q1336">
            <v>-464683.58</v>
          </cell>
          <cell r="R1336">
            <v>-448447.58</v>
          </cell>
          <cell r="S1336">
            <v>-459289.58</v>
          </cell>
          <cell r="T1336">
            <v>-448783.58</v>
          </cell>
          <cell r="AG1336">
            <v>-446087.59291666659</v>
          </cell>
          <cell r="AH1336">
            <v>-448650.88708333328</v>
          </cell>
          <cell r="AI1336">
            <v>-450603.84791666665</v>
          </cell>
          <cell r="AJ1336">
            <v>-452589.68375000003</v>
          </cell>
        </row>
        <row r="1337">
          <cell r="Q1337">
            <v>-10000</v>
          </cell>
          <cell r="R1337">
            <v>-10000</v>
          </cell>
          <cell r="S1337">
            <v>-10000</v>
          </cell>
          <cell r="T1337">
            <v>-10000</v>
          </cell>
          <cell r="AG1337">
            <v>-10000</v>
          </cell>
          <cell r="AH1337">
            <v>-10000</v>
          </cell>
          <cell r="AI1337">
            <v>-10000</v>
          </cell>
          <cell r="AJ1337">
            <v>-10000</v>
          </cell>
        </row>
        <row r="1338">
          <cell r="Q1338">
            <v>-25524.85</v>
          </cell>
          <cell r="R1338">
            <v>-24066.26</v>
          </cell>
          <cell r="S1338">
            <v>-32580.98</v>
          </cell>
          <cell r="T1338">
            <v>-24591.59</v>
          </cell>
          <cell r="AG1338">
            <v>-21496.120416666665</v>
          </cell>
          <cell r="AH1338">
            <v>-21272.57</v>
          </cell>
          <cell r="AI1338">
            <v>-21500.908333333333</v>
          </cell>
          <cell r="AJ1338">
            <v>-21935.035833333339</v>
          </cell>
        </row>
        <row r="1339">
          <cell r="Q1339">
            <v>-42021.78</v>
          </cell>
          <cell r="R1339">
            <v>-41714.14</v>
          </cell>
          <cell r="S1339">
            <v>-64228.41</v>
          </cell>
          <cell r="T1339">
            <v>-64228.41</v>
          </cell>
          <cell r="AG1339">
            <v>-58110.346250000002</v>
          </cell>
          <cell r="AH1339">
            <v>-53942.474166666674</v>
          </cell>
          <cell r="AI1339">
            <v>-51847.07666666666</v>
          </cell>
          <cell r="AJ1339">
            <v>-51593.698333333341</v>
          </cell>
        </row>
        <row r="1340">
          <cell r="Q1340">
            <v>-652279.19999999995</v>
          </cell>
          <cell r="R1340">
            <v>-798080.24</v>
          </cell>
          <cell r="S1340">
            <v>-888659.9</v>
          </cell>
          <cell r="T1340">
            <v>-1021394.54</v>
          </cell>
          <cell r="AG1340">
            <v>-279358.72916666663</v>
          </cell>
          <cell r="AH1340">
            <v>-335600.39416666667</v>
          </cell>
          <cell r="AI1340">
            <v>-399029.6166666667</v>
          </cell>
          <cell r="AJ1340">
            <v>-468978.63125000009</v>
          </cell>
        </row>
        <row r="1341">
          <cell r="Q1341">
            <v>-2851582.64</v>
          </cell>
          <cell r="R1341">
            <v>-3642130.7</v>
          </cell>
          <cell r="S1341">
            <v>-4557336.57</v>
          </cell>
          <cell r="T1341">
            <v>-5010649.67</v>
          </cell>
          <cell r="AG1341">
            <v>-742245.76208333333</v>
          </cell>
          <cell r="AH1341">
            <v>-1010451.57625</v>
          </cell>
          <cell r="AI1341">
            <v>-1346807.3187500003</v>
          </cell>
          <cell r="AJ1341">
            <v>-1737149.3583333334</v>
          </cell>
        </row>
        <row r="1342">
          <cell r="Q1342">
            <v>-1589346.19</v>
          </cell>
          <cell r="R1342">
            <v>-1904263.28</v>
          </cell>
          <cell r="S1342">
            <v>-2008591.19</v>
          </cell>
          <cell r="T1342">
            <v>-1856903.08</v>
          </cell>
          <cell r="AG1342">
            <v>-678524.13458333339</v>
          </cell>
          <cell r="AH1342">
            <v>-819880.6366666666</v>
          </cell>
          <cell r="AI1342">
            <v>-965124.53874999995</v>
          </cell>
          <cell r="AJ1342">
            <v>-1103202.5545833332</v>
          </cell>
        </row>
        <row r="1343">
          <cell r="Q1343">
            <v>-1016768.79</v>
          </cell>
          <cell r="R1343">
            <v>-1016768.79</v>
          </cell>
          <cell r="S1343">
            <v>-1016768.79</v>
          </cell>
          <cell r="T1343">
            <v>-1659473.13</v>
          </cell>
          <cell r="AG1343">
            <v>-369260.24958333327</v>
          </cell>
          <cell r="AH1343">
            <v>-453990.98208333337</v>
          </cell>
          <cell r="AI1343">
            <v>-538721.71458333323</v>
          </cell>
          <cell r="AJ1343">
            <v>-637717.37958333327</v>
          </cell>
        </row>
        <row r="1344">
          <cell r="R1344">
            <v>0</v>
          </cell>
          <cell r="S1344">
            <v>0</v>
          </cell>
          <cell r="T1344">
            <v>-256699</v>
          </cell>
          <cell r="AG1344">
            <v>0</v>
          </cell>
          <cell r="AH1344">
            <v>0</v>
          </cell>
          <cell r="AI1344">
            <v>0</v>
          </cell>
          <cell r="AJ1344">
            <v>-10695.791666666666</v>
          </cell>
        </row>
        <row r="1345">
          <cell r="Q1345">
            <v>0</v>
          </cell>
          <cell r="R1345">
            <v>0</v>
          </cell>
          <cell r="S1345">
            <v>0</v>
          </cell>
          <cell r="T1345">
            <v>0</v>
          </cell>
          <cell r="AG1345">
            <v>0</v>
          </cell>
          <cell r="AH1345">
            <v>0</v>
          </cell>
          <cell r="AI1345">
            <v>0</v>
          </cell>
          <cell r="AJ1345">
            <v>0</v>
          </cell>
        </row>
        <row r="1346">
          <cell r="R1346">
            <v>0</v>
          </cell>
          <cell r="S1346">
            <v>0</v>
          </cell>
          <cell r="T1346">
            <v>-15482</v>
          </cell>
          <cell r="AG1346">
            <v>0</v>
          </cell>
          <cell r="AH1346">
            <v>0</v>
          </cell>
          <cell r="AI1346">
            <v>0</v>
          </cell>
          <cell r="AJ1346">
            <v>-645.08333333333337</v>
          </cell>
        </row>
        <row r="1347">
          <cell r="Q1347">
            <v>0</v>
          </cell>
          <cell r="R1347">
            <v>0</v>
          </cell>
          <cell r="S1347">
            <v>0</v>
          </cell>
          <cell r="T1347">
            <v>0</v>
          </cell>
          <cell r="AG1347">
            <v>0</v>
          </cell>
          <cell r="AH1347">
            <v>0</v>
          </cell>
          <cell r="AI1347">
            <v>0</v>
          </cell>
          <cell r="AJ1347">
            <v>0</v>
          </cell>
        </row>
        <row r="1348">
          <cell r="R1348">
            <v>0</v>
          </cell>
          <cell r="S1348">
            <v>0</v>
          </cell>
          <cell r="T1348">
            <v>-5353</v>
          </cell>
          <cell r="AG1348">
            <v>0</v>
          </cell>
          <cell r="AH1348">
            <v>0</v>
          </cell>
          <cell r="AI1348">
            <v>0</v>
          </cell>
          <cell r="AJ1348">
            <v>-223.04166666666666</v>
          </cell>
        </row>
        <row r="1349">
          <cell r="AG1349">
            <v>0</v>
          </cell>
          <cell r="AH1349">
            <v>0</v>
          </cell>
          <cell r="AI1349">
            <v>0</v>
          </cell>
          <cell r="AJ1349">
            <v>0</v>
          </cell>
        </row>
        <row r="1350">
          <cell r="Q1350">
            <v>-3089713.86</v>
          </cell>
          <cell r="R1350">
            <v>-3178321.44</v>
          </cell>
          <cell r="S1350">
            <v>-450988.29</v>
          </cell>
          <cell r="T1350">
            <v>-521234.38</v>
          </cell>
          <cell r="AG1350">
            <v>-2470607.5100000002</v>
          </cell>
          <cell r="AH1350">
            <v>-2605610.4145833333</v>
          </cell>
          <cell r="AI1350">
            <v>-2626031.3375000004</v>
          </cell>
          <cell r="AJ1350">
            <v>-2500111.6</v>
          </cell>
        </row>
        <row r="1351">
          <cell r="Q1351">
            <v>0</v>
          </cell>
          <cell r="R1351">
            <v>0</v>
          </cell>
          <cell r="S1351">
            <v>0</v>
          </cell>
          <cell r="T1351">
            <v>0</v>
          </cell>
          <cell r="AG1351">
            <v>0</v>
          </cell>
          <cell r="AH1351">
            <v>0</v>
          </cell>
          <cell r="AI1351">
            <v>0</v>
          </cell>
          <cell r="AJ1351">
            <v>0</v>
          </cell>
        </row>
        <row r="1352">
          <cell r="Q1352">
            <v>-5000</v>
          </cell>
          <cell r="R1352">
            <v>-5000</v>
          </cell>
          <cell r="S1352">
            <v>-5000</v>
          </cell>
          <cell r="T1352">
            <v>-5000</v>
          </cell>
          <cell r="AG1352">
            <v>-5000</v>
          </cell>
          <cell r="AH1352">
            <v>-5000</v>
          </cell>
          <cell r="AI1352">
            <v>-5000</v>
          </cell>
          <cell r="AJ1352">
            <v>-5000</v>
          </cell>
        </row>
        <row r="1353">
          <cell r="Q1353">
            <v>0</v>
          </cell>
          <cell r="R1353">
            <v>0</v>
          </cell>
          <cell r="S1353">
            <v>0</v>
          </cell>
          <cell r="T1353">
            <v>0</v>
          </cell>
          <cell r="AG1353">
            <v>0</v>
          </cell>
          <cell r="AH1353">
            <v>0</v>
          </cell>
          <cell r="AI1353">
            <v>0</v>
          </cell>
          <cell r="AJ1353">
            <v>0</v>
          </cell>
        </row>
        <row r="1354">
          <cell r="Q1354">
            <v>-26668727.57</v>
          </cell>
          <cell r="R1354">
            <v>-26609467.66</v>
          </cell>
          <cell r="S1354">
            <v>-26557967.809999999</v>
          </cell>
          <cell r="T1354">
            <v>-27795522.609999999</v>
          </cell>
          <cell r="AG1354">
            <v>-24835876.166250002</v>
          </cell>
          <cell r="AH1354">
            <v>-25149565.306666661</v>
          </cell>
          <cell r="AI1354">
            <v>-25466550.409166664</v>
          </cell>
          <cell r="AJ1354">
            <v>-25793579.436249997</v>
          </cell>
        </row>
        <row r="1355">
          <cell r="Q1355">
            <v>0</v>
          </cell>
          <cell r="R1355">
            <v>0</v>
          </cell>
          <cell r="S1355">
            <v>0</v>
          </cell>
          <cell r="T1355">
            <v>0</v>
          </cell>
          <cell r="AG1355">
            <v>0</v>
          </cell>
          <cell r="AH1355">
            <v>0</v>
          </cell>
          <cell r="AI1355">
            <v>0</v>
          </cell>
          <cell r="AJ1355">
            <v>0</v>
          </cell>
        </row>
        <row r="1356">
          <cell r="Q1356">
            <v>0</v>
          </cell>
          <cell r="R1356">
            <v>0</v>
          </cell>
          <cell r="S1356">
            <v>0</v>
          </cell>
          <cell r="T1356">
            <v>0</v>
          </cell>
          <cell r="AG1356">
            <v>-808150</v>
          </cell>
          <cell r="AH1356">
            <v>-808150</v>
          </cell>
          <cell r="AI1356">
            <v>-808150</v>
          </cell>
          <cell r="AJ1356">
            <v>-808150</v>
          </cell>
        </row>
        <row r="1357">
          <cell r="Q1357">
            <v>-2410058.23</v>
          </cell>
          <cell r="R1357">
            <v>-2193006.52</v>
          </cell>
          <cell r="S1357">
            <v>-1584592.72</v>
          </cell>
          <cell r="T1357">
            <v>-1337770.54</v>
          </cell>
          <cell r="AG1357">
            <v>-1377995.5216666667</v>
          </cell>
          <cell r="AH1357">
            <v>-1408391.5850000002</v>
          </cell>
          <cell r="AI1357">
            <v>-1432233.2879166668</v>
          </cell>
          <cell r="AJ1357">
            <v>-1441272.7150000001</v>
          </cell>
        </row>
        <row r="1358">
          <cell r="Q1358">
            <v>-9934029.5600000005</v>
          </cell>
          <cell r="R1358">
            <v>-10055279.560000001</v>
          </cell>
          <cell r="S1358">
            <v>-10176529.560000001</v>
          </cell>
          <cell r="T1358">
            <v>-10190533.560000001</v>
          </cell>
          <cell r="AG1358">
            <v>-10149244.116249999</v>
          </cell>
          <cell r="AH1358">
            <v>-10139004.51375</v>
          </cell>
          <cell r="AI1358">
            <v>-10135732.717916667</v>
          </cell>
          <cell r="AJ1358">
            <v>-10134938.937083334</v>
          </cell>
        </row>
        <row r="1359">
          <cell r="Q1359">
            <v>-2992.04</v>
          </cell>
          <cell r="R1359">
            <v>121480.78</v>
          </cell>
          <cell r="S1359">
            <v>-53288.59</v>
          </cell>
          <cell r="T1359">
            <v>-76485.03</v>
          </cell>
          <cell r="AG1359">
            <v>-186.04916666666668</v>
          </cell>
          <cell r="AH1359">
            <v>4750.9816666666666</v>
          </cell>
          <cell r="AI1359">
            <v>7592.322916666667</v>
          </cell>
          <cell r="AJ1359">
            <v>2185.0887500000003</v>
          </cell>
        </row>
        <row r="1360">
          <cell r="Q1360">
            <v>0</v>
          </cell>
          <cell r="R1360">
            <v>0</v>
          </cell>
          <cell r="S1360">
            <v>0</v>
          </cell>
          <cell r="T1360">
            <v>0</v>
          </cell>
          <cell r="AG1360">
            <v>0</v>
          </cell>
          <cell r="AH1360">
            <v>0</v>
          </cell>
          <cell r="AI1360">
            <v>0</v>
          </cell>
          <cell r="AJ1360">
            <v>0</v>
          </cell>
        </row>
        <row r="1361">
          <cell r="Q1361">
            <v>-28224</v>
          </cell>
          <cell r="R1361">
            <v>-28224</v>
          </cell>
          <cell r="S1361">
            <v>-25849.83</v>
          </cell>
          <cell r="T1361">
            <v>-7248</v>
          </cell>
          <cell r="AG1361">
            <v>-13128</v>
          </cell>
          <cell r="AH1361">
            <v>-15480</v>
          </cell>
          <cell r="AI1361">
            <v>-17733.076250000002</v>
          </cell>
          <cell r="AJ1361">
            <v>-18592.1525</v>
          </cell>
        </row>
        <row r="1362">
          <cell r="Q1362">
            <v>0</v>
          </cell>
          <cell r="R1362">
            <v>0</v>
          </cell>
          <cell r="S1362">
            <v>0</v>
          </cell>
          <cell r="T1362">
            <v>0</v>
          </cell>
          <cell r="AG1362">
            <v>0</v>
          </cell>
          <cell r="AH1362">
            <v>0</v>
          </cell>
          <cell r="AI1362">
            <v>0</v>
          </cell>
          <cell r="AJ1362">
            <v>0</v>
          </cell>
        </row>
        <row r="1363">
          <cell r="Q1363">
            <v>0</v>
          </cell>
          <cell r="R1363">
            <v>0</v>
          </cell>
          <cell r="S1363">
            <v>0</v>
          </cell>
          <cell r="T1363">
            <v>0</v>
          </cell>
          <cell r="AG1363">
            <v>0</v>
          </cell>
          <cell r="AH1363">
            <v>0</v>
          </cell>
          <cell r="AI1363">
            <v>0</v>
          </cell>
          <cell r="AJ1363">
            <v>0</v>
          </cell>
        </row>
        <row r="1364">
          <cell r="Q1364">
            <v>-2106234.98</v>
          </cell>
          <cell r="R1364">
            <v>-2118100.98</v>
          </cell>
          <cell r="S1364">
            <v>-2117341.98</v>
          </cell>
          <cell r="T1364">
            <v>-2163988</v>
          </cell>
          <cell r="AG1364">
            <v>-1795089.3741666665</v>
          </cell>
          <cell r="AH1364">
            <v>-1839328.2891666666</v>
          </cell>
          <cell r="AI1364">
            <v>-1881791.8291666666</v>
          </cell>
          <cell r="AJ1364">
            <v>-1919680.62</v>
          </cell>
        </row>
        <row r="1365">
          <cell r="Q1365">
            <v>-17801000</v>
          </cell>
          <cell r="R1365">
            <v>-17801000</v>
          </cell>
          <cell r="S1365">
            <v>-17801000</v>
          </cell>
          <cell r="T1365">
            <v>-17411000</v>
          </cell>
          <cell r="AG1365">
            <v>-17229846.041666668</v>
          </cell>
          <cell r="AH1365">
            <v>-17458307.625</v>
          </cell>
          <cell r="AI1365">
            <v>-17686769.208333332</v>
          </cell>
          <cell r="AJ1365">
            <v>-17784750</v>
          </cell>
        </row>
        <row r="1366">
          <cell r="Q1366">
            <v>-58986.21</v>
          </cell>
          <cell r="R1366">
            <v>-58986.21</v>
          </cell>
          <cell r="S1366">
            <v>-58986.21</v>
          </cell>
          <cell r="T1366">
            <v>-40198.51</v>
          </cell>
          <cell r="AG1366">
            <v>-55135.612083333333</v>
          </cell>
          <cell r="AH1366">
            <v>-56969.80124999999</v>
          </cell>
          <cell r="AI1366">
            <v>-58803.990416666646</v>
          </cell>
          <cell r="AJ1366">
            <v>-59173.164999999986</v>
          </cell>
        </row>
        <row r="1367">
          <cell r="Q1367">
            <v>-8277452.4500000002</v>
          </cell>
          <cell r="R1367">
            <v>-8273285.7800000003</v>
          </cell>
          <cell r="S1367">
            <v>-8250942.4000000004</v>
          </cell>
          <cell r="T1367">
            <v>-8631142</v>
          </cell>
          <cell r="AG1367">
            <v>-6191500.3154166667</v>
          </cell>
          <cell r="AH1367">
            <v>-6446678.7495833337</v>
          </cell>
          <cell r="AI1367">
            <v>-6701387.0174999991</v>
          </cell>
          <cell r="AJ1367">
            <v>-6913644.0783333331</v>
          </cell>
        </row>
        <row r="1368">
          <cell r="Q1368">
            <v>-39032.26</v>
          </cell>
          <cell r="R1368">
            <v>24177.73</v>
          </cell>
          <cell r="S1368">
            <v>24162.73</v>
          </cell>
          <cell r="T1368">
            <v>-66899.399999999994</v>
          </cell>
          <cell r="AG1368">
            <v>-18947.524999999998</v>
          </cell>
          <cell r="AH1368">
            <v>-19559.830833333333</v>
          </cell>
          <cell r="AI1368">
            <v>-17539.012083333331</v>
          </cell>
          <cell r="AJ1368">
            <v>-17882.338333333333</v>
          </cell>
        </row>
        <row r="1369">
          <cell r="Q1369">
            <v>0</v>
          </cell>
          <cell r="R1369">
            <v>0</v>
          </cell>
          <cell r="S1369">
            <v>0</v>
          </cell>
          <cell r="T1369">
            <v>0</v>
          </cell>
          <cell r="AG1369">
            <v>0</v>
          </cell>
          <cell r="AH1369">
            <v>0</v>
          </cell>
          <cell r="AI1369">
            <v>0</v>
          </cell>
          <cell r="AJ1369">
            <v>0</v>
          </cell>
        </row>
        <row r="1370">
          <cell r="Q1370">
            <v>0</v>
          </cell>
          <cell r="R1370">
            <v>0</v>
          </cell>
          <cell r="S1370">
            <v>0</v>
          </cell>
          <cell r="T1370">
            <v>0</v>
          </cell>
          <cell r="AG1370">
            <v>0</v>
          </cell>
          <cell r="AH1370">
            <v>0</v>
          </cell>
          <cell r="AI1370">
            <v>0</v>
          </cell>
          <cell r="AJ1370">
            <v>0</v>
          </cell>
        </row>
        <row r="1371">
          <cell r="Q1371">
            <v>-222809.33</v>
          </cell>
          <cell r="R1371">
            <v>-221663.5</v>
          </cell>
          <cell r="S1371">
            <v>-220517.67</v>
          </cell>
          <cell r="T1371">
            <v>-219371.84</v>
          </cell>
          <cell r="AG1371">
            <v>-229684.31000000003</v>
          </cell>
          <cell r="AH1371">
            <v>-228538.48</v>
          </cell>
          <cell r="AI1371">
            <v>-227392.65</v>
          </cell>
          <cell r="AJ1371">
            <v>-226246.81999999995</v>
          </cell>
        </row>
        <row r="1372">
          <cell r="Q1372">
            <v>0</v>
          </cell>
          <cell r="R1372">
            <v>0</v>
          </cell>
          <cell r="S1372">
            <v>0</v>
          </cell>
          <cell r="T1372">
            <v>-67293.86</v>
          </cell>
          <cell r="AG1372">
            <v>-2127799.8633333333</v>
          </cell>
          <cell r="AH1372">
            <v>-2127799.8633333333</v>
          </cell>
          <cell r="AI1372">
            <v>-2127799.8633333333</v>
          </cell>
          <cell r="AJ1372">
            <v>-2129442.0083333333</v>
          </cell>
        </row>
        <row r="1373">
          <cell r="R1373">
            <v>0</v>
          </cell>
          <cell r="S1373">
            <v>0</v>
          </cell>
          <cell r="T1373">
            <v>-967879</v>
          </cell>
          <cell r="AG1373">
            <v>0</v>
          </cell>
          <cell r="AH1373">
            <v>0</v>
          </cell>
          <cell r="AI1373">
            <v>0</v>
          </cell>
          <cell r="AJ1373">
            <v>-40328.291666666664</v>
          </cell>
        </row>
        <row r="1374">
          <cell r="Q1374">
            <v>0</v>
          </cell>
          <cell r="R1374">
            <v>0</v>
          </cell>
          <cell r="S1374">
            <v>0</v>
          </cell>
          <cell r="T1374">
            <v>0</v>
          </cell>
          <cell r="AG1374">
            <v>-75158.125</v>
          </cell>
          <cell r="AH1374">
            <v>-68000.208333333328</v>
          </cell>
          <cell r="AI1374">
            <v>-60842.291666666664</v>
          </cell>
          <cell r="AJ1374">
            <v>-53684.375</v>
          </cell>
        </row>
        <row r="1375">
          <cell r="Q1375">
            <v>-250015</v>
          </cell>
          <cell r="R1375">
            <v>-250015</v>
          </cell>
          <cell r="S1375">
            <v>-250015</v>
          </cell>
          <cell r="T1375">
            <v>0</v>
          </cell>
          <cell r="AG1375">
            <v>-102091.45833333333</v>
          </cell>
          <cell r="AH1375">
            <v>-122926.04166666667</v>
          </cell>
          <cell r="AI1375">
            <v>-143760.625</v>
          </cell>
          <cell r="AJ1375">
            <v>-154177.91666666666</v>
          </cell>
        </row>
        <row r="1376">
          <cell r="Q1376">
            <v>0</v>
          </cell>
          <cell r="R1376">
            <v>0</v>
          </cell>
          <cell r="S1376">
            <v>0</v>
          </cell>
          <cell r="T1376">
            <v>0</v>
          </cell>
          <cell r="AG1376">
            <v>0</v>
          </cell>
          <cell r="AH1376">
            <v>0</v>
          </cell>
          <cell r="AI1376">
            <v>0</v>
          </cell>
          <cell r="AJ1376">
            <v>0</v>
          </cell>
        </row>
        <row r="1377">
          <cell r="Q1377">
            <v>-13807132</v>
          </cell>
          <cell r="R1377">
            <v>-13661299</v>
          </cell>
          <cell r="S1377">
            <v>-13515466</v>
          </cell>
          <cell r="T1377">
            <v>-13369633</v>
          </cell>
          <cell r="AG1377">
            <v>-14682130</v>
          </cell>
          <cell r="AH1377">
            <v>-14536297</v>
          </cell>
          <cell r="AI1377">
            <v>-14390464</v>
          </cell>
          <cell r="AJ1377">
            <v>-14244631</v>
          </cell>
        </row>
        <row r="1378">
          <cell r="Q1378">
            <v>-8447.35</v>
          </cell>
          <cell r="R1378">
            <v>-37711.35</v>
          </cell>
          <cell r="S1378">
            <v>-10623.83</v>
          </cell>
          <cell r="T1378">
            <v>-3939.83</v>
          </cell>
          <cell r="AG1378">
            <v>-662.66375000000005</v>
          </cell>
          <cell r="AH1378">
            <v>-2585.9429166666664</v>
          </cell>
          <cell r="AI1378">
            <v>-4599.9087499999996</v>
          </cell>
          <cell r="AJ1378">
            <v>-5206.7279166666667</v>
          </cell>
        </row>
        <row r="1379">
          <cell r="Q1379">
            <v>0</v>
          </cell>
          <cell r="R1379">
            <v>0</v>
          </cell>
          <cell r="S1379">
            <v>0</v>
          </cell>
          <cell r="T1379">
            <v>0</v>
          </cell>
          <cell r="AG1379">
            <v>0</v>
          </cell>
          <cell r="AH1379">
            <v>0</v>
          </cell>
          <cell r="AI1379">
            <v>0</v>
          </cell>
          <cell r="AJ1379">
            <v>0</v>
          </cell>
        </row>
        <row r="1380">
          <cell r="Q1380">
            <v>0</v>
          </cell>
          <cell r="R1380">
            <v>0</v>
          </cell>
          <cell r="S1380">
            <v>0</v>
          </cell>
          <cell r="T1380">
            <v>0</v>
          </cell>
          <cell r="AG1380">
            <v>0</v>
          </cell>
          <cell r="AH1380">
            <v>0</v>
          </cell>
          <cell r="AI1380">
            <v>0</v>
          </cell>
          <cell r="AJ1380">
            <v>0</v>
          </cell>
        </row>
        <row r="1381">
          <cell r="Q1381">
            <v>0</v>
          </cell>
          <cell r="R1381">
            <v>0</v>
          </cell>
          <cell r="S1381">
            <v>0</v>
          </cell>
          <cell r="T1381">
            <v>0</v>
          </cell>
          <cell r="AG1381">
            <v>0</v>
          </cell>
          <cell r="AH1381">
            <v>0</v>
          </cell>
          <cell r="AI1381">
            <v>0</v>
          </cell>
          <cell r="AJ1381">
            <v>0</v>
          </cell>
        </row>
        <row r="1382">
          <cell r="Q1382">
            <v>-2140.5700000000002</v>
          </cell>
          <cell r="R1382">
            <v>27518.13</v>
          </cell>
          <cell r="S1382">
            <v>27518.13</v>
          </cell>
          <cell r="T1382">
            <v>0</v>
          </cell>
          <cell r="AG1382">
            <v>12539.422083333329</v>
          </cell>
          <cell r="AH1382">
            <v>7203.7949999999992</v>
          </cell>
          <cell r="AI1382">
            <v>3103.947083333333</v>
          </cell>
          <cell r="AJ1382">
            <v>4250.5358333333334</v>
          </cell>
        </row>
        <row r="1383">
          <cell r="Q1383">
            <v>0</v>
          </cell>
          <cell r="R1383">
            <v>0</v>
          </cell>
          <cell r="S1383">
            <v>0</v>
          </cell>
          <cell r="T1383">
            <v>0</v>
          </cell>
          <cell r="AG1383">
            <v>32.228333333333332</v>
          </cell>
          <cell r="AH1383">
            <v>24.171250000000001</v>
          </cell>
          <cell r="AI1383">
            <v>8.0570833333333329</v>
          </cell>
          <cell r="AJ1383">
            <v>0</v>
          </cell>
        </row>
        <row r="1384">
          <cell r="AG1384">
            <v>0</v>
          </cell>
          <cell r="AH1384">
            <v>0</v>
          </cell>
          <cell r="AI1384">
            <v>0</v>
          </cell>
          <cell r="AJ1384">
            <v>0</v>
          </cell>
        </row>
        <row r="1385">
          <cell r="Q1385">
            <v>-27312000</v>
          </cell>
          <cell r="R1385">
            <v>-25354000</v>
          </cell>
          <cell r="S1385">
            <v>-25354000</v>
          </cell>
          <cell r="T1385">
            <v>0</v>
          </cell>
          <cell r="AG1385">
            <v>-26056250</v>
          </cell>
          <cell r="AH1385">
            <v>-27017333.333333332</v>
          </cell>
          <cell r="AI1385">
            <v>-27587041.666666668</v>
          </cell>
          <cell r="AJ1385">
            <v>-26858041.666666668</v>
          </cell>
        </row>
        <row r="1386">
          <cell r="Q1386">
            <v>-8686177.8599999994</v>
          </cell>
          <cell r="R1386">
            <v>-10611582.27</v>
          </cell>
          <cell r="S1386">
            <v>-7180375.75</v>
          </cell>
          <cell r="T1386">
            <v>-1284031.29</v>
          </cell>
          <cell r="AG1386">
            <v>-17205758.129999999</v>
          </cell>
          <cell r="AH1386">
            <v>-15196029.645833334</v>
          </cell>
          <cell r="AI1386">
            <v>-13169429.251666667</v>
          </cell>
          <cell r="AJ1386">
            <v>-11047494.6175</v>
          </cell>
        </row>
        <row r="1387">
          <cell r="AG1387">
            <v>0</v>
          </cell>
          <cell r="AH1387">
            <v>0</v>
          </cell>
          <cell r="AI1387">
            <v>0</v>
          </cell>
          <cell r="AJ1387">
            <v>0</v>
          </cell>
        </row>
        <row r="1388">
          <cell r="AG1388">
            <v>0</v>
          </cell>
          <cell r="AH1388">
            <v>0</v>
          </cell>
          <cell r="AI1388">
            <v>0</v>
          </cell>
          <cell r="AJ1388">
            <v>0</v>
          </cell>
        </row>
        <row r="1389">
          <cell r="Q1389">
            <v>-19900488.379999999</v>
          </cell>
          <cell r="R1389">
            <v>-20301164.41</v>
          </cell>
          <cell r="S1389">
            <v>-20701840.440000001</v>
          </cell>
          <cell r="T1389">
            <v>-21102516.469999999</v>
          </cell>
          <cell r="AG1389">
            <v>-17458741.549166668</v>
          </cell>
          <cell r="AH1389">
            <v>-17816988.059583332</v>
          </cell>
          <cell r="AI1389">
            <v>-18175343.062083334</v>
          </cell>
          <cell r="AJ1389">
            <v>-18548340.589583334</v>
          </cell>
        </row>
        <row r="1390">
          <cell r="Q1390">
            <v>0</v>
          </cell>
          <cell r="R1390">
            <v>0</v>
          </cell>
          <cell r="S1390">
            <v>0</v>
          </cell>
          <cell r="T1390">
            <v>0</v>
          </cell>
          <cell r="AG1390">
            <v>0</v>
          </cell>
          <cell r="AH1390">
            <v>0</v>
          </cell>
          <cell r="AI1390">
            <v>0</v>
          </cell>
          <cell r="AJ1390">
            <v>0</v>
          </cell>
        </row>
        <row r="1391">
          <cell r="Q1391">
            <v>0</v>
          </cell>
          <cell r="R1391">
            <v>0</v>
          </cell>
          <cell r="S1391">
            <v>0</v>
          </cell>
          <cell r="T1391">
            <v>0</v>
          </cell>
          <cell r="AG1391">
            <v>0</v>
          </cell>
          <cell r="AH1391">
            <v>0</v>
          </cell>
          <cell r="AI1391">
            <v>0</v>
          </cell>
          <cell r="AJ1391">
            <v>0</v>
          </cell>
        </row>
        <row r="1392">
          <cell r="Q1392">
            <v>0</v>
          </cell>
          <cell r="R1392">
            <v>0</v>
          </cell>
          <cell r="S1392">
            <v>0</v>
          </cell>
          <cell r="T1392">
            <v>0</v>
          </cell>
          <cell r="AG1392">
            <v>0</v>
          </cell>
          <cell r="AH1392">
            <v>0</v>
          </cell>
          <cell r="AI1392">
            <v>0</v>
          </cell>
          <cell r="AJ1392">
            <v>0</v>
          </cell>
        </row>
        <row r="1393">
          <cell r="Q1393">
            <v>0</v>
          </cell>
          <cell r="R1393">
            <v>0</v>
          </cell>
          <cell r="S1393">
            <v>0</v>
          </cell>
          <cell r="T1393">
            <v>0</v>
          </cell>
          <cell r="AG1393">
            <v>0</v>
          </cell>
          <cell r="AH1393">
            <v>0</v>
          </cell>
          <cell r="AI1393">
            <v>0</v>
          </cell>
          <cell r="AJ1393">
            <v>0</v>
          </cell>
        </row>
        <row r="1394">
          <cell r="Q1394">
            <v>0</v>
          </cell>
          <cell r="R1394">
            <v>0</v>
          </cell>
          <cell r="S1394">
            <v>0</v>
          </cell>
          <cell r="T1394">
            <v>0</v>
          </cell>
          <cell r="AG1394">
            <v>-64610.625</v>
          </cell>
          <cell r="AH1394">
            <v>-38766.375</v>
          </cell>
          <cell r="AI1394">
            <v>-12922.125</v>
          </cell>
          <cell r="AJ1394">
            <v>0</v>
          </cell>
        </row>
        <row r="1395">
          <cell r="Q1395">
            <v>0</v>
          </cell>
          <cell r="R1395">
            <v>0</v>
          </cell>
          <cell r="S1395">
            <v>0</v>
          </cell>
          <cell r="T1395">
            <v>0</v>
          </cell>
          <cell r="AG1395">
            <v>0</v>
          </cell>
          <cell r="AH1395">
            <v>0</v>
          </cell>
          <cell r="AI1395">
            <v>0</v>
          </cell>
          <cell r="AJ1395">
            <v>0</v>
          </cell>
        </row>
        <row r="1396">
          <cell r="Q1396">
            <v>0</v>
          </cell>
          <cell r="R1396">
            <v>0</v>
          </cell>
          <cell r="S1396">
            <v>0</v>
          </cell>
          <cell r="T1396">
            <v>0</v>
          </cell>
          <cell r="AG1396">
            <v>0</v>
          </cell>
          <cell r="AH1396">
            <v>0</v>
          </cell>
          <cell r="AI1396">
            <v>0</v>
          </cell>
          <cell r="AJ1396">
            <v>0</v>
          </cell>
        </row>
        <row r="1397">
          <cell r="Q1397">
            <v>0</v>
          </cell>
          <cell r="R1397">
            <v>0</v>
          </cell>
          <cell r="S1397">
            <v>0</v>
          </cell>
          <cell r="T1397">
            <v>0</v>
          </cell>
          <cell r="AG1397">
            <v>-291666.66666666669</v>
          </cell>
          <cell r="AH1397">
            <v>-291666.66666666669</v>
          </cell>
          <cell r="AI1397">
            <v>-291666.66666666669</v>
          </cell>
          <cell r="AJ1397">
            <v>-291666.66666666669</v>
          </cell>
        </row>
        <row r="1398">
          <cell r="Q1398">
            <v>0</v>
          </cell>
          <cell r="R1398">
            <v>0</v>
          </cell>
          <cell r="S1398">
            <v>0</v>
          </cell>
          <cell r="T1398">
            <v>0</v>
          </cell>
          <cell r="AG1398">
            <v>-337500</v>
          </cell>
          <cell r="AH1398">
            <v>-337500</v>
          </cell>
          <cell r="AI1398">
            <v>-337500</v>
          </cell>
          <cell r="AJ1398">
            <v>-337500</v>
          </cell>
        </row>
        <row r="1399">
          <cell r="Q1399">
            <v>-513276.41</v>
          </cell>
          <cell r="R1399">
            <v>-511029.97</v>
          </cell>
          <cell r="S1399">
            <v>-508783.53</v>
          </cell>
          <cell r="T1399">
            <v>-506537.09</v>
          </cell>
          <cell r="AG1399">
            <v>-414767.9745833333</v>
          </cell>
          <cell r="AH1399">
            <v>-457447.4070833333</v>
          </cell>
          <cell r="AI1399">
            <v>-499939.63624999992</v>
          </cell>
          <cell r="AJ1399">
            <v>-520015.73</v>
          </cell>
        </row>
        <row r="1400">
          <cell r="R1400">
            <v>0</v>
          </cell>
          <cell r="S1400">
            <v>0</v>
          </cell>
          <cell r="T1400">
            <v>-97579</v>
          </cell>
          <cell r="AG1400">
            <v>0</v>
          </cell>
          <cell r="AH1400">
            <v>0</v>
          </cell>
          <cell r="AI1400">
            <v>0</v>
          </cell>
          <cell r="AJ1400">
            <v>-4065.7916666666665</v>
          </cell>
        </row>
        <row r="1401">
          <cell r="Q1401">
            <v>-225000</v>
          </cell>
          <cell r="R1401">
            <v>-225000</v>
          </cell>
          <cell r="S1401">
            <v>-225000</v>
          </cell>
          <cell r="T1401">
            <v>-225000</v>
          </cell>
          <cell r="AG1401">
            <v>-187500</v>
          </cell>
          <cell r="AH1401">
            <v>-195833.33333333334</v>
          </cell>
          <cell r="AI1401">
            <v>-204166.66666666666</v>
          </cell>
          <cell r="AJ1401">
            <v>-212500</v>
          </cell>
        </row>
        <row r="1402">
          <cell r="Q1402">
            <v>-1982106.78</v>
          </cell>
          <cell r="R1402">
            <v>-1982106.78</v>
          </cell>
          <cell r="S1402">
            <v>-1982106.78</v>
          </cell>
          <cell r="T1402">
            <v>0</v>
          </cell>
          <cell r="AG1402">
            <v>-851180.21</v>
          </cell>
          <cell r="AH1402">
            <v>-985105.77499999991</v>
          </cell>
          <cell r="AI1402">
            <v>-1119031.3400000001</v>
          </cell>
          <cell r="AJ1402">
            <v>-1170369.1224999998</v>
          </cell>
        </row>
        <row r="1403">
          <cell r="Q1403">
            <v>0</v>
          </cell>
          <cell r="R1403">
            <v>0</v>
          </cell>
          <cell r="S1403">
            <v>0</v>
          </cell>
          <cell r="T1403">
            <v>0</v>
          </cell>
          <cell r="AG1403">
            <v>-35003.527916666666</v>
          </cell>
          <cell r="AH1403">
            <v>0</v>
          </cell>
          <cell r="AI1403">
            <v>0</v>
          </cell>
          <cell r="AJ1403">
            <v>0</v>
          </cell>
        </row>
        <row r="1404">
          <cell r="Q1404">
            <v>0</v>
          </cell>
          <cell r="R1404">
            <v>0</v>
          </cell>
          <cell r="S1404">
            <v>0</v>
          </cell>
          <cell r="T1404">
            <v>0</v>
          </cell>
          <cell r="AG1404">
            <v>0</v>
          </cell>
          <cell r="AH1404">
            <v>0</v>
          </cell>
          <cell r="AI1404">
            <v>0</v>
          </cell>
          <cell r="AJ1404">
            <v>0</v>
          </cell>
        </row>
        <row r="1405">
          <cell r="Q1405">
            <v>0</v>
          </cell>
          <cell r="R1405">
            <v>0</v>
          </cell>
          <cell r="S1405">
            <v>0</v>
          </cell>
          <cell r="T1405">
            <v>0</v>
          </cell>
          <cell r="AG1405">
            <v>0</v>
          </cell>
          <cell r="AH1405">
            <v>0</v>
          </cell>
          <cell r="AI1405">
            <v>0</v>
          </cell>
          <cell r="AJ1405">
            <v>0</v>
          </cell>
        </row>
        <row r="1406">
          <cell r="Q1406">
            <v>0</v>
          </cell>
          <cell r="R1406">
            <v>0</v>
          </cell>
          <cell r="S1406">
            <v>0</v>
          </cell>
          <cell r="T1406">
            <v>0</v>
          </cell>
          <cell r="AG1406">
            <v>0</v>
          </cell>
          <cell r="AH1406">
            <v>0</v>
          </cell>
          <cell r="AI1406">
            <v>0</v>
          </cell>
          <cell r="AJ1406">
            <v>0</v>
          </cell>
        </row>
        <row r="1407">
          <cell r="Q1407">
            <v>0</v>
          </cell>
          <cell r="R1407">
            <v>0</v>
          </cell>
          <cell r="S1407">
            <v>0</v>
          </cell>
          <cell r="T1407">
            <v>0</v>
          </cell>
          <cell r="AG1407">
            <v>0</v>
          </cell>
          <cell r="AH1407">
            <v>0</v>
          </cell>
          <cell r="AI1407">
            <v>0</v>
          </cell>
          <cell r="AJ1407">
            <v>0</v>
          </cell>
        </row>
        <row r="1408">
          <cell r="Q1408">
            <v>0</v>
          </cell>
          <cell r="R1408">
            <v>0</v>
          </cell>
          <cell r="S1408">
            <v>0</v>
          </cell>
          <cell r="T1408">
            <v>0</v>
          </cell>
          <cell r="AG1408">
            <v>-95.734166666666667</v>
          </cell>
          <cell r="AH1408">
            <v>0</v>
          </cell>
          <cell r="AI1408">
            <v>0</v>
          </cell>
          <cell r="AJ1408">
            <v>0</v>
          </cell>
        </row>
        <row r="1409">
          <cell r="Q1409">
            <v>-7416.29</v>
          </cell>
          <cell r="R1409">
            <v>-7416.29</v>
          </cell>
          <cell r="S1409">
            <v>-7416.29</v>
          </cell>
          <cell r="T1409">
            <v>-7416.29</v>
          </cell>
          <cell r="AG1409">
            <v>-7416.2899999999981</v>
          </cell>
          <cell r="AH1409">
            <v>-7416.2899999999981</v>
          </cell>
          <cell r="AI1409">
            <v>-7416.2899999999981</v>
          </cell>
          <cell r="AJ1409">
            <v>-7416.2899999999981</v>
          </cell>
        </row>
        <row r="1410">
          <cell r="Q1410">
            <v>-5140.3599999999997</v>
          </cell>
          <cell r="R1410">
            <v>-5140.3599999999997</v>
          </cell>
          <cell r="S1410">
            <v>-5140.3599999999997</v>
          </cell>
          <cell r="T1410">
            <v>-5140.3599999999997</v>
          </cell>
          <cell r="AG1410">
            <v>-5140.3599999999997</v>
          </cell>
          <cell r="AH1410">
            <v>-5140.3599999999997</v>
          </cell>
          <cell r="AI1410">
            <v>-5140.3599999999997</v>
          </cell>
          <cell r="AJ1410">
            <v>-5140.3599999999997</v>
          </cell>
        </row>
        <row r="1411">
          <cell r="Q1411">
            <v>-11459.63</v>
          </cell>
          <cell r="R1411">
            <v>-11459.63</v>
          </cell>
          <cell r="S1411">
            <v>-11459.63</v>
          </cell>
          <cell r="T1411">
            <v>-11459.63</v>
          </cell>
          <cell r="AG1411">
            <v>-11459.630000000003</v>
          </cell>
          <cell r="AH1411">
            <v>-11459.630000000003</v>
          </cell>
          <cell r="AI1411">
            <v>-11459.630000000003</v>
          </cell>
          <cell r="AJ1411">
            <v>-11459.630000000003</v>
          </cell>
        </row>
        <row r="1412">
          <cell r="Q1412">
            <v>-1479.6</v>
          </cell>
          <cell r="R1412">
            <v>-1479.6</v>
          </cell>
          <cell r="S1412">
            <v>-1479.6</v>
          </cell>
          <cell r="T1412">
            <v>-1479.6</v>
          </cell>
          <cell r="AG1412">
            <v>-1479.6000000000001</v>
          </cell>
          <cell r="AH1412">
            <v>-1479.6000000000001</v>
          </cell>
          <cell r="AI1412">
            <v>-1479.6000000000001</v>
          </cell>
          <cell r="AJ1412">
            <v>-1479.6000000000001</v>
          </cell>
        </row>
        <row r="1413">
          <cell r="Q1413">
            <v>-959.98</v>
          </cell>
          <cell r="R1413">
            <v>-959.98</v>
          </cell>
          <cell r="S1413">
            <v>-959.98</v>
          </cell>
          <cell r="T1413">
            <v>-959.98</v>
          </cell>
          <cell r="AG1413">
            <v>-959.97999999999968</v>
          </cell>
          <cell r="AH1413">
            <v>-959.97999999999968</v>
          </cell>
          <cell r="AI1413">
            <v>-959.97999999999968</v>
          </cell>
          <cell r="AJ1413">
            <v>-959.97999999999968</v>
          </cell>
        </row>
        <row r="1414">
          <cell r="Q1414">
            <v>-876.25</v>
          </cell>
          <cell r="R1414">
            <v>-876.25</v>
          </cell>
          <cell r="S1414">
            <v>-876.25</v>
          </cell>
          <cell r="T1414">
            <v>-876.25</v>
          </cell>
          <cell r="AG1414">
            <v>-865.16583333333347</v>
          </cell>
          <cell r="AH1414">
            <v>-871.18791666666664</v>
          </cell>
          <cell r="AI1414">
            <v>-874.77333333333343</v>
          </cell>
          <cell r="AJ1414">
            <v>-876.25</v>
          </cell>
        </row>
        <row r="1415">
          <cell r="Q1415">
            <v>-912.01</v>
          </cell>
          <cell r="R1415">
            <v>-963.45</v>
          </cell>
          <cell r="S1415">
            <v>-999.59</v>
          </cell>
          <cell r="T1415">
            <v>-982.54</v>
          </cell>
          <cell r="AG1415">
            <v>-359.47541666666666</v>
          </cell>
          <cell r="AH1415">
            <v>-437.61958333333337</v>
          </cell>
          <cell r="AI1415">
            <v>-519.41291666666666</v>
          </cell>
          <cell r="AJ1415">
            <v>-602.00166666666667</v>
          </cell>
        </row>
        <row r="1416">
          <cell r="AG1416">
            <v>0</v>
          </cell>
          <cell r="AH1416">
            <v>0</v>
          </cell>
          <cell r="AI1416">
            <v>0</v>
          </cell>
          <cell r="AJ1416">
            <v>0</v>
          </cell>
        </row>
        <row r="1417">
          <cell r="Q1417">
            <v>-12.55</v>
          </cell>
          <cell r="R1417">
            <v>-12.55</v>
          </cell>
          <cell r="S1417">
            <v>-12.55</v>
          </cell>
          <cell r="T1417">
            <v>-12.55</v>
          </cell>
          <cell r="AG1417">
            <v>-12.549999999999999</v>
          </cell>
          <cell r="AH1417">
            <v>-12.549999999999999</v>
          </cell>
          <cell r="AI1417">
            <v>-12.549999999999999</v>
          </cell>
          <cell r="AJ1417">
            <v>-12.549999999999999</v>
          </cell>
        </row>
        <row r="1418">
          <cell r="Q1418">
            <v>-598.99</v>
          </cell>
          <cell r="R1418">
            <v>-598.99</v>
          </cell>
          <cell r="S1418">
            <v>-598.99</v>
          </cell>
          <cell r="T1418">
            <v>-598.99</v>
          </cell>
          <cell r="AG1418">
            <v>-598.9899999999999</v>
          </cell>
          <cell r="AH1418">
            <v>-598.9899999999999</v>
          </cell>
          <cell r="AI1418">
            <v>-598.9899999999999</v>
          </cell>
          <cell r="AJ1418">
            <v>-598.9899999999999</v>
          </cell>
        </row>
        <row r="1419">
          <cell r="Q1419">
            <v>-168.86</v>
          </cell>
          <cell r="R1419">
            <v>-168.86</v>
          </cell>
          <cell r="S1419">
            <v>-168.86</v>
          </cell>
          <cell r="T1419">
            <v>-168.86</v>
          </cell>
          <cell r="AG1419">
            <v>-168.86000000000004</v>
          </cell>
          <cell r="AH1419">
            <v>-168.86000000000004</v>
          </cell>
          <cell r="AI1419">
            <v>-168.86000000000004</v>
          </cell>
          <cell r="AJ1419">
            <v>-168.86000000000004</v>
          </cell>
        </row>
        <row r="1420">
          <cell r="Q1420">
            <v>0</v>
          </cell>
          <cell r="R1420">
            <v>0</v>
          </cell>
          <cell r="S1420">
            <v>0</v>
          </cell>
          <cell r="T1420">
            <v>0</v>
          </cell>
          <cell r="AG1420">
            <v>14.956250000000002</v>
          </cell>
          <cell r="AH1420">
            <v>8.9737500000000008</v>
          </cell>
          <cell r="AI1420">
            <v>2.9912500000000004</v>
          </cell>
          <cell r="AJ1420">
            <v>0</v>
          </cell>
        </row>
        <row r="1421">
          <cell r="Q1421">
            <v>-123.17</v>
          </cell>
          <cell r="R1421">
            <v>-123.17</v>
          </cell>
          <cell r="S1421">
            <v>-123.17</v>
          </cell>
          <cell r="T1421">
            <v>-123.17</v>
          </cell>
          <cell r="AG1421">
            <v>-198.50750000000002</v>
          </cell>
          <cell r="AH1421">
            <v>-208.72083333333333</v>
          </cell>
          <cell r="AI1421">
            <v>-218.93416666666667</v>
          </cell>
          <cell r="AJ1421">
            <v>-224.04083333333335</v>
          </cell>
        </row>
        <row r="1422">
          <cell r="Q1422">
            <v>-574.46</v>
          </cell>
          <cell r="R1422">
            <v>-574.46</v>
          </cell>
          <cell r="S1422">
            <v>-574.46</v>
          </cell>
          <cell r="T1422">
            <v>-574.46</v>
          </cell>
          <cell r="AG1422">
            <v>-23.935833333333335</v>
          </cell>
          <cell r="AH1422">
            <v>-71.807500000000005</v>
          </cell>
          <cell r="AI1422">
            <v>-119.67916666666667</v>
          </cell>
          <cell r="AJ1422">
            <v>-167.55083333333334</v>
          </cell>
        </row>
        <row r="1423">
          <cell r="Q1423">
            <v>0</v>
          </cell>
          <cell r="R1423">
            <v>0</v>
          </cell>
          <cell r="S1423">
            <v>0</v>
          </cell>
          <cell r="T1423">
            <v>0</v>
          </cell>
          <cell r="AG1423">
            <v>0</v>
          </cell>
          <cell r="AH1423">
            <v>0</v>
          </cell>
          <cell r="AI1423">
            <v>0</v>
          </cell>
          <cell r="AJ1423">
            <v>0</v>
          </cell>
        </row>
        <row r="1424">
          <cell r="Q1424">
            <v>-5718285</v>
          </cell>
          <cell r="R1424">
            <v>-5910020</v>
          </cell>
          <cell r="S1424">
            <v>-3742205.18</v>
          </cell>
          <cell r="T1424">
            <v>-3095341.7</v>
          </cell>
          <cell r="AG1424">
            <v>-4486820.625</v>
          </cell>
          <cell r="AH1424">
            <v>-4705187.5</v>
          </cell>
          <cell r="AI1424">
            <v>-4819926.0491666673</v>
          </cell>
          <cell r="AJ1424">
            <v>-4796094.6691666665</v>
          </cell>
        </row>
        <row r="1425">
          <cell r="Q1425">
            <v>0</v>
          </cell>
          <cell r="R1425">
            <v>0</v>
          </cell>
          <cell r="S1425">
            <v>0</v>
          </cell>
          <cell r="T1425">
            <v>0</v>
          </cell>
          <cell r="AG1425">
            <v>-294955.23749999999</v>
          </cell>
          <cell r="AH1425">
            <v>-241327.01249999998</v>
          </cell>
          <cell r="AI1425">
            <v>-187698.78749999998</v>
          </cell>
          <cell r="AJ1425">
            <v>-134070.5625</v>
          </cell>
        </row>
        <row r="1426">
          <cell r="Q1426">
            <v>-7074602.9100000001</v>
          </cell>
          <cell r="R1426">
            <v>-7546837.8099999996</v>
          </cell>
          <cell r="S1426">
            <v>-8112863.3700000001</v>
          </cell>
          <cell r="T1426">
            <v>-7579467.5599999996</v>
          </cell>
          <cell r="AG1426">
            <v>-4269235.635416667</v>
          </cell>
          <cell r="AH1426">
            <v>-4757318.1654166663</v>
          </cell>
          <cell r="AI1426">
            <v>-5248666.3395833336</v>
          </cell>
          <cell r="AJ1426">
            <v>-5696779.8783333329</v>
          </cell>
        </row>
        <row r="1427">
          <cell r="Q1427">
            <v>-2870186.23</v>
          </cell>
          <cell r="R1427">
            <v>-3051412.23</v>
          </cell>
          <cell r="S1427">
            <v>-3440051.23</v>
          </cell>
          <cell r="T1427">
            <v>-3236838.23</v>
          </cell>
          <cell r="AG1427">
            <v>-1787976.9612499999</v>
          </cell>
          <cell r="AH1427">
            <v>-2015901.1054166667</v>
          </cell>
          <cell r="AI1427">
            <v>-2245755.7912500002</v>
          </cell>
          <cell r="AJ1427">
            <v>-2455378.9770833333</v>
          </cell>
        </row>
        <row r="1428">
          <cell r="Q1428">
            <v>5104426.16</v>
          </cell>
          <cell r="R1428">
            <v>5574310.5999999996</v>
          </cell>
          <cell r="S1428">
            <v>5952871.3300000001</v>
          </cell>
          <cell r="T1428">
            <v>6399631.3099999996</v>
          </cell>
          <cell r="AG1428">
            <v>1790443.5249999997</v>
          </cell>
          <cell r="AH1428">
            <v>2235390.89</v>
          </cell>
          <cell r="AI1428">
            <v>2715690.137083333</v>
          </cell>
          <cell r="AJ1428">
            <v>3219850.4250000003</v>
          </cell>
        </row>
        <row r="1429">
          <cell r="Q1429">
            <v>1100761.99</v>
          </cell>
          <cell r="R1429">
            <v>1183385.24</v>
          </cell>
          <cell r="S1429">
            <v>1221429.51</v>
          </cell>
          <cell r="T1429">
            <v>1374229.18</v>
          </cell>
          <cell r="AG1429">
            <v>387028.17458333331</v>
          </cell>
          <cell r="AH1429">
            <v>482200.97583333333</v>
          </cell>
          <cell r="AI1429">
            <v>582401.5904166667</v>
          </cell>
          <cell r="AJ1429">
            <v>685980.5083333333</v>
          </cell>
        </row>
        <row r="1430">
          <cell r="Q1430">
            <v>-27589.17</v>
          </cell>
          <cell r="R1430">
            <v>-30654.63</v>
          </cell>
          <cell r="S1430">
            <v>-33720.089999999997</v>
          </cell>
          <cell r="T1430">
            <v>-45158.6</v>
          </cell>
          <cell r="AG1430">
            <v>-6514.111249999999</v>
          </cell>
          <cell r="AH1430">
            <v>-8940.9362500000007</v>
          </cell>
          <cell r="AI1430">
            <v>-11623.216249999999</v>
          </cell>
          <cell r="AJ1430">
            <v>-14909.828333333333</v>
          </cell>
        </row>
        <row r="1431">
          <cell r="Q1431">
            <v>0</v>
          </cell>
          <cell r="R1431">
            <v>0</v>
          </cell>
          <cell r="S1431">
            <v>0</v>
          </cell>
          <cell r="T1431">
            <v>0</v>
          </cell>
          <cell r="AG1431">
            <v>0</v>
          </cell>
          <cell r="AH1431">
            <v>0</v>
          </cell>
          <cell r="AI1431">
            <v>0</v>
          </cell>
          <cell r="AJ1431">
            <v>0</v>
          </cell>
        </row>
        <row r="1432">
          <cell r="Q1432">
            <v>0</v>
          </cell>
          <cell r="R1432">
            <v>0</v>
          </cell>
          <cell r="S1432">
            <v>0</v>
          </cell>
          <cell r="T1432">
            <v>0</v>
          </cell>
          <cell r="AG1432">
            <v>0</v>
          </cell>
          <cell r="AH1432">
            <v>0</v>
          </cell>
          <cell r="AI1432">
            <v>0</v>
          </cell>
          <cell r="AJ1432">
            <v>0</v>
          </cell>
        </row>
        <row r="1433">
          <cell r="AG1433">
            <v>0</v>
          </cell>
          <cell r="AH1433">
            <v>0</v>
          </cell>
          <cell r="AI1433">
            <v>0</v>
          </cell>
          <cell r="AJ1433">
            <v>0</v>
          </cell>
        </row>
        <row r="1434">
          <cell r="Q1434">
            <v>-1552657.3</v>
          </cell>
          <cell r="R1434">
            <v>-1535084.96</v>
          </cell>
          <cell r="S1434">
            <v>-1517512.62</v>
          </cell>
          <cell r="T1434">
            <v>-1499940.28</v>
          </cell>
          <cell r="AG1434">
            <v>-1667975.9050000003</v>
          </cell>
          <cell r="AH1434">
            <v>-1648329.0266666666</v>
          </cell>
          <cell r="AI1434">
            <v>-1628926.2116666669</v>
          </cell>
          <cell r="AJ1434">
            <v>-1609767.4600000002</v>
          </cell>
        </row>
        <row r="1435">
          <cell r="Q1435">
            <v>-45410</v>
          </cell>
          <cell r="R1435">
            <v>-40869</v>
          </cell>
          <cell r="S1435">
            <v>-36328</v>
          </cell>
          <cell r="T1435">
            <v>-31787</v>
          </cell>
          <cell r="AG1435">
            <v>-72656</v>
          </cell>
          <cell r="AH1435">
            <v>-68115</v>
          </cell>
          <cell r="AI1435">
            <v>-63574</v>
          </cell>
          <cell r="AJ1435">
            <v>-59033</v>
          </cell>
        </row>
        <row r="1436">
          <cell r="Q1436">
            <v>-30265.78</v>
          </cell>
          <cell r="R1436">
            <v>-29909.71</v>
          </cell>
          <cell r="S1436">
            <v>-29553.64</v>
          </cell>
          <cell r="T1436">
            <v>-29197.57</v>
          </cell>
          <cell r="AG1436">
            <v>-32179.628750000003</v>
          </cell>
          <cell r="AH1436">
            <v>-31912.581250000007</v>
          </cell>
          <cell r="AI1436">
            <v>-31645.533750000002</v>
          </cell>
          <cell r="AJ1436">
            <v>-31333.975833333334</v>
          </cell>
        </row>
        <row r="1437">
          <cell r="Q1437">
            <v>0</v>
          </cell>
          <cell r="R1437">
            <v>0</v>
          </cell>
          <cell r="S1437">
            <v>0</v>
          </cell>
          <cell r="T1437">
            <v>0</v>
          </cell>
          <cell r="AG1437">
            <v>0</v>
          </cell>
          <cell r="AH1437">
            <v>0</v>
          </cell>
          <cell r="AI1437">
            <v>0</v>
          </cell>
          <cell r="AJ1437">
            <v>0</v>
          </cell>
        </row>
        <row r="1438">
          <cell r="Q1438">
            <v>0</v>
          </cell>
          <cell r="R1438">
            <v>0</v>
          </cell>
          <cell r="S1438">
            <v>0</v>
          </cell>
          <cell r="T1438">
            <v>0</v>
          </cell>
          <cell r="AG1438">
            <v>0</v>
          </cell>
          <cell r="AH1438">
            <v>0</v>
          </cell>
          <cell r="AI1438">
            <v>0</v>
          </cell>
          <cell r="AJ1438">
            <v>0</v>
          </cell>
        </row>
        <row r="1439">
          <cell r="Q1439">
            <v>-2702244.02</v>
          </cell>
          <cell r="R1439">
            <v>-2671954.54</v>
          </cell>
          <cell r="S1439">
            <v>-2641665.06</v>
          </cell>
          <cell r="T1439">
            <v>-2611375.58</v>
          </cell>
          <cell r="AG1439">
            <v>-2850418.2045833333</v>
          </cell>
          <cell r="AH1439">
            <v>-2827086.4520833329</v>
          </cell>
          <cell r="AI1439">
            <v>-2803735.6162499995</v>
          </cell>
          <cell r="AJ1439">
            <v>-2778103.3970833332</v>
          </cell>
        </row>
        <row r="1440">
          <cell r="Q1440">
            <v>-33762.980000000003</v>
          </cell>
          <cell r="R1440">
            <v>-33392.92</v>
          </cell>
          <cell r="S1440">
            <v>-33022.86</v>
          </cell>
          <cell r="T1440">
            <v>-32652.799999999999</v>
          </cell>
          <cell r="AG1440">
            <v>-30999.499166666661</v>
          </cell>
          <cell r="AH1440">
            <v>-31174.413749999996</v>
          </cell>
          <cell r="AI1440">
            <v>-31345.054166666669</v>
          </cell>
          <cell r="AJ1440">
            <v>-31511.419583333332</v>
          </cell>
        </row>
        <row r="1441">
          <cell r="Q1441">
            <v>0</v>
          </cell>
          <cell r="R1441">
            <v>0</v>
          </cell>
          <cell r="S1441">
            <v>0</v>
          </cell>
          <cell r="T1441">
            <v>0</v>
          </cell>
          <cell r="AG1441">
            <v>0</v>
          </cell>
          <cell r="AH1441">
            <v>0</v>
          </cell>
          <cell r="AI1441">
            <v>0</v>
          </cell>
          <cell r="AJ1441">
            <v>0</v>
          </cell>
        </row>
        <row r="1442">
          <cell r="Q1442">
            <v>-92276.94</v>
          </cell>
          <cell r="R1442">
            <v>-91240.12</v>
          </cell>
          <cell r="S1442">
            <v>-90203.3</v>
          </cell>
          <cell r="T1442">
            <v>-89166.48</v>
          </cell>
          <cell r="AG1442">
            <v>-98497.855833333335</v>
          </cell>
          <cell r="AH1442">
            <v>-97461.037499999991</v>
          </cell>
          <cell r="AI1442">
            <v>-96424.219166666662</v>
          </cell>
          <cell r="AJ1442">
            <v>-95387.39999999998</v>
          </cell>
        </row>
        <row r="1443">
          <cell r="Q1443">
            <v>-8165809</v>
          </cell>
          <cell r="R1443">
            <v>-8165809</v>
          </cell>
          <cell r="S1443">
            <v>-8165809</v>
          </cell>
          <cell r="T1443">
            <v>-8165809</v>
          </cell>
          <cell r="AG1443">
            <v>-8165809</v>
          </cell>
          <cell r="AH1443">
            <v>-8165809</v>
          </cell>
          <cell r="AI1443">
            <v>-8165809</v>
          </cell>
          <cell r="AJ1443">
            <v>-8165809</v>
          </cell>
        </row>
        <row r="1444">
          <cell r="Q1444">
            <v>4614264</v>
          </cell>
          <cell r="R1444">
            <v>4667264</v>
          </cell>
          <cell r="S1444">
            <v>4719264</v>
          </cell>
          <cell r="T1444">
            <v>4778763</v>
          </cell>
          <cell r="AG1444">
            <v>4300195.875</v>
          </cell>
          <cell r="AH1444">
            <v>4352798.125</v>
          </cell>
          <cell r="AI1444">
            <v>4405150.375</v>
          </cell>
          <cell r="AJ1444">
            <v>4457743.125</v>
          </cell>
        </row>
        <row r="1445">
          <cell r="Q1445">
            <v>-10135707.039999999</v>
          </cell>
          <cell r="R1445">
            <v>-9661376.1099999994</v>
          </cell>
          <cell r="S1445">
            <v>-9241170.2300000004</v>
          </cell>
          <cell r="T1445">
            <v>-10126911.07</v>
          </cell>
          <cell r="AG1445">
            <v>-12923100.119583333</v>
          </cell>
          <cell r="AH1445">
            <v>-12476150.602916665</v>
          </cell>
          <cell r="AI1445">
            <v>-12026705.808333332</v>
          </cell>
          <cell r="AJ1445">
            <v>-11622112.477499999</v>
          </cell>
        </row>
        <row r="1446">
          <cell r="AG1446">
            <v>0</v>
          </cell>
          <cell r="AH1446">
            <v>0</v>
          </cell>
          <cell r="AI1446">
            <v>0</v>
          </cell>
          <cell r="AJ1446">
            <v>0</v>
          </cell>
        </row>
        <row r="1447">
          <cell r="Q1447">
            <v>-887313.59</v>
          </cell>
          <cell r="R1447">
            <v>-877230.48</v>
          </cell>
          <cell r="S1447">
            <v>-867147.37</v>
          </cell>
          <cell r="T1447">
            <v>-857064.26</v>
          </cell>
          <cell r="AG1447">
            <v>-947812.25</v>
          </cell>
          <cell r="AH1447">
            <v>-937729.14</v>
          </cell>
          <cell r="AI1447">
            <v>-927646.02999999991</v>
          </cell>
          <cell r="AJ1447">
            <v>-917562.91999999993</v>
          </cell>
        </row>
        <row r="1448">
          <cell r="Q1448">
            <v>0</v>
          </cell>
          <cell r="R1448">
            <v>0</v>
          </cell>
          <cell r="S1448">
            <v>0</v>
          </cell>
          <cell r="T1448">
            <v>0</v>
          </cell>
          <cell r="AG1448">
            <v>-19380.39875</v>
          </cell>
          <cell r="AH1448">
            <v>-15818.82625</v>
          </cell>
          <cell r="AI1448">
            <v>-12274.253750000002</v>
          </cell>
          <cell r="AJ1448">
            <v>-8746.6812499999996</v>
          </cell>
        </row>
        <row r="1449">
          <cell r="Q1449">
            <v>-192765.41</v>
          </cell>
          <cell r="R1449">
            <v>-192089.04</v>
          </cell>
          <cell r="S1449">
            <v>-191412.67</v>
          </cell>
          <cell r="T1449">
            <v>-190736.3</v>
          </cell>
          <cell r="AG1449">
            <v>-122056.57791666668</v>
          </cell>
          <cell r="AH1449">
            <v>-138092.18</v>
          </cell>
          <cell r="AI1449">
            <v>-154071.41791666666</v>
          </cell>
          <cell r="AJ1449">
            <v>-169994.29166666666</v>
          </cell>
        </row>
        <row r="1450">
          <cell r="R1450">
            <v>0</v>
          </cell>
          <cell r="S1450">
            <v>0</v>
          </cell>
          <cell r="T1450">
            <v>-13468.61</v>
          </cell>
          <cell r="AG1450">
            <v>0</v>
          </cell>
          <cell r="AH1450">
            <v>0</v>
          </cell>
          <cell r="AI1450">
            <v>0</v>
          </cell>
          <cell r="AJ1450">
            <v>-561.19208333333336</v>
          </cell>
        </row>
        <row r="1451">
          <cell r="Q1451">
            <v>-71851894.799999997</v>
          </cell>
          <cell r="R1451">
            <v>-71851894.799999997</v>
          </cell>
          <cell r="S1451">
            <v>-71851894.799999997</v>
          </cell>
          <cell r="T1451">
            <v>-71851894.799999997</v>
          </cell>
          <cell r="AG1451">
            <v>-71851894.799999982</v>
          </cell>
          <cell r="AH1451">
            <v>-71851894.799999982</v>
          </cell>
          <cell r="AI1451">
            <v>-71851894.799999982</v>
          </cell>
          <cell r="AJ1451">
            <v>-71851894.799999982</v>
          </cell>
        </row>
        <row r="1452">
          <cell r="Q1452">
            <v>-3497000</v>
          </cell>
          <cell r="R1452">
            <v>-3475000</v>
          </cell>
          <cell r="S1452">
            <v>-3453000</v>
          </cell>
          <cell r="T1452">
            <v>-3436000</v>
          </cell>
          <cell r="AG1452">
            <v>-3623291.6666666665</v>
          </cell>
          <cell r="AH1452">
            <v>-3602333.3333333335</v>
          </cell>
          <cell r="AI1452">
            <v>-3581291.6666666665</v>
          </cell>
          <cell r="AJ1452">
            <v>-3560291.6666666665</v>
          </cell>
        </row>
        <row r="1453">
          <cell r="Q1453">
            <v>-647743</v>
          </cell>
          <cell r="R1453">
            <v>-647743</v>
          </cell>
          <cell r="S1453">
            <v>-449743</v>
          </cell>
          <cell r="T1453">
            <v>-351092</v>
          </cell>
          <cell r="AG1453">
            <v>-1288879.25</v>
          </cell>
          <cell r="AH1453">
            <v>-1170766.4166666667</v>
          </cell>
          <cell r="AI1453">
            <v>-1061486.9166666667</v>
          </cell>
          <cell r="AJ1453">
            <v>-956924.20833333337</v>
          </cell>
        </row>
        <row r="1454">
          <cell r="Q1454">
            <v>-337279618</v>
          </cell>
          <cell r="R1454">
            <v>-338717618</v>
          </cell>
          <cell r="S1454">
            <v>-340780618</v>
          </cell>
          <cell r="T1454">
            <v>-342703778</v>
          </cell>
          <cell r="AG1454">
            <v>-328736616.95833331</v>
          </cell>
          <cell r="AH1454">
            <v>-329851809.04166669</v>
          </cell>
          <cell r="AI1454">
            <v>-330967626.125</v>
          </cell>
          <cell r="AJ1454">
            <v>-332370749.66666669</v>
          </cell>
        </row>
        <row r="1455">
          <cell r="Q1455">
            <v>-939000</v>
          </cell>
          <cell r="R1455">
            <v>-938000</v>
          </cell>
          <cell r="S1455">
            <v>-937000</v>
          </cell>
          <cell r="T1455">
            <v>-939000</v>
          </cell>
          <cell r="AG1455">
            <v>-942583.33333333337</v>
          </cell>
          <cell r="AH1455">
            <v>-942041.66666666663</v>
          </cell>
          <cell r="AI1455">
            <v>-941416.66666666663</v>
          </cell>
          <cell r="AJ1455">
            <v>-940875</v>
          </cell>
        </row>
        <row r="1456">
          <cell r="Q1456">
            <v>-32874</v>
          </cell>
          <cell r="R1456">
            <v>-32874</v>
          </cell>
          <cell r="S1456">
            <v>-32874</v>
          </cell>
          <cell r="T1456">
            <v>-32874</v>
          </cell>
          <cell r="AG1456">
            <v>-32874</v>
          </cell>
          <cell r="AH1456">
            <v>-32874</v>
          </cell>
          <cell r="AI1456">
            <v>-32874</v>
          </cell>
          <cell r="AJ1456">
            <v>-32874</v>
          </cell>
        </row>
        <row r="1457">
          <cell r="Q1457">
            <v>-55683000</v>
          </cell>
          <cell r="R1457">
            <v>-57597000</v>
          </cell>
          <cell r="S1457">
            <v>-58932000</v>
          </cell>
          <cell r="T1457">
            <v>-63753000</v>
          </cell>
          <cell r="AG1457">
            <v>-45478416.666666664</v>
          </cell>
          <cell r="AH1457">
            <v>-46975375</v>
          </cell>
          <cell r="AI1457">
            <v>-48516291.666666664</v>
          </cell>
          <cell r="AJ1457">
            <v>-50230458.333333336</v>
          </cell>
        </row>
        <row r="1458">
          <cell r="AG1458">
            <v>0</v>
          </cell>
          <cell r="AH1458">
            <v>0</v>
          </cell>
          <cell r="AI1458">
            <v>0</v>
          </cell>
          <cell r="AJ1458">
            <v>0</v>
          </cell>
        </row>
        <row r="1459">
          <cell r="AG1459">
            <v>0</v>
          </cell>
          <cell r="AH1459">
            <v>0</v>
          </cell>
          <cell r="AI1459">
            <v>0</v>
          </cell>
          <cell r="AJ1459">
            <v>0</v>
          </cell>
        </row>
        <row r="1460">
          <cell r="AG1460">
            <v>0</v>
          </cell>
          <cell r="AH1460">
            <v>0</v>
          </cell>
          <cell r="AI1460">
            <v>0</v>
          </cell>
          <cell r="AJ1460">
            <v>0</v>
          </cell>
        </row>
        <row r="1461">
          <cell r="AG1461">
            <v>0</v>
          </cell>
          <cell r="AH1461">
            <v>0</v>
          </cell>
          <cell r="AI1461">
            <v>0</v>
          </cell>
          <cell r="AJ1461">
            <v>0</v>
          </cell>
        </row>
        <row r="1462">
          <cell r="Q1462">
            <v>141000</v>
          </cell>
          <cell r="R1462">
            <v>141000</v>
          </cell>
          <cell r="S1462">
            <v>141000</v>
          </cell>
          <cell r="T1462">
            <v>141000</v>
          </cell>
          <cell r="AG1462">
            <v>-6125</v>
          </cell>
          <cell r="AH1462">
            <v>5625</v>
          </cell>
          <cell r="AI1462">
            <v>17375</v>
          </cell>
          <cell r="AJ1462">
            <v>29125</v>
          </cell>
        </row>
        <row r="1463">
          <cell r="Q1463">
            <v>904152.97</v>
          </cell>
          <cell r="R1463">
            <v>904152.97</v>
          </cell>
          <cell r="S1463">
            <v>904152.97</v>
          </cell>
          <cell r="T1463">
            <v>904152.97</v>
          </cell>
          <cell r="AG1463">
            <v>904152.97000000009</v>
          </cell>
          <cell r="AH1463">
            <v>904152.97000000009</v>
          </cell>
          <cell r="AI1463">
            <v>904152.97000000009</v>
          </cell>
          <cell r="AJ1463">
            <v>904152.97000000009</v>
          </cell>
        </row>
        <row r="1464">
          <cell r="Q1464">
            <v>-796000</v>
          </cell>
          <cell r="R1464">
            <v>-881000</v>
          </cell>
          <cell r="S1464">
            <v>-966000</v>
          </cell>
          <cell r="T1464">
            <v>-1047000</v>
          </cell>
          <cell r="AG1464">
            <v>-266416.66666666669</v>
          </cell>
          <cell r="AH1464">
            <v>-336291.66666666669</v>
          </cell>
          <cell r="AI1464">
            <v>-413250</v>
          </cell>
          <cell r="AJ1464">
            <v>-497125</v>
          </cell>
        </row>
        <row r="1465">
          <cell r="Q1465">
            <v>-27673328.77</v>
          </cell>
          <cell r="R1465">
            <v>-27673328.77</v>
          </cell>
          <cell r="S1465">
            <v>-27673328.77</v>
          </cell>
          <cell r="T1465">
            <v>-27673328.77</v>
          </cell>
          <cell r="AG1465">
            <v>-27673328.77</v>
          </cell>
          <cell r="AH1465">
            <v>-27673328.77</v>
          </cell>
          <cell r="AI1465">
            <v>-27673328.77</v>
          </cell>
          <cell r="AJ1465">
            <v>-27673328.77</v>
          </cell>
        </row>
        <row r="1466">
          <cell r="AG1466">
            <v>0</v>
          </cell>
          <cell r="AH1466">
            <v>0</v>
          </cell>
          <cell r="AI1466">
            <v>0</v>
          </cell>
          <cell r="AJ1466">
            <v>0</v>
          </cell>
        </row>
        <row r="1467">
          <cell r="Q1467">
            <v>-4489581</v>
          </cell>
          <cell r="R1467">
            <v>-4489581</v>
          </cell>
          <cell r="S1467">
            <v>-4489581</v>
          </cell>
          <cell r="T1467">
            <v>-4489581</v>
          </cell>
          <cell r="AG1467">
            <v>-4489581</v>
          </cell>
          <cell r="AH1467">
            <v>-4489581</v>
          </cell>
          <cell r="AI1467">
            <v>-4489581</v>
          </cell>
          <cell r="AJ1467">
            <v>-4489581</v>
          </cell>
        </row>
        <row r="1468">
          <cell r="AG1468">
            <v>0</v>
          </cell>
          <cell r="AH1468">
            <v>0</v>
          </cell>
          <cell r="AI1468">
            <v>0</v>
          </cell>
          <cell r="AJ1468">
            <v>0</v>
          </cell>
        </row>
        <row r="1469">
          <cell r="Q1469">
            <v>-269554.90999999997</v>
          </cell>
          <cell r="R1469">
            <v>-269554.90999999997</v>
          </cell>
          <cell r="S1469">
            <v>-269554.90999999997</v>
          </cell>
          <cell r="T1469">
            <v>-269554.90999999997</v>
          </cell>
          <cell r="AG1469">
            <v>-269554.91000000003</v>
          </cell>
          <cell r="AH1469">
            <v>-269554.91000000003</v>
          </cell>
          <cell r="AI1469">
            <v>-269554.91000000003</v>
          </cell>
          <cell r="AJ1469">
            <v>-269554.91000000003</v>
          </cell>
        </row>
        <row r="1470">
          <cell r="Q1470">
            <v>-443787.06</v>
          </cell>
          <cell r="R1470">
            <v>-443787.06</v>
          </cell>
          <cell r="S1470">
            <v>-443787.06</v>
          </cell>
          <cell r="T1470">
            <v>-443787.06</v>
          </cell>
          <cell r="AG1470">
            <v>-443787.05999999988</v>
          </cell>
          <cell r="AH1470">
            <v>-443787.05999999988</v>
          </cell>
          <cell r="AI1470">
            <v>-443787.05999999988</v>
          </cell>
          <cell r="AJ1470">
            <v>-443787.05999999988</v>
          </cell>
        </row>
        <row r="1471">
          <cell r="Q1471">
            <v>-1614.97</v>
          </cell>
          <cell r="R1471">
            <v>-1614.97</v>
          </cell>
          <cell r="S1471">
            <v>-1614.97</v>
          </cell>
          <cell r="T1471">
            <v>-1614.97</v>
          </cell>
          <cell r="AG1471">
            <v>-1614.97</v>
          </cell>
          <cell r="AH1471">
            <v>-1614.97</v>
          </cell>
          <cell r="AI1471">
            <v>-1614.97</v>
          </cell>
          <cell r="AJ1471">
            <v>-1614.97</v>
          </cell>
        </row>
        <row r="1472">
          <cell r="Q1472">
            <v>-48687.62</v>
          </cell>
          <cell r="R1472">
            <v>-48687.62</v>
          </cell>
          <cell r="S1472">
            <v>-48687.62</v>
          </cell>
          <cell r="T1472">
            <v>-48687.62</v>
          </cell>
          <cell r="AG1472">
            <v>-48687.62</v>
          </cell>
          <cell r="AH1472">
            <v>-48687.62</v>
          </cell>
          <cell r="AI1472">
            <v>-48687.62</v>
          </cell>
          <cell r="AJ1472">
            <v>-48687.62</v>
          </cell>
        </row>
        <row r="1473">
          <cell r="Q1473">
            <v>-76732.02</v>
          </cell>
          <cell r="R1473">
            <v>-76732.02</v>
          </cell>
          <cell r="S1473">
            <v>-76732.02</v>
          </cell>
          <cell r="T1473">
            <v>-76732.02</v>
          </cell>
          <cell r="AG1473">
            <v>-76732.02</v>
          </cell>
          <cell r="AH1473">
            <v>-76732.02</v>
          </cell>
          <cell r="AI1473">
            <v>-76732.02</v>
          </cell>
          <cell r="AJ1473">
            <v>-76732.02</v>
          </cell>
        </row>
        <row r="1474">
          <cell r="Q1474">
            <v>-2475</v>
          </cell>
          <cell r="R1474">
            <v>-2475</v>
          </cell>
          <cell r="S1474">
            <v>-2475</v>
          </cell>
          <cell r="T1474">
            <v>-2475</v>
          </cell>
          <cell r="AG1474">
            <v>-2475</v>
          </cell>
          <cell r="AH1474">
            <v>-2475</v>
          </cell>
          <cell r="AI1474">
            <v>-2475</v>
          </cell>
          <cell r="AJ1474">
            <v>-2475</v>
          </cell>
        </row>
        <row r="1475">
          <cell r="Q1475">
            <v>97405</v>
          </cell>
          <cell r="R1475">
            <v>97405</v>
          </cell>
          <cell r="S1475">
            <v>97405</v>
          </cell>
          <cell r="T1475">
            <v>97405</v>
          </cell>
          <cell r="AG1475">
            <v>97405</v>
          </cell>
          <cell r="AH1475">
            <v>97405</v>
          </cell>
          <cell r="AI1475">
            <v>97405</v>
          </cell>
          <cell r="AJ1475">
            <v>97405</v>
          </cell>
        </row>
        <row r="1476">
          <cell r="Q1476">
            <v>-4106</v>
          </cell>
          <cell r="R1476">
            <v>-4106</v>
          </cell>
          <cell r="S1476">
            <v>-4106</v>
          </cell>
          <cell r="T1476">
            <v>-4106</v>
          </cell>
          <cell r="AG1476">
            <v>-4106</v>
          </cell>
          <cell r="AH1476">
            <v>-4106</v>
          </cell>
          <cell r="AI1476">
            <v>-4106</v>
          </cell>
          <cell r="AJ1476">
            <v>-4106</v>
          </cell>
        </row>
        <row r="1477">
          <cell r="Q1477">
            <v>-171529</v>
          </cell>
          <cell r="R1477">
            <v>-171529</v>
          </cell>
          <cell r="S1477">
            <v>-171529</v>
          </cell>
          <cell r="T1477">
            <v>-171529</v>
          </cell>
          <cell r="AG1477">
            <v>-171529</v>
          </cell>
          <cell r="AH1477">
            <v>-171529</v>
          </cell>
          <cell r="AI1477">
            <v>-171529</v>
          </cell>
          <cell r="AJ1477">
            <v>-171529</v>
          </cell>
        </row>
        <row r="1478">
          <cell r="R1478">
            <v>0</v>
          </cell>
          <cell r="S1478">
            <v>0</v>
          </cell>
          <cell r="T1478">
            <v>8644960</v>
          </cell>
          <cell r="AG1478">
            <v>0</v>
          </cell>
          <cell r="AH1478">
            <v>0</v>
          </cell>
          <cell r="AI1478">
            <v>0</v>
          </cell>
          <cell r="AJ1478">
            <v>360206.66666666669</v>
          </cell>
        </row>
        <row r="1479">
          <cell r="Q1479">
            <v>-152467</v>
          </cell>
          <cell r="R1479">
            <v>-152467</v>
          </cell>
          <cell r="S1479">
            <v>-152467</v>
          </cell>
          <cell r="T1479">
            <v>-152467</v>
          </cell>
          <cell r="AG1479">
            <v>-152467</v>
          </cell>
          <cell r="AH1479">
            <v>-152467</v>
          </cell>
          <cell r="AI1479">
            <v>-152467</v>
          </cell>
          <cell r="AJ1479">
            <v>-152467</v>
          </cell>
        </row>
        <row r="1480">
          <cell r="Q1480">
            <v>1365117.79</v>
          </cell>
          <cell r="R1480">
            <v>1365117.79</v>
          </cell>
          <cell r="S1480">
            <v>1365117.79</v>
          </cell>
          <cell r="T1480">
            <v>1365117.79</v>
          </cell>
          <cell r="AG1480">
            <v>1365117.7899999998</v>
          </cell>
          <cell r="AH1480">
            <v>1365117.7899999998</v>
          </cell>
          <cell r="AI1480">
            <v>1365117.7899999998</v>
          </cell>
          <cell r="AJ1480">
            <v>1365117.7899999998</v>
          </cell>
        </row>
        <row r="1481">
          <cell r="Q1481">
            <v>0</v>
          </cell>
          <cell r="R1481">
            <v>0</v>
          </cell>
          <cell r="S1481">
            <v>0</v>
          </cell>
          <cell r="T1481">
            <v>0</v>
          </cell>
          <cell r="AG1481">
            <v>0</v>
          </cell>
          <cell r="AH1481">
            <v>0</v>
          </cell>
          <cell r="AI1481">
            <v>0</v>
          </cell>
          <cell r="AJ1481">
            <v>0</v>
          </cell>
        </row>
        <row r="1482">
          <cell r="Q1482">
            <v>0</v>
          </cell>
          <cell r="R1482">
            <v>0</v>
          </cell>
          <cell r="S1482">
            <v>0</v>
          </cell>
          <cell r="T1482">
            <v>0</v>
          </cell>
          <cell r="AG1482">
            <v>0</v>
          </cell>
          <cell r="AH1482">
            <v>0</v>
          </cell>
          <cell r="AI1482">
            <v>0</v>
          </cell>
          <cell r="AJ1482">
            <v>0</v>
          </cell>
        </row>
        <row r="1483">
          <cell r="Q1483">
            <v>-477999.57</v>
          </cell>
          <cell r="R1483">
            <v>-477999.57</v>
          </cell>
          <cell r="S1483">
            <v>-477999.57</v>
          </cell>
          <cell r="T1483">
            <v>-477999.57</v>
          </cell>
          <cell r="AG1483">
            <v>-477999.57000000007</v>
          </cell>
          <cell r="AH1483">
            <v>-477999.57000000007</v>
          </cell>
          <cell r="AI1483">
            <v>-477999.57000000007</v>
          </cell>
          <cell r="AJ1483">
            <v>-477999.57000000007</v>
          </cell>
        </row>
        <row r="1484">
          <cell r="Q1484">
            <v>-3665</v>
          </cell>
          <cell r="R1484">
            <v>-3665</v>
          </cell>
          <cell r="S1484">
            <v>-3665</v>
          </cell>
          <cell r="T1484">
            <v>-3665</v>
          </cell>
          <cell r="AG1484">
            <v>-3665</v>
          </cell>
          <cell r="AH1484">
            <v>-3665</v>
          </cell>
          <cell r="AI1484">
            <v>-3665</v>
          </cell>
          <cell r="AJ1484">
            <v>-3665</v>
          </cell>
        </row>
        <row r="1485">
          <cell r="Q1485">
            <v>-7054000</v>
          </cell>
          <cell r="R1485">
            <v>-6931000</v>
          </cell>
          <cell r="S1485">
            <v>-6808000</v>
          </cell>
          <cell r="T1485">
            <v>-6685000</v>
          </cell>
          <cell r="AG1485">
            <v>-6017416.666666667</v>
          </cell>
          <cell r="AH1485">
            <v>-6600125</v>
          </cell>
          <cell r="AI1485">
            <v>-7172583.333333333</v>
          </cell>
          <cell r="AJ1485">
            <v>-7397458.333333333</v>
          </cell>
        </row>
        <row r="1486">
          <cell r="Q1486">
            <v>-947000</v>
          </cell>
          <cell r="R1486">
            <v>-947000</v>
          </cell>
          <cell r="S1486">
            <v>-947000</v>
          </cell>
          <cell r="T1486">
            <v>-947000</v>
          </cell>
          <cell r="AG1486">
            <v>-947000</v>
          </cell>
          <cell r="AH1486">
            <v>-947000</v>
          </cell>
          <cell r="AI1486">
            <v>-947000</v>
          </cell>
          <cell r="AJ1486">
            <v>-947000</v>
          </cell>
        </row>
        <row r="1487">
          <cell r="Q1487">
            <v>-4409226</v>
          </cell>
          <cell r="R1487">
            <v>-4374226</v>
          </cell>
          <cell r="S1487">
            <v>-4339226</v>
          </cell>
          <cell r="T1487">
            <v>-4292226</v>
          </cell>
          <cell r="AG1487">
            <v>-3336176.0833333335</v>
          </cell>
          <cell r="AH1487">
            <v>-3504361.5833333335</v>
          </cell>
          <cell r="AI1487">
            <v>-3671880.4166666665</v>
          </cell>
          <cell r="AJ1487">
            <v>-3838274.25</v>
          </cell>
        </row>
        <row r="1488">
          <cell r="Q1488">
            <v>0</v>
          </cell>
          <cell r="R1488">
            <v>0</v>
          </cell>
          <cell r="S1488">
            <v>0</v>
          </cell>
          <cell r="T1488">
            <v>0</v>
          </cell>
          <cell r="AG1488">
            <v>0</v>
          </cell>
          <cell r="AH1488">
            <v>0</v>
          </cell>
          <cell r="AI1488">
            <v>0</v>
          </cell>
          <cell r="AJ1488">
            <v>0</v>
          </cell>
        </row>
        <row r="1489">
          <cell r="R1489">
            <v>0</v>
          </cell>
          <cell r="S1489">
            <v>0</v>
          </cell>
          <cell r="T1489">
            <v>-3551000</v>
          </cell>
          <cell r="AG1489">
            <v>0</v>
          </cell>
          <cell r="AH1489">
            <v>0</v>
          </cell>
          <cell r="AI1489">
            <v>0</v>
          </cell>
          <cell r="AJ1489">
            <v>-147958.33333333334</v>
          </cell>
        </row>
        <row r="1490">
          <cell r="Q1490">
            <v>-68738.990000000005</v>
          </cell>
          <cell r="R1490">
            <v>-63587.75</v>
          </cell>
          <cell r="S1490">
            <v>-58436.51</v>
          </cell>
          <cell r="T1490">
            <v>-53285.27</v>
          </cell>
          <cell r="AG1490">
            <v>-137833.11666666667</v>
          </cell>
          <cell r="AH1490">
            <v>-126583.81791666668</v>
          </cell>
          <cell r="AI1490">
            <v>-115868.40833333333</v>
          </cell>
          <cell r="AJ1490">
            <v>-105680.22125</v>
          </cell>
        </row>
        <row r="1491">
          <cell r="Q1491">
            <v>16256</v>
          </cell>
          <cell r="R1491">
            <v>16256</v>
          </cell>
          <cell r="S1491">
            <v>16256</v>
          </cell>
          <cell r="T1491">
            <v>-53286</v>
          </cell>
          <cell r="AG1491">
            <v>15991.625</v>
          </cell>
          <cell r="AH1491">
            <v>16097.375</v>
          </cell>
          <cell r="AI1491">
            <v>16203.125</v>
          </cell>
          <cell r="AJ1491">
            <v>13358.416666666666</v>
          </cell>
        </row>
        <row r="1492">
          <cell r="Q1492">
            <v>-148493689</v>
          </cell>
          <cell r="R1492">
            <v>-148493689</v>
          </cell>
          <cell r="S1492">
            <v>-148493689</v>
          </cell>
          <cell r="T1492">
            <v>-132630689</v>
          </cell>
          <cell r="AG1492">
            <v>-160943064</v>
          </cell>
          <cell r="AH1492">
            <v>-159102314</v>
          </cell>
          <cell r="AI1492">
            <v>-157261564</v>
          </cell>
          <cell r="AJ1492">
            <v>-155009272.33333334</v>
          </cell>
        </row>
        <row r="1493">
          <cell r="AG1493">
            <v>0</v>
          </cell>
          <cell r="AH1493">
            <v>0</v>
          </cell>
          <cell r="AI1493">
            <v>0</v>
          </cell>
          <cell r="AJ1493">
            <v>0</v>
          </cell>
        </row>
        <row r="1494">
          <cell r="Q1494">
            <v>353000</v>
          </cell>
          <cell r="R1494">
            <v>353000</v>
          </cell>
          <cell r="S1494">
            <v>353000</v>
          </cell>
          <cell r="T1494">
            <v>546000</v>
          </cell>
          <cell r="AG1494">
            <v>23833.333333333332</v>
          </cell>
          <cell r="AH1494">
            <v>64000</v>
          </cell>
          <cell r="AI1494">
            <v>104166.66666666667</v>
          </cell>
          <cell r="AJ1494">
            <v>150208.33333333334</v>
          </cell>
        </row>
        <row r="1495">
          <cell r="Q1495">
            <v>0</v>
          </cell>
          <cell r="R1495">
            <v>0</v>
          </cell>
          <cell r="S1495">
            <v>0</v>
          </cell>
          <cell r="T1495">
            <v>0</v>
          </cell>
          <cell r="AG1495">
            <v>0</v>
          </cell>
          <cell r="AH1495">
            <v>0</v>
          </cell>
          <cell r="AI1495">
            <v>0</v>
          </cell>
          <cell r="AJ1495">
            <v>0</v>
          </cell>
        </row>
        <row r="1496">
          <cell r="Q1496">
            <v>-3454000</v>
          </cell>
          <cell r="R1496">
            <v>-3279000</v>
          </cell>
          <cell r="S1496">
            <v>-3104000</v>
          </cell>
          <cell r="T1496">
            <v>-2929000</v>
          </cell>
          <cell r="AG1496">
            <v>-4504000</v>
          </cell>
          <cell r="AH1496">
            <v>-4329000</v>
          </cell>
          <cell r="AI1496">
            <v>-4154000</v>
          </cell>
          <cell r="AJ1496">
            <v>-3979000</v>
          </cell>
        </row>
        <row r="1497">
          <cell r="Q1497">
            <v>-1673000</v>
          </cell>
          <cell r="R1497">
            <v>-1673000</v>
          </cell>
          <cell r="S1497">
            <v>-1673000</v>
          </cell>
          <cell r="T1497">
            <v>-1673000</v>
          </cell>
          <cell r="AG1497">
            <v>-1673000</v>
          </cell>
          <cell r="AH1497">
            <v>-1673000</v>
          </cell>
          <cell r="AI1497">
            <v>-1673000</v>
          </cell>
          <cell r="AJ1497">
            <v>-1673000</v>
          </cell>
        </row>
        <row r="1498">
          <cell r="Q1498">
            <v>0</v>
          </cell>
          <cell r="R1498">
            <v>0</v>
          </cell>
          <cell r="S1498">
            <v>0</v>
          </cell>
          <cell r="T1498">
            <v>0</v>
          </cell>
          <cell r="AG1498">
            <v>0</v>
          </cell>
          <cell r="AH1498">
            <v>0</v>
          </cell>
          <cell r="AI1498">
            <v>0</v>
          </cell>
          <cell r="AJ1498">
            <v>0</v>
          </cell>
        </row>
        <row r="1499">
          <cell r="Q1499">
            <v>-15485174</v>
          </cell>
          <cell r="R1499">
            <v>-15391174</v>
          </cell>
          <cell r="S1499">
            <v>-15297174</v>
          </cell>
          <cell r="T1499">
            <v>-15203956</v>
          </cell>
          <cell r="AG1499">
            <v>-16048552.75</v>
          </cell>
          <cell r="AH1499">
            <v>-15954701.25</v>
          </cell>
          <cell r="AI1499">
            <v>-15860849.75</v>
          </cell>
          <cell r="AJ1499">
            <v>-15766998.25</v>
          </cell>
        </row>
        <row r="1500">
          <cell r="Q1500">
            <v>-41303000</v>
          </cell>
          <cell r="R1500">
            <v>-41617000</v>
          </cell>
          <cell r="S1500">
            <v>-41940000</v>
          </cell>
          <cell r="T1500">
            <v>-43839000</v>
          </cell>
          <cell r="AG1500">
            <v>-36741625</v>
          </cell>
          <cell r="AH1500">
            <v>-37439791.666666664</v>
          </cell>
          <cell r="AI1500">
            <v>-38133625</v>
          </cell>
          <cell r="AJ1500">
            <v>-38845666.666666664</v>
          </cell>
        </row>
        <row r="1501">
          <cell r="Q1501">
            <v>-13198000</v>
          </cell>
          <cell r="R1501">
            <v>-13139000</v>
          </cell>
          <cell r="S1501">
            <v>-13080000</v>
          </cell>
          <cell r="T1501">
            <v>-12256000</v>
          </cell>
          <cell r="AG1501">
            <v>-13451541.666666666</v>
          </cell>
          <cell r="AH1501">
            <v>-13448333.333333334</v>
          </cell>
          <cell r="AI1501">
            <v>-13422833.333333334</v>
          </cell>
          <cell r="AJ1501">
            <v>-13343125</v>
          </cell>
        </row>
        <row r="1502">
          <cell r="Q1502">
            <v>1332692</v>
          </cell>
          <cell r="R1502">
            <v>1332692</v>
          </cell>
          <cell r="S1502">
            <v>1332692</v>
          </cell>
          <cell r="T1502">
            <v>1332692</v>
          </cell>
          <cell r="AG1502">
            <v>1332692</v>
          </cell>
          <cell r="AH1502">
            <v>1332692</v>
          </cell>
          <cell r="AI1502">
            <v>1332692</v>
          </cell>
          <cell r="AJ1502">
            <v>1332692</v>
          </cell>
        </row>
        <row r="1503">
          <cell r="Q1503">
            <v>-3727000</v>
          </cell>
          <cell r="R1503">
            <v>-3679000</v>
          </cell>
          <cell r="S1503">
            <v>-3631000</v>
          </cell>
          <cell r="T1503">
            <v>-3503000</v>
          </cell>
          <cell r="AG1503">
            <v>-4005291.6666666665</v>
          </cell>
          <cell r="AH1503">
            <v>-3962000</v>
          </cell>
          <cell r="AI1503">
            <v>-3916958.3333333335</v>
          </cell>
          <cell r="AJ1503">
            <v>-3866750</v>
          </cell>
        </row>
        <row r="1504">
          <cell r="Q1504">
            <v>5635154.54</v>
          </cell>
          <cell r="R1504">
            <v>5635154.54</v>
          </cell>
          <cell r="S1504">
            <v>5635154.54</v>
          </cell>
          <cell r="T1504">
            <v>5635154.54</v>
          </cell>
          <cell r="AG1504">
            <v>5635154.54</v>
          </cell>
          <cell r="AH1504">
            <v>5635154.54</v>
          </cell>
          <cell r="AI1504">
            <v>5635154.54</v>
          </cell>
          <cell r="AJ1504">
            <v>5635154.54</v>
          </cell>
        </row>
        <row r="1505">
          <cell r="Q1505">
            <v>-10664000</v>
          </cell>
          <cell r="R1505">
            <v>-10845000</v>
          </cell>
          <cell r="S1505">
            <v>-10898000</v>
          </cell>
          <cell r="T1505">
            <v>-10961000</v>
          </cell>
          <cell r="AG1505">
            <v>-10297666.666666666</v>
          </cell>
          <cell r="AH1505">
            <v>-10360791.666666666</v>
          </cell>
          <cell r="AI1505">
            <v>-10433166.666666666</v>
          </cell>
          <cell r="AJ1505">
            <v>-10509458.333333334</v>
          </cell>
        </row>
        <row r="1506">
          <cell r="Q1506">
            <v>98028</v>
          </cell>
          <cell r="R1506">
            <v>69764</v>
          </cell>
          <cell r="S1506">
            <v>101684</v>
          </cell>
          <cell r="T1506">
            <v>879</v>
          </cell>
          <cell r="AG1506">
            <v>-117826.75</v>
          </cell>
          <cell r="AH1506">
            <v>-96466.916666666672</v>
          </cell>
          <cell r="AI1506">
            <v>-78842.75</v>
          </cell>
          <cell r="AJ1506">
            <v>-68560.666666666672</v>
          </cell>
        </row>
        <row r="1507">
          <cell r="Q1507">
            <v>0</v>
          </cell>
          <cell r="R1507">
            <v>0</v>
          </cell>
          <cell r="S1507">
            <v>0</v>
          </cell>
          <cell r="T1507">
            <v>0</v>
          </cell>
          <cell r="AG1507">
            <v>-364583.33333333331</v>
          </cell>
          <cell r="AH1507">
            <v>-218750</v>
          </cell>
          <cell r="AI1507">
            <v>-72916.666666666672</v>
          </cell>
          <cell r="AJ1507">
            <v>0</v>
          </cell>
        </row>
        <row r="1508">
          <cell r="Q1508">
            <v>-33312000</v>
          </cell>
          <cell r="R1508">
            <v>-33312000</v>
          </cell>
          <cell r="S1508">
            <v>-33312000</v>
          </cell>
          <cell r="T1508">
            <v>-33312000</v>
          </cell>
          <cell r="AG1508">
            <v>-28985750</v>
          </cell>
          <cell r="AH1508">
            <v>-30724750</v>
          </cell>
          <cell r="AI1508">
            <v>-32463750</v>
          </cell>
          <cell r="AJ1508">
            <v>-33333250</v>
          </cell>
        </row>
        <row r="1509">
          <cell r="Q1509">
            <v>-1430000</v>
          </cell>
          <cell r="R1509">
            <v>-1430000</v>
          </cell>
          <cell r="S1509">
            <v>-1430000</v>
          </cell>
          <cell r="T1509">
            <v>-1243000</v>
          </cell>
          <cell r="AG1509">
            <v>-59583.333333333336</v>
          </cell>
          <cell r="AH1509">
            <v>-178750</v>
          </cell>
          <cell r="AI1509">
            <v>-297916.66666666669</v>
          </cell>
          <cell r="AJ1509">
            <v>-409291.66666666669</v>
          </cell>
        </row>
        <row r="1510">
          <cell r="Q1510">
            <v>-72564653</v>
          </cell>
          <cell r="R1510">
            <v>-72912653</v>
          </cell>
          <cell r="S1510">
            <v>-73260653</v>
          </cell>
          <cell r="T1510">
            <v>-70833653</v>
          </cell>
          <cell r="AG1510">
            <v>-72387225.291666672</v>
          </cell>
          <cell r="AH1510">
            <v>-73010696.375</v>
          </cell>
          <cell r="AI1510">
            <v>-73663167.458333328</v>
          </cell>
          <cell r="AJ1510">
            <v>-73938903</v>
          </cell>
        </row>
        <row r="1511">
          <cell r="Q1511">
            <v>12663.58</v>
          </cell>
          <cell r="R1511">
            <v>12663.58</v>
          </cell>
          <cell r="S1511">
            <v>12663.58</v>
          </cell>
          <cell r="T1511">
            <v>12663.58</v>
          </cell>
          <cell r="AG1511">
            <v>12135.92708333333</v>
          </cell>
          <cell r="AH1511">
            <v>11713.808333333334</v>
          </cell>
          <cell r="AI1511">
            <v>11080.63</v>
          </cell>
          <cell r="AJ1511">
            <v>10447.451666666668</v>
          </cell>
        </row>
        <row r="1512">
          <cell r="Q1512">
            <v>44658.07</v>
          </cell>
          <cell r="R1512">
            <v>44658.07</v>
          </cell>
          <cell r="S1512">
            <v>44658.07</v>
          </cell>
          <cell r="T1512">
            <v>44658.07</v>
          </cell>
          <cell r="AG1512">
            <v>42899.414583333331</v>
          </cell>
          <cell r="AH1512">
            <v>41394.930416666662</v>
          </cell>
          <cell r="AI1512">
            <v>39143.876250000001</v>
          </cell>
          <cell r="AJ1512">
            <v>36892.82208333334</v>
          </cell>
        </row>
        <row r="1513">
          <cell r="Q1513">
            <v>1780078.13</v>
          </cell>
          <cell r="R1513">
            <v>1780078.13</v>
          </cell>
          <cell r="S1513">
            <v>1780078.13</v>
          </cell>
          <cell r="T1513">
            <v>1780078.13</v>
          </cell>
          <cell r="AG1513">
            <v>1875439.4541666666</v>
          </cell>
          <cell r="AH1513">
            <v>1778564.4545833331</v>
          </cell>
          <cell r="AI1513">
            <v>1648388.6737499998</v>
          </cell>
          <cell r="AJ1513">
            <v>1518212.8929166663</v>
          </cell>
        </row>
        <row r="1514">
          <cell r="Q1514">
            <v>0</v>
          </cell>
          <cell r="R1514">
            <v>0</v>
          </cell>
          <cell r="S1514">
            <v>0</v>
          </cell>
          <cell r="T1514">
            <v>0</v>
          </cell>
          <cell r="AG1514">
            <v>0</v>
          </cell>
          <cell r="AH1514">
            <v>0</v>
          </cell>
          <cell r="AI1514">
            <v>0</v>
          </cell>
          <cell r="AJ1514">
            <v>0</v>
          </cell>
        </row>
        <row r="1515">
          <cell r="Q1515">
            <v>3724980.33</v>
          </cell>
          <cell r="R1515">
            <v>3724980.44</v>
          </cell>
          <cell r="S1515">
            <v>3724980.44</v>
          </cell>
          <cell r="T1515">
            <v>3724980.44</v>
          </cell>
          <cell r="AG1515">
            <v>2809270.254999999</v>
          </cell>
          <cell r="AH1515">
            <v>2793747.7604166665</v>
          </cell>
          <cell r="AI1515">
            <v>2731662.7662500003</v>
          </cell>
          <cell r="AJ1515">
            <v>2669577.7720833342</v>
          </cell>
        </row>
        <row r="1516">
          <cell r="Q1516">
            <v>0</v>
          </cell>
          <cell r="R1516">
            <v>0</v>
          </cell>
          <cell r="S1516">
            <v>0</v>
          </cell>
          <cell r="T1516">
            <v>0</v>
          </cell>
          <cell r="AG1516">
            <v>0</v>
          </cell>
          <cell r="AH1516">
            <v>0</v>
          </cell>
          <cell r="AI1516">
            <v>0</v>
          </cell>
          <cell r="AJ1516">
            <v>0</v>
          </cell>
        </row>
        <row r="1517">
          <cell r="Q1517">
            <v>0</v>
          </cell>
          <cell r="R1517">
            <v>0</v>
          </cell>
          <cell r="S1517">
            <v>0</v>
          </cell>
          <cell r="T1517">
            <v>0</v>
          </cell>
          <cell r="AG1517">
            <v>0</v>
          </cell>
          <cell r="AH1517">
            <v>0</v>
          </cell>
          <cell r="AI1517">
            <v>0</v>
          </cell>
          <cell r="AJ1517">
            <v>0</v>
          </cell>
        </row>
        <row r="1518">
          <cell r="Q1518">
            <v>60710442.049999997</v>
          </cell>
          <cell r="R1518">
            <v>60710442.049999997</v>
          </cell>
          <cell r="S1518">
            <v>81108562.739999995</v>
          </cell>
          <cell r="T1518">
            <v>81108562.739999995</v>
          </cell>
          <cell r="AG1518">
            <v>46484716.798333339</v>
          </cell>
          <cell r="AH1518">
            <v>45646765.828333341</v>
          </cell>
          <cell r="AI1518">
            <v>44881609.965000004</v>
          </cell>
          <cell r="AJ1518">
            <v>44189249.208333336</v>
          </cell>
        </row>
        <row r="1519">
          <cell r="Q1519">
            <v>0</v>
          </cell>
          <cell r="R1519">
            <v>0</v>
          </cell>
          <cell r="S1519">
            <v>0</v>
          </cell>
          <cell r="T1519">
            <v>0</v>
          </cell>
          <cell r="AG1519">
            <v>0</v>
          </cell>
          <cell r="AH1519">
            <v>0</v>
          </cell>
          <cell r="AI1519">
            <v>0</v>
          </cell>
          <cell r="AJ1519">
            <v>0</v>
          </cell>
        </row>
        <row r="1520">
          <cell r="Q1520">
            <v>-5176339752.4699955</v>
          </cell>
          <cell r="R1520">
            <v>-5103066150.0200014</v>
          </cell>
          <cell r="S1520">
            <v>-5248037725.6400032</v>
          </cell>
          <cell r="T1520">
            <v>-5202564468.2200012</v>
          </cell>
          <cell r="AG1520">
            <v>-5231517078.7645864</v>
          </cell>
          <cell r="AH1520">
            <v>-5236581341.7175074</v>
          </cell>
          <cell r="AI1520">
            <v>-5237726315.5391712</v>
          </cell>
          <cell r="AJ1520">
            <v>-5235690841.9208345</v>
          </cell>
        </row>
        <row r="1521">
          <cell r="Q1521">
            <v>9.5367431640625E-6</v>
          </cell>
          <cell r="R1521">
            <v>0</v>
          </cell>
          <cell r="S1521">
            <v>0</v>
          </cell>
          <cell r="T1521">
            <v>0</v>
          </cell>
          <cell r="AG1521">
            <v>0</v>
          </cell>
          <cell r="AH1521">
            <v>-1.049041748046875E-5</v>
          </cell>
          <cell r="AI1521">
            <v>0</v>
          </cell>
          <cell r="AJ1521">
            <v>0</v>
          </cell>
        </row>
        <row r="1536">
          <cell r="Q1536">
            <v>2.574920654296875E-5</v>
          </cell>
          <cell r="R1536">
            <v>1.1444091796875E-5</v>
          </cell>
          <cell r="S1536">
            <v>2.86102294921875E-6</v>
          </cell>
          <cell r="T1536">
            <v>1.049041748046875E-5</v>
          </cell>
        </row>
        <row r="1542">
          <cell r="S1542">
            <v>18230001</v>
          </cell>
          <cell r="T1542" t="str">
            <v>Tenaska</v>
          </cell>
        </row>
        <row r="1543">
          <cell r="S1543">
            <v>18230171</v>
          </cell>
          <cell r="T1543" t="str">
            <v>Cabot</v>
          </cell>
        </row>
        <row r="1544">
          <cell r="S1544">
            <v>18230041</v>
          </cell>
          <cell r="T1544" t="str">
            <v>Colstrip Common FERC Adj - Reg Asset</v>
          </cell>
        </row>
        <row r="1545">
          <cell r="S1545">
            <v>18230051</v>
          </cell>
          <cell r="T1545" t="str">
            <v>Accum Amortization Colstrip-Common FERC</v>
          </cell>
        </row>
        <row r="1546">
          <cell r="S1546">
            <v>18230061</v>
          </cell>
          <cell r="T1546" t="str">
            <v>Colstrip Def Depr FERC Adj - Reg</v>
          </cell>
        </row>
        <row r="1547">
          <cell r="S1547">
            <v>18230071</v>
          </cell>
          <cell r="T1547" t="str">
            <v>BPA Power Exch Invstmt - Reg Asset</v>
          </cell>
        </row>
        <row r="1548">
          <cell r="S1548">
            <v>18230081</v>
          </cell>
          <cell r="T1548" t="str">
            <v>BPA Power Exch Inv Amortization - Reg Asset</v>
          </cell>
        </row>
        <row r="1549">
          <cell r="S1549">
            <v>18230031</v>
          </cell>
          <cell r="T1549" t="str">
            <v>Electric - Def AFUDC - Regulatory Asset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hly"/>
      <sheetName val="Mthly Detail"/>
      <sheetName val="QTD"/>
      <sheetName val="QTD Detail"/>
      <sheetName val="YTD"/>
      <sheetName val="YTD Detail"/>
      <sheetName val="12ME"/>
      <sheetName val="12ME Detail"/>
      <sheetName val="MSC"/>
      <sheetName val="Warehouse"/>
    </sheetNames>
    <sheetDataSet>
      <sheetData sheetId="0" refreshError="1">
        <row r="11">
          <cell r="B11">
            <v>38315912.890000001</v>
          </cell>
          <cell r="D11">
            <v>38617570.920000002</v>
          </cell>
        </row>
        <row r="35">
          <cell r="B35">
            <v>3291140.23</v>
          </cell>
          <cell r="D35">
            <v>2850009.59</v>
          </cell>
        </row>
      </sheetData>
      <sheetData sheetId="1" refreshError="1"/>
      <sheetData sheetId="2" refreshError="1">
        <row r="11">
          <cell r="B11">
            <v>114544123.58</v>
          </cell>
          <cell r="D11">
            <v>115427962.81</v>
          </cell>
        </row>
        <row r="35">
          <cell r="B35">
            <v>9477596.2200000007</v>
          </cell>
          <cell r="D35">
            <v>8390085.5700000003</v>
          </cell>
        </row>
      </sheetData>
      <sheetData sheetId="3" refreshError="1"/>
      <sheetData sheetId="4" refreshError="1">
        <row r="13">
          <cell r="B13">
            <v>442274679.98000002</v>
          </cell>
          <cell r="D13">
            <v>456053669.91000003</v>
          </cell>
        </row>
        <row r="36">
          <cell r="B36">
            <v>30680704.5</v>
          </cell>
          <cell r="D36">
            <v>28211360.780000001</v>
          </cell>
        </row>
      </sheetData>
      <sheetData sheetId="5" refreshError="1"/>
      <sheetData sheetId="6" refreshError="1"/>
      <sheetData sheetId="7"/>
      <sheetData sheetId="8" refreshError="1"/>
      <sheetData sheetId="9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ErrorCheck"/>
      <sheetName val="Class Summary"/>
      <sheetName val="Energy Summary"/>
      <sheetName val="Demand Summary"/>
      <sheetName val="Customer Summary"/>
      <sheetName val="Revenue Summary"/>
      <sheetName val="Expense Summary"/>
      <sheetName val="Ratebase Summary"/>
      <sheetName val="Basic Charge"/>
      <sheetName val="Salary &amp; Wage Summary"/>
      <sheetName val="Account Summary"/>
      <sheetName val="BC detail"/>
    </sheetNames>
    <sheetDataSet>
      <sheetData sheetId="0" refreshError="1"/>
      <sheetData sheetId="1" refreshError="1">
        <row r="8">
          <cell r="C8">
            <v>2</v>
          </cell>
        </row>
        <row r="40">
          <cell r="F40">
            <v>0.62073339999999999</v>
          </cell>
        </row>
        <row r="41">
          <cell r="F41">
            <v>0.62073339999999999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pivot"/>
      <sheetName val="pivoted data"/>
      <sheetName val="$Comp to Orig"/>
      <sheetName val="$Comp to Prior"/>
    </sheetNames>
    <sheetDataSet>
      <sheetData sheetId="0"/>
      <sheetData sheetId="1"/>
      <sheetData sheetId="2" refreshError="1">
        <row r="3">
          <cell r="D3" t="str">
            <v>New Turbines</v>
          </cell>
          <cell r="E3">
            <v>16785081.419999998</v>
          </cell>
          <cell r="F3">
            <v>5386267.870000001</v>
          </cell>
          <cell r="G3">
            <v>1868046.4403313401</v>
          </cell>
          <cell r="H3">
            <v>27569.465911695101</v>
          </cell>
          <cell r="I3">
            <v>53077.888157302499</v>
          </cell>
          <cell r="J3">
            <v>214677.05068385199</v>
          </cell>
          <cell r="K3">
            <v>809096.63523381995</v>
          </cell>
          <cell r="L3">
            <v>2029492.1961423201</v>
          </cell>
          <cell r="M3">
            <v>1312661.9755933499</v>
          </cell>
          <cell r="N3">
            <v>907588.10507479205</v>
          </cell>
          <cell r="O3">
            <v>764518.71465521003</v>
          </cell>
          <cell r="P3">
            <v>895841.757280436</v>
          </cell>
        </row>
        <row r="4">
          <cell r="D4" t="str">
            <v>Colstrip 1&amp;2</v>
          </cell>
          <cell r="E4">
            <v>1012817.55</v>
          </cell>
          <cell r="F4">
            <v>904007.35</v>
          </cell>
          <cell r="G4">
            <v>1125734.8999999999</v>
          </cell>
          <cell r="H4">
            <v>977142.6</v>
          </cell>
          <cell r="I4">
            <v>749818.1</v>
          </cell>
          <cell r="J4">
            <v>751284</v>
          </cell>
          <cell r="K4">
            <v>1011118.3</v>
          </cell>
          <cell r="L4">
            <v>1011118.3</v>
          </cell>
          <cell r="M4">
            <v>978501.6</v>
          </cell>
          <cell r="N4">
            <v>1012477.4</v>
          </cell>
          <cell r="O4">
            <v>978501.6</v>
          </cell>
          <cell r="P4">
            <v>1011118.3</v>
          </cell>
        </row>
        <row r="5">
          <cell r="D5" t="str">
            <v>Colstrip 3&amp;4</v>
          </cell>
          <cell r="E5">
            <v>442702.79</v>
          </cell>
          <cell r="F5">
            <v>972456.94</v>
          </cell>
          <cell r="G5">
            <v>1446157.5</v>
          </cell>
          <cell r="H5">
            <v>1451732.9</v>
          </cell>
          <cell r="I5">
            <v>1502210.4</v>
          </cell>
          <cell r="J5">
            <v>1453752</v>
          </cell>
          <cell r="K5">
            <v>1502210.4</v>
          </cell>
          <cell r="L5">
            <v>1502210.4</v>
          </cell>
          <cell r="M5">
            <v>1453752</v>
          </cell>
          <cell r="N5">
            <v>1504229.5</v>
          </cell>
          <cell r="O5">
            <v>1453752</v>
          </cell>
          <cell r="P5">
            <v>1502210.4</v>
          </cell>
        </row>
        <row r="6">
          <cell r="D6" t="str">
            <v>Encogen CCCT</v>
          </cell>
          <cell r="E6">
            <v>3329316.07</v>
          </cell>
          <cell r="F6">
            <v>2912815.44</v>
          </cell>
          <cell r="G6">
            <v>3853527.4094221601</v>
          </cell>
          <cell r="H6">
            <v>3442125.57782035</v>
          </cell>
          <cell r="I6">
            <v>2518481.3934901701</v>
          </cell>
          <cell r="J6">
            <v>2931341.0222960701</v>
          </cell>
          <cell r="K6">
            <v>3432449.7253082199</v>
          </cell>
          <cell r="L6">
            <v>3715174.1967090499</v>
          </cell>
          <cell r="M6">
            <v>3514962.9649730502</v>
          </cell>
          <cell r="N6">
            <v>3611747.64512834</v>
          </cell>
          <cell r="O6">
            <v>3025484.74993503</v>
          </cell>
          <cell r="P6">
            <v>3090343.6104933</v>
          </cell>
        </row>
        <row r="7">
          <cell r="D7" t="str">
            <v>CT Total Fuel for Load</v>
          </cell>
          <cell r="E7">
            <v>128149.4</v>
          </cell>
          <cell r="F7">
            <v>11502084.779999999</v>
          </cell>
          <cell r="G7">
            <v>14717714</v>
          </cell>
          <cell r="H7">
            <v>6646.4</v>
          </cell>
          <cell r="I7">
            <v>32802.9</v>
          </cell>
          <cell r="J7">
            <v>159899.9</v>
          </cell>
          <cell r="K7">
            <v>1205586.7</v>
          </cell>
          <cell r="L7">
            <v>4169854.8</v>
          </cell>
          <cell r="M7">
            <v>2591863</v>
          </cell>
          <cell r="N7">
            <v>3133184.3</v>
          </cell>
          <cell r="O7">
            <v>1880228</v>
          </cell>
          <cell r="P7">
            <v>2110753.9</v>
          </cell>
        </row>
        <row r="8">
          <cell r="D8" t="str">
            <v>Baker Replacement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</row>
        <row r="9">
          <cell r="D9" t="str">
            <v>BC Hydro Point Roberts</v>
          </cell>
          <cell r="E9">
            <v>149222.39999999999</v>
          </cell>
          <cell r="F9">
            <v>126319.5</v>
          </cell>
          <cell r="G9">
            <v>129600</v>
          </cell>
          <cell r="H9">
            <v>110800</v>
          </cell>
          <cell r="I9">
            <v>94700</v>
          </cell>
          <cell r="J9">
            <v>82000</v>
          </cell>
          <cell r="K9">
            <v>89700</v>
          </cell>
          <cell r="L9">
            <v>94700</v>
          </cell>
          <cell r="M9">
            <v>82000</v>
          </cell>
          <cell r="N9">
            <v>104800</v>
          </cell>
          <cell r="O9">
            <v>139900</v>
          </cell>
          <cell r="P9">
            <v>184400</v>
          </cell>
        </row>
        <row r="10">
          <cell r="D10" t="str">
            <v>BPA 20 Year SP Contracts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</row>
        <row r="11">
          <cell r="D11" t="str">
            <v>BPA Snohomish Conservation</v>
          </cell>
          <cell r="E11">
            <v>308448</v>
          </cell>
          <cell r="F11">
            <v>279936</v>
          </cell>
          <cell r="G11">
            <v>461700</v>
          </cell>
          <cell r="H11">
            <v>374300</v>
          </cell>
          <cell r="I11">
            <v>331600</v>
          </cell>
          <cell r="J11">
            <v>290200</v>
          </cell>
          <cell r="K11">
            <v>277700</v>
          </cell>
          <cell r="L11">
            <v>280800</v>
          </cell>
          <cell r="M11">
            <v>304000</v>
          </cell>
          <cell r="N11">
            <v>318700</v>
          </cell>
          <cell r="O11">
            <v>429800</v>
          </cell>
          <cell r="P11">
            <v>606500</v>
          </cell>
        </row>
        <row r="12">
          <cell r="D12" t="str">
            <v>CSPE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</row>
        <row r="13">
          <cell r="D13" t="str">
            <v>Mid-Columbia</v>
          </cell>
          <cell r="E13">
            <v>4640209.0199999996</v>
          </cell>
          <cell r="F13">
            <v>4732709.29</v>
          </cell>
          <cell r="G13">
            <v>4559964.9000000004</v>
          </cell>
          <cell r="H13">
            <v>5694487.2000000002</v>
          </cell>
          <cell r="I13">
            <v>6521798</v>
          </cell>
          <cell r="J13">
            <v>16596856.1</v>
          </cell>
          <cell r="K13">
            <v>5179529</v>
          </cell>
          <cell r="L13">
            <v>5489525.5999999996</v>
          </cell>
          <cell r="M13">
            <v>5676120.9000000004</v>
          </cell>
          <cell r="N13">
            <v>6158769.2000000002</v>
          </cell>
          <cell r="O13">
            <v>6158769.2000000002</v>
          </cell>
          <cell r="P13">
            <v>15140172</v>
          </cell>
        </row>
        <row r="14">
          <cell r="D14" t="str">
            <v>MPC Firm Contract</v>
          </cell>
          <cell r="E14">
            <v>2568482.2999999998</v>
          </cell>
          <cell r="F14">
            <v>2582370.9</v>
          </cell>
          <cell r="G14">
            <v>2598497.7999999998</v>
          </cell>
          <cell r="H14">
            <v>2696947.8</v>
          </cell>
          <cell r="I14">
            <v>2711542.8</v>
          </cell>
          <cell r="J14">
            <v>2702407.8</v>
          </cell>
          <cell r="K14">
            <v>2718155.8</v>
          </cell>
          <cell r="L14">
            <v>2722447.8</v>
          </cell>
          <cell r="M14">
            <v>2715399.8</v>
          </cell>
          <cell r="N14">
            <v>2724480.8</v>
          </cell>
          <cell r="O14">
            <v>2707366.8</v>
          </cell>
          <cell r="P14">
            <v>2714368.8</v>
          </cell>
        </row>
        <row r="15">
          <cell r="D15" t="str">
            <v>North Wasco</v>
          </cell>
          <cell r="E15">
            <v>114913.28</v>
          </cell>
          <cell r="G15">
            <v>264600</v>
          </cell>
          <cell r="H15">
            <v>141600</v>
          </cell>
          <cell r="I15">
            <v>150900</v>
          </cell>
          <cell r="J15">
            <v>145900</v>
          </cell>
          <cell r="K15">
            <v>155900</v>
          </cell>
          <cell r="L15">
            <v>154800</v>
          </cell>
          <cell r="M15">
            <v>277600</v>
          </cell>
          <cell r="N15">
            <v>289700</v>
          </cell>
          <cell r="O15">
            <v>270100</v>
          </cell>
          <cell r="P15">
            <v>152000</v>
          </cell>
        </row>
        <row r="16">
          <cell r="D16" t="str">
            <v>PG&amp;E Exchange Storage Acctg</v>
          </cell>
          <cell r="E16">
            <v>1658360.1</v>
          </cell>
          <cell r="F16">
            <v>1289581.44</v>
          </cell>
          <cell r="G16">
            <v>0</v>
          </cell>
          <cell r="H16">
            <v>0</v>
          </cell>
          <cell r="I16">
            <v>0</v>
          </cell>
          <cell r="J16">
            <v>-271500</v>
          </cell>
          <cell r="K16">
            <v>-1558700</v>
          </cell>
          <cell r="L16">
            <v>-5107300</v>
          </cell>
          <cell r="M16">
            <v>-3564300</v>
          </cell>
          <cell r="N16">
            <v>0</v>
          </cell>
          <cell r="O16">
            <v>4572400</v>
          </cell>
          <cell r="P16">
            <v>2981400</v>
          </cell>
        </row>
        <row r="17">
          <cell r="D17" t="str">
            <v>PPL Contract 15 yr</v>
          </cell>
          <cell r="E17">
            <v>4748714.76</v>
          </cell>
          <cell r="F17">
            <v>4622864</v>
          </cell>
          <cell r="G17">
            <v>4538107</v>
          </cell>
          <cell r="H17">
            <v>4121861</v>
          </cell>
          <cell r="I17">
            <v>4049757</v>
          </cell>
          <cell r="J17">
            <v>3999808</v>
          </cell>
          <cell r="K17">
            <v>4202882</v>
          </cell>
          <cell r="L17">
            <v>4950251</v>
          </cell>
          <cell r="M17">
            <v>4887856</v>
          </cell>
          <cell r="N17">
            <v>4952851</v>
          </cell>
          <cell r="O17">
            <v>4887856</v>
          </cell>
          <cell r="P17">
            <v>4950251</v>
          </cell>
        </row>
        <row r="18">
          <cell r="D18" t="str">
            <v>QF Koma Kulshan Hydro</v>
          </cell>
          <cell r="E18">
            <v>176862.71</v>
          </cell>
          <cell r="F18">
            <v>14543.59</v>
          </cell>
          <cell r="G18">
            <v>102574</v>
          </cell>
          <cell r="H18">
            <v>154977.60000000001</v>
          </cell>
          <cell r="I18">
            <v>419287.1</v>
          </cell>
          <cell r="J18">
            <v>583347.30000000005</v>
          </cell>
          <cell r="K18">
            <v>449545.4</v>
          </cell>
          <cell r="L18">
            <v>213681.2</v>
          </cell>
          <cell r="M18">
            <v>94560.2</v>
          </cell>
          <cell r="N18">
            <v>165748.5</v>
          </cell>
          <cell r="O18">
            <v>245359.3</v>
          </cell>
          <cell r="P18">
            <v>229503.6</v>
          </cell>
        </row>
        <row r="19">
          <cell r="D19" t="str">
            <v>QF Louis Kahn</v>
          </cell>
          <cell r="F19">
            <v>865.01</v>
          </cell>
        </row>
        <row r="20">
          <cell r="D20" t="str">
            <v>QF March Point Cogen Phase 1</v>
          </cell>
          <cell r="E20">
            <v>3829336.67</v>
          </cell>
          <cell r="F20">
            <v>3458781.94</v>
          </cell>
          <cell r="G20">
            <v>3851864.1</v>
          </cell>
          <cell r="H20">
            <v>1654635.6</v>
          </cell>
          <cell r="I20">
            <v>2745438.1</v>
          </cell>
          <cell r="J20">
            <v>2322795.6</v>
          </cell>
          <cell r="K20">
            <v>2745438.1</v>
          </cell>
          <cell r="L20">
            <v>2703678.1</v>
          </cell>
          <cell r="M20">
            <v>3719625.8</v>
          </cell>
          <cell r="N20">
            <v>3843613.4</v>
          </cell>
          <cell r="O20">
            <v>3719625.8</v>
          </cell>
          <cell r="P20">
            <v>3843613.4</v>
          </cell>
        </row>
        <row r="21">
          <cell r="D21" t="str">
            <v>QF March Point Cogen Phase 2</v>
          </cell>
          <cell r="E21">
            <v>2907563.06</v>
          </cell>
          <cell r="F21">
            <v>2634281.46</v>
          </cell>
          <cell r="G21">
            <v>2894801.7</v>
          </cell>
          <cell r="H21">
            <v>2167935.7999999998</v>
          </cell>
          <cell r="I21">
            <v>2260142.6</v>
          </cell>
          <cell r="J21">
            <v>1950091.8</v>
          </cell>
          <cell r="K21">
            <v>2262595.6</v>
          </cell>
          <cell r="L21">
            <v>2343396.1</v>
          </cell>
          <cell r="M21">
            <v>2740931.1</v>
          </cell>
          <cell r="N21">
            <v>2843045.5</v>
          </cell>
          <cell r="O21">
            <v>2686757.6</v>
          </cell>
          <cell r="P21">
            <v>2753737.1</v>
          </cell>
        </row>
        <row r="22">
          <cell r="D22" t="str">
            <v>QF Port Townsend Hydro</v>
          </cell>
          <cell r="F22">
            <v>7896.53</v>
          </cell>
          <cell r="G22">
            <v>6327.3</v>
          </cell>
          <cell r="H22">
            <v>5217.8999999999996</v>
          </cell>
          <cell r="I22">
            <v>4543.1000000000004</v>
          </cell>
          <cell r="J22">
            <v>5180.8999999999996</v>
          </cell>
          <cell r="K22">
            <v>6704.4</v>
          </cell>
          <cell r="L22">
            <v>7187.6</v>
          </cell>
          <cell r="M22">
            <v>5616</v>
          </cell>
          <cell r="N22">
            <v>5171.6000000000004</v>
          </cell>
          <cell r="O22">
            <v>3495</v>
          </cell>
          <cell r="P22">
            <v>4275.6000000000004</v>
          </cell>
        </row>
        <row r="23">
          <cell r="D23" t="str">
            <v>QF Shipp Hutch Creek</v>
          </cell>
          <cell r="F23">
            <v>-7.0000000000000007E-2</v>
          </cell>
          <cell r="G23">
            <v>3622.9</v>
          </cell>
          <cell r="H23">
            <v>2803.2</v>
          </cell>
          <cell r="I23">
            <v>4248.7</v>
          </cell>
          <cell r="J23">
            <v>8237.7000000000007</v>
          </cell>
          <cell r="K23">
            <v>10734.4</v>
          </cell>
          <cell r="L23">
            <v>9017</v>
          </cell>
          <cell r="M23">
            <v>3218.5</v>
          </cell>
          <cell r="N23">
            <v>1798.6</v>
          </cell>
          <cell r="O23">
            <v>13379.8</v>
          </cell>
          <cell r="P23">
            <v>2139.8000000000002</v>
          </cell>
        </row>
        <row r="24">
          <cell r="D24" t="str">
            <v>QF PERC Puyallup</v>
          </cell>
          <cell r="E24">
            <v>46311.78</v>
          </cell>
          <cell r="F24">
            <v>45374.36</v>
          </cell>
          <cell r="G24">
            <v>72015.600000000006</v>
          </cell>
          <cell r="H24">
            <v>62300</v>
          </cell>
          <cell r="I24">
            <v>56783</v>
          </cell>
          <cell r="J24">
            <v>57575</v>
          </cell>
          <cell r="K24">
            <v>63094</v>
          </cell>
          <cell r="L24">
            <v>75161.100000000006</v>
          </cell>
          <cell r="M24">
            <v>67936.3</v>
          </cell>
          <cell r="N24">
            <v>72340</v>
          </cell>
          <cell r="O24">
            <v>67997</v>
          </cell>
          <cell r="P24">
            <v>72771.600000000006</v>
          </cell>
        </row>
        <row r="25">
          <cell r="D25" t="str">
            <v>QF Spokane MSW</v>
          </cell>
          <cell r="E25">
            <v>1289937.6000000001</v>
          </cell>
          <cell r="F25">
            <v>827369.6</v>
          </cell>
          <cell r="G25">
            <v>1243152.3999999999</v>
          </cell>
          <cell r="H25">
            <v>853498.3</v>
          </cell>
          <cell r="I25">
            <v>863971.8</v>
          </cell>
          <cell r="J25">
            <v>694935.2</v>
          </cell>
          <cell r="K25">
            <v>824997.6</v>
          </cell>
          <cell r="L25">
            <v>815666.6</v>
          </cell>
          <cell r="M25">
            <v>1111341.8</v>
          </cell>
          <cell r="N25">
            <v>1061337.3</v>
          </cell>
          <cell r="O25">
            <v>1310610.2</v>
          </cell>
          <cell r="P25">
            <v>1349371.8</v>
          </cell>
        </row>
        <row r="26">
          <cell r="D26" t="str">
            <v>QF Sumas</v>
          </cell>
          <cell r="E26">
            <v>7988458.4400000004</v>
          </cell>
          <cell r="F26">
            <v>7210950.5700000003</v>
          </cell>
          <cell r="G26">
            <v>7946502.4000000004</v>
          </cell>
          <cell r="H26">
            <v>4971531.3</v>
          </cell>
          <cell r="I26">
            <v>4965193.0999999996</v>
          </cell>
          <cell r="J26">
            <v>4029615.3</v>
          </cell>
          <cell r="K26">
            <v>5396484.2000000002</v>
          </cell>
          <cell r="L26">
            <v>5536933.2000000002</v>
          </cell>
          <cell r="M26">
            <v>7506756.5999999996</v>
          </cell>
          <cell r="N26">
            <v>7584124.0999999996</v>
          </cell>
          <cell r="O26">
            <v>7171850.5</v>
          </cell>
          <cell r="P26">
            <v>7382332.7999999998</v>
          </cell>
        </row>
        <row r="27">
          <cell r="D27" t="str">
            <v>QF Sygitowicz</v>
          </cell>
          <cell r="E27">
            <v>6102.78</v>
          </cell>
          <cell r="F27">
            <v>6578.94</v>
          </cell>
          <cell r="G27">
            <v>12648</v>
          </cell>
          <cell r="H27">
            <v>9027.2000000000007</v>
          </cell>
          <cell r="I27">
            <v>3968</v>
          </cell>
          <cell r="J27">
            <v>1736</v>
          </cell>
          <cell r="K27">
            <v>644.79999999999995</v>
          </cell>
          <cell r="L27">
            <v>49.6</v>
          </cell>
          <cell r="M27">
            <v>347.2</v>
          </cell>
          <cell r="N27">
            <v>2430.4</v>
          </cell>
          <cell r="O27">
            <v>5852.8</v>
          </cell>
          <cell r="P27">
            <v>10168</v>
          </cell>
        </row>
        <row r="28">
          <cell r="D28" t="str">
            <v>QF Tenaska</v>
          </cell>
          <cell r="E28">
            <v>9526760.7899999991</v>
          </cell>
          <cell r="F28">
            <v>9103545.4299999997</v>
          </cell>
          <cell r="G28">
            <v>10976058.9</v>
          </cell>
          <cell r="H28">
            <v>8534090.6999999993</v>
          </cell>
          <cell r="I28">
            <v>1770019.9</v>
          </cell>
          <cell r="J28">
            <v>9059685.4000000004</v>
          </cell>
          <cell r="K28">
            <v>10507392</v>
          </cell>
          <cell r="L28">
            <v>11468167.4</v>
          </cell>
          <cell r="M28">
            <v>10854333.6</v>
          </cell>
          <cell r="N28">
            <v>11297442.800000001</v>
          </cell>
          <cell r="O28">
            <v>10313631.4</v>
          </cell>
          <cell r="P28">
            <v>10888598.9</v>
          </cell>
        </row>
        <row r="29">
          <cell r="D29" t="str">
            <v>QF Twin Falls</v>
          </cell>
          <cell r="E29">
            <v>661530</v>
          </cell>
          <cell r="F29">
            <v>374700</v>
          </cell>
          <cell r="G29">
            <v>507027.3</v>
          </cell>
          <cell r="H29">
            <v>606784.1</v>
          </cell>
          <cell r="I29">
            <v>839734.1</v>
          </cell>
          <cell r="J29">
            <v>726668.2</v>
          </cell>
          <cell r="K29">
            <v>309354.5</v>
          </cell>
          <cell r="L29">
            <v>43186.400000000001</v>
          </cell>
          <cell r="M29">
            <v>14175</v>
          </cell>
          <cell r="N29">
            <v>145002.29999999999</v>
          </cell>
          <cell r="O29">
            <v>368795.5</v>
          </cell>
          <cell r="P29">
            <v>604288.6</v>
          </cell>
        </row>
        <row r="30">
          <cell r="D30" t="str">
            <v>QF Weeks Falls</v>
          </cell>
          <cell r="F30">
            <v>62790</v>
          </cell>
          <cell r="G30">
            <v>77757.3</v>
          </cell>
          <cell r="H30">
            <v>104026.4</v>
          </cell>
          <cell r="I30">
            <v>160430.5</v>
          </cell>
          <cell r="J30">
            <v>142217.70000000001</v>
          </cell>
          <cell r="K30">
            <v>56749.1</v>
          </cell>
          <cell r="L30">
            <v>21259.1</v>
          </cell>
          <cell r="M30">
            <v>868.6</v>
          </cell>
          <cell r="N30">
            <v>25591.4</v>
          </cell>
          <cell r="O30">
            <v>68860.899999999994</v>
          </cell>
          <cell r="P30">
            <v>106851.8</v>
          </cell>
        </row>
        <row r="31">
          <cell r="D31" t="str">
            <v>Skookumchuck</v>
          </cell>
          <cell r="E31">
            <v>5683.2</v>
          </cell>
          <cell r="F31">
            <v>5924.2</v>
          </cell>
        </row>
        <row r="32">
          <cell r="D32" t="str">
            <v>Supplemental Entitl Cap</v>
          </cell>
          <cell r="E32">
            <v>8880</v>
          </cell>
          <cell r="F32">
            <v>8880</v>
          </cell>
          <cell r="G32">
            <v>9000</v>
          </cell>
          <cell r="H32">
            <v>8000</v>
          </cell>
          <cell r="I32">
            <v>8000</v>
          </cell>
          <cell r="J32">
            <v>8000</v>
          </cell>
          <cell r="K32">
            <v>8000</v>
          </cell>
          <cell r="L32">
            <v>8000</v>
          </cell>
          <cell r="M32">
            <v>8000</v>
          </cell>
          <cell r="N32">
            <v>8000</v>
          </cell>
          <cell r="O32">
            <v>8000</v>
          </cell>
          <cell r="P32">
            <v>8000</v>
          </cell>
        </row>
        <row r="33">
          <cell r="D33" t="str">
            <v>WNP-3 BPA Exchange Power</v>
          </cell>
          <cell r="E33">
            <v>2229461</v>
          </cell>
          <cell r="F33">
            <v>2014539</v>
          </cell>
          <cell r="G33">
            <v>1100700</v>
          </cell>
          <cell r="H33">
            <v>1066000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2179400</v>
          </cell>
          <cell r="P33">
            <v>2251800</v>
          </cell>
        </row>
        <row r="34">
          <cell r="D34" t="str">
            <v>WWP Contract 15 yr</v>
          </cell>
          <cell r="E34">
            <v>441032</v>
          </cell>
          <cell r="F34">
            <v>385862.40000000002</v>
          </cell>
          <cell r="G34">
            <v>428056.6</v>
          </cell>
          <cell r="H34">
            <v>572544.80000000005</v>
          </cell>
          <cell r="I34">
            <v>592452.5</v>
          </cell>
          <cell r="J34">
            <v>573341.1</v>
          </cell>
          <cell r="K34">
            <v>592452.5</v>
          </cell>
          <cell r="L34">
            <v>592452.5</v>
          </cell>
          <cell r="M34">
            <v>573341.1</v>
          </cell>
          <cell r="N34">
            <v>593248.80000000005</v>
          </cell>
          <cell r="O34">
            <v>573341.1</v>
          </cell>
          <cell r="P34">
            <v>592452.5</v>
          </cell>
        </row>
        <row r="35">
          <cell r="D35" t="str">
            <v>WNP3 Return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</row>
        <row r="36">
          <cell r="D36" t="str">
            <v>Secondary Purchase</v>
          </cell>
          <cell r="E36">
            <v>20585359.440000001</v>
          </cell>
          <cell r="F36">
            <v>13888070.574999999</v>
          </cell>
          <cell r="G36">
            <v>8195084.0599999996</v>
          </cell>
          <cell r="H36">
            <v>2314000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2510825.02</v>
          </cell>
          <cell r="N36">
            <v>179218.68</v>
          </cell>
          <cell r="O36">
            <v>2666500</v>
          </cell>
          <cell r="P36">
            <v>6646236</v>
          </cell>
        </row>
        <row r="37">
          <cell r="D37" t="str">
            <v>Secondary Sales</v>
          </cell>
          <cell r="E37">
            <v>-9672661</v>
          </cell>
          <cell r="F37">
            <v>-8805361.1400000006</v>
          </cell>
          <cell r="G37">
            <v>-4892268.8</v>
          </cell>
          <cell r="H37">
            <v>-5717742.7000000104</v>
          </cell>
          <cell r="I37">
            <v>-2437888.94</v>
          </cell>
          <cell r="J37">
            <v>-6003885.6100000003</v>
          </cell>
          <cell r="K37">
            <v>-12206586.67</v>
          </cell>
          <cell r="L37">
            <v>-7344071.4500000002</v>
          </cell>
          <cell r="M37">
            <v>-1606725.15</v>
          </cell>
          <cell r="N37">
            <v>-1606417.44</v>
          </cell>
          <cell r="O37">
            <v>-3902278.3600000101</v>
          </cell>
          <cell r="P37">
            <v>0</v>
          </cell>
        </row>
        <row r="38">
          <cell r="D38" t="str">
            <v>Broker Fees</v>
          </cell>
          <cell r="E38">
            <v>16723</v>
          </cell>
          <cell r="G38">
            <v>27768.916666666701</v>
          </cell>
          <cell r="H38">
            <v>27768.916666666701</v>
          </cell>
          <cell r="I38">
            <v>27768.916666666701</v>
          </cell>
          <cell r="J38">
            <v>27768.916666666701</v>
          </cell>
          <cell r="K38">
            <v>27768.916666666701</v>
          </cell>
          <cell r="L38">
            <v>27768.916666666701</v>
          </cell>
          <cell r="M38">
            <v>27768.916666666701</v>
          </cell>
          <cell r="N38">
            <v>27768.916666666701</v>
          </cell>
          <cell r="O38">
            <v>27768.916666666701</v>
          </cell>
          <cell r="P38">
            <v>27768.916666666701</v>
          </cell>
        </row>
        <row r="39">
          <cell r="D39" t="str">
            <v>Interchange</v>
          </cell>
          <cell r="E39">
            <v>-437722.18</v>
          </cell>
          <cell r="F39">
            <v>-705885.98</v>
          </cell>
          <cell r="G39">
            <v>-337400</v>
          </cell>
          <cell r="H39">
            <v>-350000</v>
          </cell>
          <cell r="I39">
            <v>-350000</v>
          </cell>
          <cell r="J39">
            <v>-350000</v>
          </cell>
          <cell r="K39">
            <v>-350000</v>
          </cell>
          <cell r="L39">
            <v>-350000</v>
          </cell>
          <cell r="M39">
            <v>-350000</v>
          </cell>
          <cell r="N39">
            <v>-350000</v>
          </cell>
          <cell r="O39">
            <v>-350000</v>
          </cell>
          <cell r="P39">
            <v>-350000</v>
          </cell>
        </row>
        <row r="40">
          <cell r="D40" t="str">
            <v>Wheeling by Others</v>
          </cell>
          <cell r="E40">
            <v>3160371</v>
          </cell>
          <cell r="F40">
            <v>3273882.76</v>
          </cell>
          <cell r="G40">
            <v>3546816</v>
          </cell>
          <cell r="H40">
            <v>3546816</v>
          </cell>
          <cell r="I40">
            <v>3546816</v>
          </cell>
          <cell r="J40">
            <v>3546816</v>
          </cell>
          <cell r="K40">
            <v>3546816</v>
          </cell>
          <cell r="L40">
            <v>3546816</v>
          </cell>
          <cell r="M40">
            <v>3638755</v>
          </cell>
          <cell r="N40">
            <v>3546591</v>
          </cell>
          <cell r="O40">
            <v>3546591</v>
          </cell>
          <cell r="P40">
            <v>3546591</v>
          </cell>
        </row>
        <row r="41">
          <cell r="D41" t="str">
            <v>Colstrip 1&amp;2 Fixed Coal</v>
          </cell>
          <cell r="E41">
            <v>137424.5</v>
          </cell>
          <cell r="F41">
            <v>137424.5</v>
          </cell>
          <cell r="G41">
            <v>225096.5</v>
          </cell>
          <cell r="H41">
            <v>225096.5</v>
          </cell>
          <cell r="I41">
            <v>225096.5</v>
          </cell>
          <cell r="J41">
            <v>225096.5</v>
          </cell>
          <cell r="K41">
            <v>225096.5</v>
          </cell>
          <cell r="L41">
            <v>225096.5</v>
          </cell>
          <cell r="M41">
            <v>225096.5</v>
          </cell>
          <cell r="N41">
            <v>225096.5</v>
          </cell>
          <cell r="O41">
            <v>225096.5</v>
          </cell>
          <cell r="P41">
            <v>225096.5</v>
          </cell>
        </row>
        <row r="42">
          <cell r="D42" t="str">
            <v>Colstrip 3&amp;4 Fixed Coal</v>
          </cell>
          <cell r="E42">
            <v>243500.04</v>
          </cell>
          <cell r="F42">
            <v>-63960.67</v>
          </cell>
          <cell r="G42">
            <v>274940.40000000002</v>
          </cell>
          <cell r="H42">
            <v>274940.40000000002</v>
          </cell>
          <cell r="I42">
            <v>274940.40000000002</v>
          </cell>
          <cell r="J42">
            <v>274940.40000000002</v>
          </cell>
          <cell r="K42">
            <v>274940.40000000002</v>
          </cell>
          <cell r="L42">
            <v>274940.40000000002</v>
          </cell>
          <cell r="M42">
            <v>274940.40000000002</v>
          </cell>
          <cell r="N42">
            <v>274940.40000000002</v>
          </cell>
          <cell r="O42">
            <v>274940.40000000002</v>
          </cell>
          <cell r="P42">
            <v>274940.40000000002</v>
          </cell>
        </row>
        <row r="43">
          <cell r="D43" t="str">
            <v>New Turbines Fixed Fuel</v>
          </cell>
          <cell r="G43">
            <v>28489</v>
          </cell>
          <cell r="H43">
            <v>28489</v>
          </cell>
          <cell r="I43">
            <v>28489</v>
          </cell>
          <cell r="J43">
            <v>28489</v>
          </cell>
          <cell r="K43">
            <v>28489</v>
          </cell>
          <cell r="L43">
            <v>28489</v>
          </cell>
          <cell r="M43">
            <v>28489</v>
          </cell>
          <cell r="N43">
            <v>28489</v>
          </cell>
          <cell r="O43">
            <v>28489</v>
          </cell>
          <cell r="P43">
            <v>28489</v>
          </cell>
        </row>
        <row r="44">
          <cell r="D44" t="str">
            <v>Colstrip 1&amp;2 Fuel Other</v>
          </cell>
          <cell r="E44">
            <v>95973.19</v>
          </cell>
          <cell r="F44">
            <v>64406.42</v>
          </cell>
        </row>
        <row r="45">
          <cell r="D45" t="str">
            <v>Colstrip 3&amp;4 Fuel Other</v>
          </cell>
          <cell r="E45">
            <v>282295.84000000003</v>
          </cell>
          <cell r="F45">
            <v>26024.7</v>
          </cell>
        </row>
        <row r="46">
          <cell r="D46" t="str">
            <v>CT Pipeline</v>
          </cell>
          <cell r="G46">
            <v>127928.2</v>
          </cell>
          <cell r="H46">
            <v>127928.2</v>
          </cell>
          <cell r="I46">
            <v>127928.2</v>
          </cell>
          <cell r="J46">
            <v>127928.2</v>
          </cell>
          <cell r="K46">
            <v>127928.2</v>
          </cell>
          <cell r="L46">
            <v>127928.2</v>
          </cell>
          <cell r="M46">
            <v>127928.2</v>
          </cell>
          <cell r="N46">
            <v>127928.2</v>
          </cell>
          <cell r="O46">
            <v>127928.2</v>
          </cell>
          <cell r="P46">
            <v>127928.2</v>
          </cell>
        </row>
        <row r="47">
          <cell r="D47" t="str">
            <v>Shaping &amp; Transmission Arb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</row>
        <row r="48">
          <cell r="D48" t="str">
            <v>MEGA Benefits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</row>
        <row r="49">
          <cell r="D49" t="str">
            <v>Hedging Costs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</row>
        <row r="50">
          <cell r="D50" t="str">
            <v>Contract Restructure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</row>
        <row r="51">
          <cell r="D51" t="str">
            <v>Douglas Settlement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-1700000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</row>
        <row r="52">
          <cell r="D52" t="str">
            <v>BEP Amort</v>
          </cell>
          <cell r="E52">
            <v>293885</v>
          </cell>
          <cell r="F52">
            <v>293885</v>
          </cell>
          <cell r="G52">
            <v>293885</v>
          </cell>
          <cell r="H52">
            <v>293885</v>
          </cell>
          <cell r="I52">
            <v>293885</v>
          </cell>
          <cell r="J52">
            <v>293885</v>
          </cell>
          <cell r="K52">
            <v>293885</v>
          </cell>
          <cell r="L52">
            <v>293885</v>
          </cell>
          <cell r="M52">
            <v>293885</v>
          </cell>
          <cell r="N52">
            <v>293885</v>
          </cell>
          <cell r="O52">
            <v>293885</v>
          </cell>
          <cell r="P52">
            <v>293885</v>
          </cell>
        </row>
        <row r="53">
          <cell r="D53" t="str">
            <v>Other Power Costs</v>
          </cell>
          <cell r="E53">
            <v>559525.51</v>
          </cell>
          <cell r="F53">
            <v>575530.92000000004</v>
          </cell>
          <cell r="G53">
            <v>616104.14250000007</v>
          </cell>
          <cell r="H53">
            <v>616104.14250000007</v>
          </cell>
          <cell r="I53">
            <v>616104.14250000007</v>
          </cell>
          <cell r="J53">
            <v>616104.14250000007</v>
          </cell>
          <cell r="K53">
            <v>616104.14250000007</v>
          </cell>
          <cell r="L53">
            <v>616104.14250000007</v>
          </cell>
          <cell r="M53">
            <v>616104.14250000007</v>
          </cell>
          <cell r="N53">
            <v>616104.14250000007</v>
          </cell>
          <cell r="O53">
            <v>616104.14250000007</v>
          </cell>
          <cell r="P53">
            <v>616104.14250000007</v>
          </cell>
        </row>
        <row r="54">
          <cell r="D54" t="str">
            <v>NonCore Gas</v>
          </cell>
          <cell r="G54">
            <v>6517750</v>
          </cell>
          <cell r="H54">
            <v>268650</v>
          </cell>
          <cell r="I54">
            <v>280705</v>
          </cell>
          <cell r="J54">
            <v>277650</v>
          </cell>
          <cell r="K54">
            <v>268305</v>
          </cell>
          <cell r="L54">
            <v>249705</v>
          </cell>
          <cell r="M54">
            <v>241650</v>
          </cell>
          <cell r="N54">
            <v>243505</v>
          </cell>
          <cell r="O54">
            <v>-4350</v>
          </cell>
          <cell r="P54">
            <v>-140895</v>
          </cell>
        </row>
      </sheetData>
      <sheetData sheetId="3"/>
      <sheetData sheetId="4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Firm Resale"/>
      <sheetName val="Seatac"/>
      <sheetName val="Total Small by Month"/>
      <sheetName val="Bremerton"/>
      <sheetName val="Brownsville"/>
      <sheetName val="Des Moines"/>
      <sheetName val="Kingston"/>
      <sheetName val="Kittitas"/>
      <sheetName val="Oak Harbor"/>
      <sheetName val="Poulsbo"/>
      <sheetName val="Skagit"/>
      <sheetName val="LaConne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2"/>
      <sheetName val="LBO 12ME 0903"/>
      <sheetName val="Restated"/>
      <sheetName val="Alternative"/>
      <sheetName val="IPOA2003"/>
      <sheetName val="IPOA2002"/>
      <sheetName val="4.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roval History"/>
      <sheetName val="INPUT TAB"/>
      <sheetName val="LeadSht"/>
      <sheetName val="$ &amp; KWH Rsbl"/>
      <sheetName val="Lost Factor"/>
      <sheetName val="Sch120Rsbl"/>
      <sheetName val="Bs Unbl Rt"/>
      <sheetName val="GPI"/>
      <sheetName val="Pended"/>
      <sheetName val="Target KWHs"/>
      <sheetName val="KWH Rsbl"/>
      <sheetName val="Sch_194"/>
      <sheetName val="Billing Loss"/>
      <sheetName val="Historical"/>
      <sheetName val="Sch194KWHs"/>
      <sheetName val="RateInc"/>
      <sheetName val="2-03 Rd Schd"/>
      <sheetName val="Page 1"/>
      <sheetName val="UnbDays"/>
      <sheetName val="Sch94Read"/>
      <sheetName val="Unbilled Revenue"/>
      <sheetName val="Billed KWHs"/>
      <sheetName val="APUA"/>
      <sheetName val="UnbLowIncJE"/>
      <sheetName val="Sch_120"/>
      <sheetName val="Sch120Read"/>
      <sheetName val="JE #s"/>
      <sheetName val="Sch94 Rlfwd"/>
      <sheetName val="Sch_194Rsbl"/>
      <sheetName val="UnbLowInc Rsbl"/>
      <sheetName val="INPUT TAB 20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C Summary 2004-2008 Aurora + N"/>
      <sheetName val="#REF"/>
      <sheetName val="Scen 2 Rate Years"/>
      <sheetName val="Scen 2 Annual Summary"/>
      <sheetName val="Scen 1 Rate Years"/>
      <sheetName val="Scen 1 Annual Summary"/>
      <sheetName val="Current v Prior =&gt;"/>
      <sheetName val="7.30.03 Scen 1 v 7.17.03a"/>
      <sheetName val="7.31.03 Scen 2 v 7.17.03a (2)"/>
      <sheetName val="Scen 1 =&gt;"/>
      <sheetName val="AURORA + NON AURORA"/>
      <sheetName val="Not AURORA FERC Summary"/>
      <sheetName val="AURORA FERC Summary 04-08"/>
      <sheetName val="Scen 1 New Res Summ 04-08"/>
      <sheetName val="Scen 1 Production O&amp;M"/>
      <sheetName val="Scen 2 =&gt;"/>
      <sheetName val="AURORA + NON AURORA (2)"/>
      <sheetName val="Not AURORA FERC Summary (2)"/>
      <sheetName val="AURORA FERC Summary 04-08 (2)"/>
      <sheetName val="Scen 1 New Res Summ 04-08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ison Inputs"/>
      <sheetName val="Coversheet"/>
      <sheetName val="ABB GT24 LTSA "/>
      <sheetName val="Mobilization"/>
      <sheetName val="O &amp; M"/>
      <sheetName val="G &amp; A"/>
      <sheetName val="Labor &amp; Related"/>
      <sheetName val="Major Maint"/>
      <sheetName val="General Inputs"/>
    </sheetNames>
    <sheetDataSet>
      <sheetData sheetId="0" refreshError="1">
        <row r="6">
          <cell r="B6">
            <v>20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cedures"/>
      <sheetName val="Recon AIC to BS"/>
      <sheetName val="AIC to BS Detail"/>
      <sheetName val="Recon RB to WC"/>
      <sheetName val="ERB"/>
      <sheetName val="ERB-sources"/>
      <sheetName val="EWC"/>
      <sheetName val="EWC-sources"/>
      <sheetName val="GRB"/>
      <sheetName val="GRB-sources"/>
      <sheetName val="GWC"/>
      <sheetName val="GWC-sources"/>
      <sheetName val="Gas RB Recon to WC"/>
      <sheetName val="BS"/>
      <sheetName val="CWC"/>
      <sheetName val="Extrac1"/>
      <sheetName val="FAS109Rcls"/>
      <sheetName val="GasMerchInv"/>
      <sheetName val="Cube.SAP Recon"/>
      <sheetName val="Dec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>
        <row r="10">
          <cell r="R10">
            <v>3871477030.5300002</v>
          </cell>
          <cell r="S10">
            <v>3876238793.3499999</v>
          </cell>
          <cell r="T10">
            <v>3887849773.2399998</v>
          </cell>
          <cell r="U10">
            <v>3895299276.9899998</v>
          </cell>
          <cell r="V10">
            <v>3983452675.4200001</v>
          </cell>
          <cell r="W10">
            <v>3993575373.8099999</v>
          </cell>
          <cell r="X10">
            <v>4013234948.1900001</v>
          </cell>
          <cell r="Y10">
            <v>4018036430.8299999</v>
          </cell>
          <cell r="Z10">
            <v>4029485681.8600001</v>
          </cell>
          <cell r="AA10">
            <v>4033441400.9299998</v>
          </cell>
          <cell r="AB10">
            <v>4046237553.5700002</v>
          </cell>
          <cell r="AC10">
            <v>4058238947.1199999</v>
          </cell>
          <cell r="AD10">
            <v>3907117139.0795827</v>
          </cell>
          <cell r="AE10">
            <v>3904959677.2183328</v>
          </cell>
          <cell r="AF10">
            <v>3903264167.1816669</v>
          </cell>
          <cell r="AG10">
            <v>3902339170.5454164</v>
          </cell>
          <cell r="AH10">
            <v>3905429794.1533332</v>
          </cell>
          <cell r="AI10">
            <v>3912567805.3379159</v>
          </cell>
          <cell r="AJ10">
            <v>3921462926.2691655</v>
          </cell>
          <cell r="AK10">
            <v>3931365617.6616664</v>
          </cell>
          <cell r="AL10">
            <v>3941251001.2750001</v>
          </cell>
          <cell r="AM10">
            <v>3951135175.4137497</v>
          </cell>
          <cell r="AN10">
            <v>3960856785.6445832</v>
          </cell>
          <cell r="AO10">
            <v>3970643808.4950004</v>
          </cell>
          <cell r="AQ10">
            <v>4</v>
          </cell>
          <cell r="AR10" t="str">
            <v>50</v>
          </cell>
        </row>
        <row r="11">
          <cell r="R11">
            <v>1709696453.6600001</v>
          </cell>
          <cell r="S11">
            <v>1728467904.8499999</v>
          </cell>
          <cell r="T11">
            <v>1735530041.9100001</v>
          </cell>
          <cell r="U11">
            <v>1741784273.1500001</v>
          </cell>
          <cell r="V11">
            <v>1749352141.5599999</v>
          </cell>
          <cell r="W11">
            <v>1757867101.78</v>
          </cell>
          <cell r="X11">
            <v>1764385563.3900001</v>
          </cell>
          <cell r="Y11">
            <v>1772737342.4000001</v>
          </cell>
          <cell r="Z11">
            <v>1779232909.6400001</v>
          </cell>
          <cell r="AA11">
            <v>1787149147.8499999</v>
          </cell>
          <cell r="AB11">
            <v>1825350421.0699999</v>
          </cell>
          <cell r="AC11">
            <v>1848842977.9400001</v>
          </cell>
          <cell r="AD11">
            <v>1664271944.7904167</v>
          </cell>
          <cell r="AE11">
            <v>1671935603.7566664</v>
          </cell>
          <cell r="AF11">
            <v>1680244516.7529166</v>
          </cell>
          <cell r="AG11">
            <v>1688725730.8950002</v>
          </cell>
          <cell r="AH11">
            <v>1697246732.44625</v>
          </cell>
          <cell r="AI11">
            <v>1705695683.0983334</v>
          </cell>
          <cell r="AJ11">
            <v>1714014114.6908333</v>
          </cell>
          <cell r="AK11">
            <v>1722321273.7520831</v>
          </cell>
          <cell r="AL11">
            <v>1730832830.6733334</v>
          </cell>
          <cell r="AM11">
            <v>1739517273.3983333</v>
          </cell>
          <cell r="AN11">
            <v>1749431884.2562497</v>
          </cell>
          <cell r="AO11">
            <v>1760812860.6095831</v>
          </cell>
          <cell r="AR11" t="str">
            <v>9</v>
          </cell>
          <cell r="AS11" t="str">
            <v>1</v>
          </cell>
        </row>
        <row r="12">
          <cell r="R12">
            <v>388383189.76999998</v>
          </cell>
          <cell r="S12">
            <v>389164866.72000003</v>
          </cell>
          <cell r="T12">
            <v>389755919.70999998</v>
          </cell>
          <cell r="U12">
            <v>390656505.76999998</v>
          </cell>
          <cell r="V12">
            <v>390866394.24000001</v>
          </cell>
          <cell r="W12">
            <v>391152569.23000002</v>
          </cell>
          <cell r="X12">
            <v>391295725.30000001</v>
          </cell>
          <cell r="Y12">
            <v>392529799.97000003</v>
          </cell>
          <cell r="Z12">
            <v>393025565.30000001</v>
          </cell>
          <cell r="AA12">
            <v>393139475.77999997</v>
          </cell>
          <cell r="AB12">
            <v>393301429.44</v>
          </cell>
          <cell r="AC12">
            <v>395697469.20999998</v>
          </cell>
          <cell r="AD12">
            <v>374021144.97791666</v>
          </cell>
          <cell r="AE12">
            <v>375476602.42374992</v>
          </cell>
          <cell r="AF12">
            <v>377212545.14583331</v>
          </cell>
          <cell r="AG12">
            <v>378996455.97541666</v>
          </cell>
          <cell r="AH12">
            <v>380799331.56208342</v>
          </cell>
          <cell r="AI12">
            <v>382495067.70583338</v>
          </cell>
          <cell r="AJ12">
            <v>384044691.78375</v>
          </cell>
          <cell r="AK12">
            <v>385612450.46125001</v>
          </cell>
          <cell r="AL12">
            <v>387259506.20833331</v>
          </cell>
          <cell r="AM12">
            <v>388798967.19583338</v>
          </cell>
          <cell r="AN12">
            <v>390185214.1229167</v>
          </cell>
          <cell r="AO12">
            <v>391221449.69874996</v>
          </cell>
          <cell r="AQ12">
            <v>5</v>
          </cell>
          <cell r="AR12" t="str">
            <v>23/51</v>
          </cell>
          <cell r="AS12" t="str">
            <v>2c</v>
          </cell>
        </row>
        <row r="13"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Q13" t="str">
            <v>4</v>
          </cell>
          <cell r="AR13" t="str">
            <v>50</v>
          </cell>
        </row>
        <row r="14"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Q14" t="str">
            <v>4</v>
          </cell>
          <cell r="AR14" t="str">
            <v>50</v>
          </cell>
        </row>
        <row r="15"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Q15" t="str">
            <v>4</v>
          </cell>
          <cell r="AR15" t="str">
            <v>50</v>
          </cell>
        </row>
        <row r="16"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Q16" t="str">
            <v>4</v>
          </cell>
          <cell r="AR16" t="str">
            <v>50</v>
          </cell>
        </row>
        <row r="17"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Q17" t="str">
            <v>4</v>
          </cell>
          <cell r="AR17" t="str">
            <v>50</v>
          </cell>
        </row>
        <row r="18"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Q18" t="str">
            <v>4</v>
          </cell>
          <cell r="AR18" t="str">
            <v>50</v>
          </cell>
        </row>
        <row r="19">
          <cell r="R19">
            <v>159350590.19</v>
          </cell>
          <cell r="S19">
            <v>159350590.19</v>
          </cell>
          <cell r="T19">
            <v>159350590.19</v>
          </cell>
          <cell r="U19">
            <v>159350590.19</v>
          </cell>
          <cell r="V19">
            <v>159350590.19</v>
          </cell>
          <cell r="W19">
            <v>159350590.19</v>
          </cell>
          <cell r="X19">
            <v>159350590.19</v>
          </cell>
          <cell r="Y19">
            <v>159350590.19</v>
          </cell>
          <cell r="Z19">
            <v>159350590.19</v>
          </cell>
          <cell r="AA19">
            <v>159350590.19</v>
          </cell>
          <cell r="AB19">
            <v>159350590.19</v>
          </cell>
          <cell r="AC19">
            <v>159350590.19</v>
          </cell>
          <cell r="AD19">
            <v>159350590.19000003</v>
          </cell>
          <cell r="AE19">
            <v>159350590.19000003</v>
          </cell>
          <cell r="AF19">
            <v>159350590.19000003</v>
          </cell>
          <cell r="AG19">
            <v>159350590.19000003</v>
          </cell>
          <cell r="AH19">
            <v>159350590.19000003</v>
          </cell>
          <cell r="AI19">
            <v>159350590.19000003</v>
          </cell>
          <cell r="AJ19">
            <v>159350590.19000003</v>
          </cell>
          <cell r="AK19">
            <v>159350590.19000003</v>
          </cell>
          <cell r="AL19">
            <v>159350590.19000003</v>
          </cell>
          <cell r="AM19">
            <v>159350590.19000003</v>
          </cell>
          <cell r="AN19">
            <v>159350590.19000003</v>
          </cell>
          <cell r="AO19">
            <v>159350590.19000003</v>
          </cell>
          <cell r="AQ19" t="str">
            <v>4</v>
          </cell>
          <cell r="AR19" t="str">
            <v>50</v>
          </cell>
        </row>
        <row r="20">
          <cell r="R20">
            <v>0</v>
          </cell>
          <cell r="S20">
            <v>0</v>
          </cell>
          <cell r="T20">
            <v>0</v>
          </cell>
          <cell r="U20">
            <v>79709339.200000003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3738135.45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3321222.4666666668</v>
          </cell>
          <cell r="AH20">
            <v>6642444.9333333336</v>
          </cell>
          <cell r="AI20">
            <v>6642444.9333333336</v>
          </cell>
          <cell r="AJ20">
            <v>6642444.9333333336</v>
          </cell>
          <cell r="AK20">
            <v>6642444.9333333336</v>
          </cell>
          <cell r="AL20">
            <v>6642444.9333333336</v>
          </cell>
          <cell r="AM20">
            <v>6798200.5770833334</v>
          </cell>
          <cell r="AN20">
            <v>6953956.2208333341</v>
          </cell>
          <cell r="AO20">
            <v>6953956.2208333341</v>
          </cell>
          <cell r="AQ20" t="str">
            <v>4</v>
          </cell>
          <cell r="AR20" t="str">
            <v>50</v>
          </cell>
        </row>
        <row r="21">
          <cell r="AA21">
            <v>516650</v>
          </cell>
          <cell r="AB21">
            <v>516650</v>
          </cell>
          <cell r="AC21">
            <v>-166150.04999999999</v>
          </cell>
          <cell r="AM21">
            <v>21527.083333333332</v>
          </cell>
          <cell r="AN21">
            <v>64581.25</v>
          </cell>
          <cell r="AO21">
            <v>79185.414583333331</v>
          </cell>
          <cell r="AQ21" t="str">
            <v>4</v>
          </cell>
          <cell r="AR21" t="str">
            <v>50</v>
          </cell>
        </row>
        <row r="22">
          <cell r="R22">
            <v>7542946.1600000001</v>
          </cell>
          <cell r="S22">
            <v>7320316.54</v>
          </cell>
          <cell r="T22">
            <v>7193518.0700000003</v>
          </cell>
          <cell r="U22">
            <v>7124919.3200000003</v>
          </cell>
          <cell r="V22">
            <v>7574440.6799999997</v>
          </cell>
          <cell r="W22">
            <v>7574440.6799999997</v>
          </cell>
          <cell r="X22">
            <v>7574440.6799999997</v>
          </cell>
          <cell r="Y22">
            <v>7574440.6799999997</v>
          </cell>
          <cell r="Z22">
            <v>7574440.6799999997</v>
          </cell>
          <cell r="AA22">
            <v>7632878.8200000003</v>
          </cell>
          <cell r="AB22">
            <v>7632878.8200000003</v>
          </cell>
          <cell r="AC22">
            <v>7273503.5899999999</v>
          </cell>
          <cell r="AD22">
            <v>6964709.4099999992</v>
          </cell>
          <cell r="AE22">
            <v>6973975.9154166654</v>
          </cell>
          <cell r="AF22">
            <v>6942194.8649999993</v>
          </cell>
          <cell r="AG22">
            <v>6965256.6216666671</v>
          </cell>
          <cell r="AH22">
            <v>7067174.5116666658</v>
          </cell>
          <cell r="AI22">
            <v>7171476.6229166687</v>
          </cell>
          <cell r="AJ22">
            <v>7259432.8987499997</v>
          </cell>
          <cell r="AK22">
            <v>7347943.7879166668</v>
          </cell>
          <cell r="AL22">
            <v>7438381.1579166679</v>
          </cell>
          <cell r="AM22">
            <v>7486245.4370833328</v>
          </cell>
          <cell r="AN22">
            <v>7490165.0720833316</v>
          </cell>
          <cell r="AO22">
            <v>7479111.0533333337</v>
          </cell>
          <cell r="AQ22">
            <v>14</v>
          </cell>
          <cell r="AR22" t="str">
            <v>52</v>
          </cell>
        </row>
        <row r="23">
          <cell r="R23">
            <v>22339.93</v>
          </cell>
          <cell r="S23">
            <v>22339.93</v>
          </cell>
          <cell r="T23">
            <v>22339.93</v>
          </cell>
          <cell r="U23">
            <v>22339.93</v>
          </cell>
          <cell r="V23">
            <v>22339.93</v>
          </cell>
          <cell r="W23">
            <v>22339.93</v>
          </cell>
          <cell r="X23">
            <v>22339.93</v>
          </cell>
          <cell r="Y23">
            <v>22339.93</v>
          </cell>
          <cell r="Z23">
            <v>22339.93</v>
          </cell>
          <cell r="AA23">
            <v>22339.93</v>
          </cell>
          <cell r="AB23">
            <v>22339.93</v>
          </cell>
          <cell r="AC23">
            <v>22339.93</v>
          </cell>
          <cell r="AD23">
            <v>519505.99916666647</v>
          </cell>
          <cell r="AE23">
            <v>377458.55083333346</v>
          </cell>
          <cell r="AF23">
            <v>235411.10249999995</v>
          </cell>
          <cell r="AG23">
            <v>93363.65416666666</v>
          </cell>
          <cell r="AH23">
            <v>22339.929999999997</v>
          </cell>
          <cell r="AI23">
            <v>22339.929999999997</v>
          </cell>
          <cell r="AJ23">
            <v>22339.929999999997</v>
          </cell>
          <cell r="AK23">
            <v>22339.929999999997</v>
          </cell>
          <cell r="AL23">
            <v>22339.929999999997</v>
          </cell>
          <cell r="AM23">
            <v>22339.929999999997</v>
          </cell>
          <cell r="AN23">
            <v>22339.929999999997</v>
          </cell>
          <cell r="AO23">
            <v>22339.929999999997</v>
          </cell>
          <cell r="AR23" t="str">
            <v>9</v>
          </cell>
          <cell r="AS23" t="str">
            <v>1</v>
          </cell>
        </row>
        <row r="24"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Q24">
            <v>15</v>
          </cell>
          <cell r="AR24" t="str">
            <v>23/53</v>
          </cell>
          <cell r="AS24" t="str">
            <v>2c</v>
          </cell>
        </row>
        <row r="25">
          <cell r="R25">
            <v>73674022.170000002</v>
          </cell>
          <cell r="S25">
            <v>76447513.739999995</v>
          </cell>
          <cell r="T25">
            <v>75686441.239999995</v>
          </cell>
          <cell r="U25">
            <v>76070152.299999997</v>
          </cell>
          <cell r="V25">
            <v>78241112.769999996</v>
          </cell>
          <cell r="W25">
            <v>82747577.260000005</v>
          </cell>
          <cell r="X25">
            <v>71242273.400000006</v>
          </cell>
          <cell r="Y25">
            <v>77629563.730000004</v>
          </cell>
          <cell r="Z25">
            <v>80230379.480000004</v>
          </cell>
          <cell r="AA25">
            <v>83983860.269999996</v>
          </cell>
          <cell r="AB25">
            <v>87338671.030000001</v>
          </cell>
          <cell r="AC25">
            <v>87290212.25</v>
          </cell>
          <cell r="AD25">
            <v>86431761.083749995</v>
          </cell>
          <cell r="AE25">
            <v>86110715.747500002</v>
          </cell>
          <cell r="AF25">
            <v>85945258.363749996</v>
          </cell>
          <cell r="AG25">
            <v>85634542.155416667</v>
          </cell>
          <cell r="AH25">
            <v>85255363.11333333</v>
          </cell>
          <cell r="AI25">
            <v>84784057.40625</v>
          </cell>
          <cell r="AJ25">
            <v>83662096.627916664</v>
          </cell>
          <cell r="AK25">
            <v>82268110.644999996</v>
          </cell>
          <cell r="AL25">
            <v>80978391.248750001</v>
          </cell>
          <cell r="AM25">
            <v>79742828.989166662</v>
          </cell>
          <cell r="AN25">
            <v>78936501.253750011</v>
          </cell>
          <cell r="AO25">
            <v>78922669.604166672</v>
          </cell>
          <cell r="AR25" t="str">
            <v>62</v>
          </cell>
        </row>
        <row r="26">
          <cell r="R26">
            <v>35467182.560000002</v>
          </cell>
          <cell r="S26">
            <v>25440250.66</v>
          </cell>
          <cell r="T26">
            <v>27258734.350000001</v>
          </cell>
          <cell r="U26">
            <v>30727053.719999999</v>
          </cell>
          <cell r="V26">
            <v>35453907.560000002</v>
          </cell>
          <cell r="W26">
            <v>38683611.939999998</v>
          </cell>
          <cell r="X26">
            <v>43694153.399999999</v>
          </cell>
          <cell r="Y26">
            <v>47890980.340000004</v>
          </cell>
          <cell r="Z26">
            <v>55443848.350000001</v>
          </cell>
          <cell r="AA26">
            <v>59806997.520000003</v>
          </cell>
          <cell r="AB26">
            <v>30168891.18</v>
          </cell>
          <cell r="AC26">
            <v>28091043.280000001</v>
          </cell>
          <cell r="AD26">
            <v>27801590.65958333</v>
          </cell>
          <cell r="AE26">
            <v>28730582.492499996</v>
          </cell>
          <cell r="AF26">
            <v>29235667.09416667</v>
          </cell>
          <cell r="AG26">
            <v>29813678.232916672</v>
          </cell>
          <cell r="AH26">
            <v>30649939.321666673</v>
          </cell>
          <cell r="AI26">
            <v>31626468.368750002</v>
          </cell>
          <cell r="AJ26">
            <v>32832002.397916663</v>
          </cell>
          <cell r="AK26">
            <v>34367762.577499993</v>
          </cell>
          <cell r="AL26">
            <v>36122558.995416671</v>
          </cell>
          <cell r="AM26">
            <v>38106961.057499997</v>
          </cell>
          <cell r="AN26">
            <v>39039328.84375</v>
          </cell>
          <cell r="AO26">
            <v>38555521.929166667</v>
          </cell>
          <cell r="AR26" t="str">
            <v>28</v>
          </cell>
        </row>
        <row r="27">
          <cell r="R27">
            <v>3605806.67</v>
          </cell>
          <cell r="S27">
            <v>3552881.41</v>
          </cell>
          <cell r="T27">
            <v>4639547.5599999996</v>
          </cell>
          <cell r="U27">
            <v>4999586.87</v>
          </cell>
          <cell r="V27">
            <v>5962529.0899999999</v>
          </cell>
          <cell r="W27">
            <v>7543291</v>
          </cell>
          <cell r="X27">
            <v>9162110.5500000007</v>
          </cell>
          <cell r="Y27">
            <v>9568125.7400000002</v>
          </cell>
          <cell r="Z27">
            <v>10423392.109999999</v>
          </cell>
          <cell r="AA27">
            <v>11448197.18</v>
          </cell>
          <cell r="AB27">
            <v>12303970.82</v>
          </cell>
          <cell r="AC27">
            <v>13768029.609999999</v>
          </cell>
          <cell r="AD27">
            <v>9241961.3020833358</v>
          </cell>
          <cell r="AE27">
            <v>8918861.8458333351</v>
          </cell>
          <cell r="AF27">
            <v>8522831.8320833351</v>
          </cell>
          <cell r="AG27">
            <v>8095869.8750000009</v>
          </cell>
          <cell r="AH27">
            <v>7650178.0962500013</v>
          </cell>
          <cell r="AI27">
            <v>7314332.337083335</v>
          </cell>
          <cell r="AJ27">
            <v>7122501.9333333327</v>
          </cell>
          <cell r="AK27">
            <v>7008447.407916666</v>
          </cell>
          <cell r="AL27">
            <v>6923381.6679166658</v>
          </cell>
          <cell r="AM27">
            <v>6984411.9529166669</v>
          </cell>
          <cell r="AN27">
            <v>7202626.1812499994</v>
          </cell>
          <cell r="AO27">
            <v>7697556.2120833332</v>
          </cell>
          <cell r="AR27" t="str">
            <v>29/62</v>
          </cell>
        </row>
        <row r="28">
          <cell r="R28">
            <v>1806920.8</v>
          </cell>
          <cell r="S28">
            <v>2773045.09</v>
          </cell>
          <cell r="T28">
            <v>3541955.82</v>
          </cell>
          <cell r="U28">
            <v>4178972.81</v>
          </cell>
          <cell r="V28">
            <v>4464354.99</v>
          </cell>
          <cell r="W28">
            <v>4173458.03</v>
          </cell>
          <cell r="X28">
            <v>3920080.44</v>
          </cell>
          <cell r="Y28">
            <v>3467655.99</v>
          </cell>
          <cell r="Z28">
            <v>2946152.54</v>
          </cell>
          <cell r="AA28">
            <v>2131659.08</v>
          </cell>
          <cell r="AB28">
            <v>1106370.31</v>
          </cell>
          <cell r="AC28">
            <v>211962.25</v>
          </cell>
          <cell r="AD28">
            <v>3775575.9162499998</v>
          </cell>
          <cell r="AE28">
            <v>3815329.2558333329</v>
          </cell>
          <cell r="AF28">
            <v>3842606.3099999991</v>
          </cell>
          <cell r="AG28">
            <v>3848554.4245833326</v>
          </cell>
          <cell r="AH28">
            <v>3802263.1729166671</v>
          </cell>
          <cell r="AI28">
            <v>3735517.7087500002</v>
          </cell>
          <cell r="AJ28">
            <v>3638228.0075000003</v>
          </cell>
          <cell r="AK28">
            <v>3502874.0524999998</v>
          </cell>
          <cell r="AL28">
            <v>3364752.7258333336</v>
          </cell>
          <cell r="AM28">
            <v>3191559.9537500008</v>
          </cell>
          <cell r="AN28">
            <v>2936298.7025000001</v>
          </cell>
          <cell r="AO28">
            <v>2842759.26</v>
          </cell>
          <cell r="AR28" t="str">
            <v>29/62</v>
          </cell>
        </row>
        <row r="29">
          <cell r="R29">
            <v>265754.3</v>
          </cell>
          <cell r="S29">
            <v>181774.47</v>
          </cell>
          <cell r="T29">
            <v>205987.32</v>
          </cell>
          <cell r="U29">
            <v>205987.32</v>
          </cell>
          <cell r="V29">
            <v>205987.32</v>
          </cell>
          <cell r="W29">
            <v>205987.32</v>
          </cell>
          <cell r="X29">
            <v>205987.32</v>
          </cell>
          <cell r="Y29">
            <v>38344.870000000003</v>
          </cell>
          <cell r="Z29">
            <v>24212.85</v>
          </cell>
          <cell r="AA29">
            <v>24212.85</v>
          </cell>
          <cell r="AB29">
            <v>24212.85</v>
          </cell>
          <cell r="AC29">
            <v>24212.85</v>
          </cell>
          <cell r="AD29">
            <v>106902.52416666666</v>
          </cell>
          <cell r="AE29">
            <v>125549.55625000001</v>
          </cell>
          <cell r="AF29">
            <v>141706.29749999999</v>
          </cell>
          <cell r="AG29">
            <v>158871.9075</v>
          </cell>
          <cell r="AH29">
            <v>176037.51749999999</v>
          </cell>
          <cell r="AI29">
            <v>191858.54208333336</v>
          </cell>
          <cell r="AJ29">
            <v>204397.53541666668</v>
          </cell>
          <cell r="AK29">
            <v>208013.98083333333</v>
          </cell>
          <cell r="AL29">
            <v>199037.62833333338</v>
          </cell>
          <cell r="AM29">
            <v>182438.4341666667</v>
          </cell>
          <cell r="AN29">
            <v>163824.09416666671</v>
          </cell>
          <cell r="AO29">
            <v>144452.69708333339</v>
          </cell>
          <cell r="AR29" t="str">
            <v>62</v>
          </cell>
        </row>
        <row r="30"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R30" t="str">
            <v>62</v>
          </cell>
        </row>
        <row r="31">
          <cell r="R31">
            <v>6439860</v>
          </cell>
          <cell r="S31">
            <v>6186025</v>
          </cell>
          <cell r="T31">
            <v>5106630</v>
          </cell>
          <cell r="U31">
            <v>5218798</v>
          </cell>
          <cell r="V31">
            <v>6045023</v>
          </cell>
          <cell r="W31">
            <v>5673703</v>
          </cell>
          <cell r="X31">
            <v>7037896</v>
          </cell>
          <cell r="Y31">
            <v>5362000</v>
          </cell>
          <cell r="Z31">
            <v>6968054</v>
          </cell>
          <cell r="AA31">
            <v>7506220</v>
          </cell>
          <cell r="AB31">
            <v>5935498</v>
          </cell>
          <cell r="AC31">
            <v>0</v>
          </cell>
          <cell r="AD31">
            <v>4390090.25</v>
          </cell>
          <cell r="AE31">
            <v>4719964.625</v>
          </cell>
          <cell r="AF31">
            <v>4974723.916666667</v>
          </cell>
          <cell r="AG31">
            <v>5109719.291666667</v>
          </cell>
          <cell r="AH31">
            <v>5033757.875</v>
          </cell>
          <cell r="AI31">
            <v>5024804.833333333</v>
          </cell>
          <cell r="AJ31">
            <v>5246249.291666667</v>
          </cell>
          <cell r="AK31">
            <v>5440516.708333333</v>
          </cell>
          <cell r="AL31">
            <v>5594341.125</v>
          </cell>
          <cell r="AM31">
            <v>5808941.916666667</v>
          </cell>
          <cell r="AN31">
            <v>5776125.333333333</v>
          </cell>
          <cell r="AO31">
            <v>5623686.416666667</v>
          </cell>
          <cell r="AR31" t="str">
            <v>62</v>
          </cell>
        </row>
        <row r="32">
          <cell r="R32">
            <v>4443166</v>
          </cell>
          <cell r="S32">
            <v>3615144</v>
          </cell>
          <cell r="T32">
            <v>4266817</v>
          </cell>
          <cell r="U32">
            <v>4270768</v>
          </cell>
          <cell r="V32">
            <v>4774873</v>
          </cell>
          <cell r="W32">
            <v>5966385</v>
          </cell>
          <cell r="X32">
            <v>5523390</v>
          </cell>
          <cell r="Y32">
            <v>6597686</v>
          </cell>
          <cell r="Z32">
            <v>6054404</v>
          </cell>
          <cell r="AA32">
            <v>6725564</v>
          </cell>
          <cell r="AB32">
            <v>7898020</v>
          </cell>
          <cell r="AC32">
            <v>580598</v>
          </cell>
          <cell r="AD32">
            <v>3667937.0833333335</v>
          </cell>
          <cell r="AE32">
            <v>3795931.125</v>
          </cell>
          <cell r="AF32">
            <v>3882589.5416666665</v>
          </cell>
          <cell r="AG32">
            <v>3837336.8333333335</v>
          </cell>
          <cell r="AH32">
            <v>3859045.9166666665</v>
          </cell>
          <cell r="AI32">
            <v>4027274.25</v>
          </cell>
          <cell r="AJ32">
            <v>4111380.1666666665</v>
          </cell>
          <cell r="AK32">
            <v>4216704.083333333</v>
          </cell>
          <cell r="AL32">
            <v>4507394.083333333</v>
          </cell>
          <cell r="AM32">
            <v>4808910.541666667</v>
          </cell>
          <cell r="AN32">
            <v>4963490.791666667</v>
          </cell>
          <cell r="AO32">
            <v>5050489.25</v>
          </cell>
          <cell r="AR32" t="str">
            <v>28</v>
          </cell>
        </row>
        <row r="33">
          <cell r="R33">
            <v>-1668531415.8499999</v>
          </cell>
          <cell r="S33">
            <v>-1676828732.72</v>
          </cell>
          <cell r="T33">
            <v>-1685016917.3099999</v>
          </cell>
          <cell r="U33">
            <v>-1691543550.29</v>
          </cell>
          <cell r="V33">
            <v>-1699948068.25</v>
          </cell>
          <cell r="W33">
            <v>-1708815525.3699999</v>
          </cell>
          <cell r="X33">
            <v>-1710322179.6099999</v>
          </cell>
          <cell r="Y33">
            <v>-1716275804.8699999</v>
          </cell>
          <cell r="Z33">
            <v>-1721884334.6700001</v>
          </cell>
          <cell r="AA33">
            <v>-1728914145.97</v>
          </cell>
          <cell r="AB33">
            <v>-1732912042.02</v>
          </cell>
          <cell r="AC33">
            <v>-1731357164.8399999</v>
          </cell>
          <cell r="AD33">
            <v>-1651293586.0133333</v>
          </cell>
          <cell r="AE33">
            <v>-1654368644.6433334</v>
          </cell>
          <cell r="AF33">
            <v>-1657744863.7212498</v>
          </cell>
          <cell r="AG33">
            <v>-1661632814.1704168</v>
          </cell>
          <cell r="AH33">
            <v>-1666067892.1391668</v>
          </cell>
          <cell r="AI33">
            <v>-1670999204.0758333</v>
          </cell>
          <cell r="AJ33">
            <v>-1676731850.885833</v>
          </cell>
          <cell r="AK33">
            <v>-1682702984.020833</v>
          </cell>
          <cell r="AL33">
            <v>-1688357050.7187498</v>
          </cell>
          <cell r="AM33">
            <v>-1693900383.3304164</v>
          </cell>
          <cell r="AN33">
            <v>-1699187409.8737497</v>
          </cell>
          <cell r="AO33">
            <v>-1703877510.9495833</v>
          </cell>
          <cell r="AQ33">
            <v>17</v>
          </cell>
          <cell r="AR33" t="str">
            <v>58</v>
          </cell>
        </row>
        <row r="34">
          <cell r="R34">
            <v>-543579527.41999996</v>
          </cell>
          <cell r="S34">
            <v>-547926469.37</v>
          </cell>
          <cell r="T34">
            <v>-552703439.41999996</v>
          </cell>
          <cell r="U34">
            <v>-557474805.01999998</v>
          </cell>
          <cell r="V34">
            <v>-561432192.61000001</v>
          </cell>
          <cell r="W34">
            <v>-565947718.14999998</v>
          </cell>
          <cell r="X34">
            <v>-567357159.92999995</v>
          </cell>
          <cell r="Y34">
            <v>-571076751.64999998</v>
          </cell>
          <cell r="Z34">
            <v>-574137682.87</v>
          </cell>
          <cell r="AA34">
            <v>-577667533.54999995</v>
          </cell>
          <cell r="AB34">
            <v>-568926489.40999997</v>
          </cell>
          <cell r="AC34">
            <v>-571396668.51999998</v>
          </cell>
          <cell r="AD34">
            <v>-522663883.81666678</v>
          </cell>
          <cell r="AE34">
            <v>-525951478.09041667</v>
          </cell>
          <cell r="AF34">
            <v>-529448759.28666663</v>
          </cell>
          <cell r="AG34">
            <v>-533126263.15458328</v>
          </cell>
          <cell r="AH34">
            <v>-536888690.78791666</v>
          </cell>
          <cell r="AI34">
            <v>-540665924.10666668</v>
          </cell>
          <cell r="AJ34">
            <v>-544429659.52958333</v>
          </cell>
          <cell r="AK34">
            <v>-548247253.14666665</v>
          </cell>
          <cell r="AL34">
            <v>-552100973.10416663</v>
          </cell>
          <cell r="AM34">
            <v>-555943060.69666672</v>
          </cell>
          <cell r="AN34">
            <v>-559265474.72249997</v>
          </cell>
          <cell r="AO34">
            <v>-561975513.89041662</v>
          </cell>
          <cell r="AR34" t="str">
            <v>14</v>
          </cell>
          <cell r="AS34" t="str">
            <v>5</v>
          </cell>
        </row>
        <row r="35">
          <cell r="R35">
            <v>-31511027.829999998</v>
          </cell>
          <cell r="S35">
            <v>-31976381.399999999</v>
          </cell>
          <cell r="T35">
            <v>-32442987.43</v>
          </cell>
          <cell r="U35">
            <v>-32913745.68</v>
          </cell>
          <cell r="V35">
            <v>-33385221.18</v>
          </cell>
          <cell r="W35">
            <v>-33857042.780000001</v>
          </cell>
          <cell r="X35">
            <v>-34329318.210000001</v>
          </cell>
          <cell r="Y35">
            <v>-34802407.600000001</v>
          </cell>
          <cell r="Z35">
            <v>-35276010.829999998</v>
          </cell>
          <cell r="AA35">
            <v>-35289285.159999996</v>
          </cell>
          <cell r="AB35">
            <v>-35743953.390000001</v>
          </cell>
          <cell r="AC35">
            <v>-36261422.920000002</v>
          </cell>
          <cell r="AD35">
            <v>-30671664.344166666</v>
          </cell>
          <cell r="AE35">
            <v>-30662250.925416667</v>
          </cell>
          <cell r="AF35">
            <v>-30813730.922499996</v>
          </cell>
          <cell r="AG35">
            <v>-30999590.920833331</v>
          </cell>
          <cell r="AH35">
            <v>-31202318.764583331</v>
          </cell>
          <cell r="AI35">
            <v>-31437556.554583337</v>
          </cell>
          <cell r="AJ35">
            <v>-31704761.343750004</v>
          </cell>
          <cell r="AK35">
            <v>-32045110.925000001</v>
          </cell>
          <cell r="AL35">
            <v>-32465694.44458333</v>
          </cell>
          <cell r="AM35">
            <v>-32896893.031250004</v>
          </cell>
          <cell r="AN35">
            <v>-33331090.388333336</v>
          </cell>
          <cell r="AO35">
            <v>-33765100.770833336</v>
          </cell>
          <cell r="AQ35">
            <v>18</v>
          </cell>
          <cell r="AR35" t="str">
            <v>24/59</v>
          </cell>
          <cell r="AS35" t="str">
            <v>7c</v>
          </cell>
        </row>
        <row r="36">
          <cell r="R36">
            <v>22103805.899999999</v>
          </cell>
          <cell r="S36">
            <v>22746927.420000002</v>
          </cell>
          <cell r="T36">
            <v>23496586.59</v>
          </cell>
          <cell r="U36">
            <v>23888593.710000001</v>
          </cell>
          <cell r="V36">
            <v>23707356.370000001</v>
          </cell>
          <cell r="W36">
            <v>24176481.969999999</v>
          </cell>
          <cell r="X36">
            <v>20607878.300000001</v>
          </cell>
          <cell r="Y36">
            <v>20119925.010000002</v>
          </cell>
          <cell r="Z36">
            <v>19722633.300000001</v>
          </cell>
          <cell r="AA36">
            <v>19062926.07</v>
          </cell>
          <cell r="AB36">
            <v>18898670.390000001</v>
          </cell>
          <cell r="AC36">
            <v>19672280.129999999</v>
          </cell>
          <cell r="AD36">
            <v>22562172.719166666</v>
          </cell>
          <cell r="AE36">
            <v>22302266.55875</v>
          </cell>
          <cell r="AF36">
            <v>22100311.997499999</v>
          </cell>
          <cell r="AG36">
            <v>22004642.620416667</v>
          </cell>
          <cell r="AH36">
            <v>22055491.471250001</v>
          </cell>
          <cell r="AI36">
            <v>22213277.060416672</v>
          </cell>
          <cell r="AJ36">
            <v>22304202.740416672</v>
          </cell>
          <cell r="AK36">
            <v>22246629.254166666</v>
          </cell>
          <cell r="AL36">
            <v>22179304.4575</v>
          </cell>
          <cell r="AM36">
            <v>22061358.159583334</v>
          </cell>
          <cell r="AN36">
            <v>21856452.648750003</v>
          </cell>
          <cell r="AO36">
            <v>21630768.156250004</v>
          </cell>
          <cell r="AQ36">
            <v>17</v>
          </cell>
          <cell r="AR36" t="str">
            <v>58</v>
          </cell>
        </row>
        <row r="37">
          <cell r="R37">
            <v>18127367.68</v>
          </cell>
          <cell r="S37">
            <v>18423744</v>
          </cell>
          <cell r="T37">
            <v>18699373.039999999</v>
          </cell>
          <cell r="U37">
            <v>18906557.350000001</v>
          </cell>
          <cell r="V37">
            <v>19073595.359999999</v>
          </cell>
          <cell r="W37">
            <v>19252150.109999999</v>
          </cell>
          <cell r="X37">
            <v>18072524.100000001</v>
          </cell>
          <cell r="Y37">
            <v>18049028.190000001</v>
          </cell>
          <cell r="Z37">
            <v>17959526.25</v>
          </cell>
          <cell r="AA37">
            <v>17966936.82</v>
          </cell>
          <cell r="AB37">
            <v>6764885.0599999996</v>
          </cell>
          <cell r="AC37">
            <v>6728989.6100000003</v>
          </cell>
          <cell r="AD37">
            <v>18384273.214583334</v>
          </cell>
          <cell r="AE37">
            <v>18278964.133749999</v>
          </cell>
          <cell r="AF37">
            <v>18272501.364583332</v>
          </cell>
          <cell r="AG37">
            <v>18306138.041666668</v>
          </cell>
          <cell r="AH37">
            <v>18333714.937916666</v>
          </cell>
          <cell r="AI37">
            <v>18356391.28125</v>
          </cell>
          <cell r="AJ37">
            <v>18355178.44541667</v>
          </cell>
          <cell r="AK37">
            <v>18357675.77</v>
          </cell>
          <cell r="AL37">
            <v>18366277.350416664</v>
          </cell>
          <cell r="AM37">
            <v>18364236.408749998</v>
          </cell>
          <cell r="AN37">
            <v>17907065.385833334</v>
          </cell>
          <cell r="AO37">
            <v>16972826.355</v>
          </cell>
          <cell r="AR37" t="str">
            <v>14</v>
          </cell>
          <cell r="AS37" t="str">
            <v>5</v>
          </cell>
        </row>
        <row r="38">
          <cell r="R38">
            <v>3940531.04</v>
          </cell>
          <cell r="S38">
            <v>3940307.04</v>
          </cell>
          <cell r="T38">
            <v>3940262.04</v>
          </cell>
          <cell r="U38">
            <v>3940252.04</v>
          </cell>
          <cell r="V38">
            <v>3940167.04</v>
          </cell>
          <cell r="W38">
            <v>3940167.04</v>
          </cell>
          <cell r="X38">
            <v>3940137.04</v>
          </cell>
          <cell r="Y38">
            <v>3940087.04</v>
          </cell>
          <cell r="Z38">
            <v>3948673.9</v>
          </cell>
          <cell r="AA38">
            <v>3950548.02</v>
          </cell>
          <cell r="AB38">
            <v>3950717.11</v>
          </cell>
          <cell r="AC38">
            <v>3950490.99</v>
          </cell>
          <cell r="AD38">
            <v>3715321.3779166671</v>
          </cell>
          <cell r="AE38">
            <v>3844486.9329166668</v>
          </cell>
          <cell r="AF38">
            <v>3870149.6170833334</v>
          </cell>
          <cell r="AG38">
            <v>3895757.8470833334</v>
          </cell>
          <cell r="AH38">
            <v>3921282.2479166663</v>
          </cell>
          <cell r="AI38">
            <v>3935721.1004166664</v>
          </cell>
          <cell r="AJ38">
            <v>3938956.3295833333</v>
          </cell>
          <cell r="AK38">
            <v>3940437.2524999995</v>
          </cell>
          <cell r="AL38">
            <v>3940572.4270833326</v>
          </cell>
          <cell r="AM38">
            <v>3941326.8066666662</v>
          </cell>
          <cell r="AN38">
            <v>3942287.3995833327</v>
          </cell>
          <cell r="AO38">
            <v>3943117.1933333334</v>
          </cell>
          <cell r="AQ38">
            <v>18</v>
          </cell>
          <cell r="AR38" t="str">
            <v>14/58</v>
          </cell>
          <cell r="AS38" t="str">
            <v>5c</v>
          </cell>
        </row>
        <row r="39">
          <cell r="R39">
            <v>-4120854.96</v>
          </cell>
          <cell r="S39">
            <v>-4021460.2</v>
          </cell>
          <cell r="T39">
            <v>-3879294.27</v>
          </cell>
          <cell r="U39">
            <v>-3789041.56</v>
          </cell>
          <cell r="V39">
            <v>-3612395.47</v>
          </cell>
          <cell r="W39">
            <v>-3534814.25</v>
          </cell>
          <cell r="X39">
            <v>-3469087.3</v>
          </cell>
          <cell r="Y39">
            <v>-3403382.08</v>
          </cell>
          <cell r="Z39">
            <v>-3328451.53</v>
          </cell>
          <cell r="AA39">
            <v>-3270444.15</v>
          </cell>
          <cell r="AB39">
            <v>-3173668.09</v>
          </cell>
          <cell r="AC39">
            <v>-3081735.53</v>
          </cell>
          <cell r="AD39">
            <v>-4419105.4525000006</v>
          </cell>
          <cell r="AE39">
            <v>-4397936.04</v>
          </cell>
          <cell r="AF39">
            <v>-4333459.8570833337</v>
          </cell>
          <cell r="AG39">
            <v>-4263874.540000001</v>
          </cell>
          <cell r="AH39">
            <v>-4184746.8495833338</v>
          </cell>
          <cell r="AI39">
            <v>-4101283.321250001</v>
          </cell>
          <cell r="AJ39">
            <v>-4018390.9258333333</v>
          </cell>
          <cell r="AK39">
            <v>-3934296.9783333335</v>
          </cell>
          <cell r="AL39">
            <v>-3850102.4420833327</v>
          </cell>
          <cell r="AM39">
            <v>-3769928.9312499999</v>
          </cell>
          <cell r="AN39">
            <v>-3693173.4254166665</v>
          </cell>
          <cell r="AO39">
            <v>-3605944.0070833336</v>
          </cell>
          <cell r="AQ39">
            <v>17</v>
          </cell>
          <cell r="AR39" t="str">
            <v>58</v>
          </cell>
        </row>
        <row r="40">
          <cell r="R40">
            <v>1635647.04</v>
          </cell>
          <cell r="S40">
            <v>1697196.48</v>
          </cell>
          <cell r="T40">
            <v>2126052.5499999998</v>
          </cell>
          <cell r="U40">
            <v>2314126.36</v>
          </cell>
          <cell r="V40">
            <v>2319613.16</v>
          </cell>
          <cell r="W40">
            <v>2319613.16</v>
          </cell>
          <cell r="X40">
            <v>2319613.16</v>
          </cell>
          <cell r="Y40">
            <v>2319613.16</v>
          </cell>
          <cell r="Z40">
            <v>2319613.16</v>
          </cell>
          <cell r="AA40">
            <v>1729796.77</v>
          </cell>
          <cell r="AB40">
            <v>1729796.77</v>
          </cell>
          <cell r="AC40">
            <v>1729796.77</v>
          </cell>
          <cell r="AD40">
            <v>1301530.2962500001</v>
          </cell>
          <cell r="AE40">
            <v>1433746.5791666666</v>
          </cell>
          <cell r="AF40">
            <v>1489302.7341666669</v>
          </cell>
          <cell r="AG40">
            <v>1566985.1858333338</v>
          </cell>
          <cell r="AH40">
            <v>1650365.7016666669</v>
          </cell>
          <cell r="AI40">
            <v>1731557.6654166665</v>
          </cell>
          <cell r="AJ40">
            <v>1811022.0433333337</v>
          </cell>
          <cell r="AK40">
            <v>1887676.01</v>
          </cell>
          <cell r="AL40">
            <v>1961277.0266666666</v>
          </cell>
          <cell r="AM40">
            <v>2008216.165</v>
          </cell>
          <cell r="AN40">
            <v>2026892.8287500001</v>
          </cell>
          <cell r="AO40">
            <v>2040997.3141666667</v>
          </cell>
          <cell r="AR40" t="str">
            <v>14</v>
          </cell>
          <cell r="AS40" t="str">
            <v>5</v>
          </cell>
        </row>
        <row r="41">
          <cell r="R41">
            <v>0</v>
          </cell>
          <cell r="S41">
            <v>0</v>
          </cell>
          <cell r="T41">
            <v>-54603539</v>
          </cell>
          <cell r="U41">
            <v>-54603539</v>
          </cell>
          <cell r="V41">
            <v>-54603539</v>
          </cell>
          <cell r="W41">
            <v>-55402291</v>
          </cell>
          <cell r="X41">
            <v>-55402291</v>
          </cell>
          <cell r="Y41">
            <v>-55402291</v>
          </cell>
          <cell r="Z41">
            <v>-56105492</v>
          </cell>
          <cell r="AA41">
            <v>-56105492</v>
          </cell>
          <cell r="AB41">
            <v>-56105492</v>
          </cell>
          <cell r="AC41">
            <v>-54324148</v>
          </cell>
          <cell r="AD41">
            <v>0</v>
          </cell>
          <cell r="AE41">
            <v>0</v>
          </cell>
          <cell r="AF41">
            <v>-2275147.4583333335</v>
          </cell>
          <cell r="AG41">
            <v>-6825442.375</v>
          </cell>
          <cell r="AH41">
            <v>-11375737.291666666</v>
          </cell>
          <cell r="AI41">
            <v>-15959313.541666666</v>
          </cell>
          <cell r="AJ41">
            <v>-20576171.125</v>
          </cell>
          <cell r="AK41">
            <v>-25193028.708333332</v>
          </cell>
          <cell r="AL41">
            <v>-29839186.333333332</v>
          </cell>
          <cell r="AM41">
            <v>-34514644</v>
          </cell>
          <cell r="AN41">
            <v>-39190101.666666664</v>
          </cell>
          <cell r="AO41">
            <v>-43791336.666666664</v>
          </cell>
          <cell r="AQ41">
            <v>17</v>
          </cell>
          <cell r="AR41" t="str">
            <v>58</v>
          </cell>
        </row>
        <row r="42">
          <cell r="R42">
            <v>0</v>
          </cell>
          <cell r="S42">
            <v>0</v>
          </cell>
          <cell r="T42">
            <v>-72083578</v>
          </cell>
          <cell r="U42">
            <v>-72083578</v>
          </cell>
          <cell r="V42">
            <v>-72083578</v>
          </cell>
          <cell r="W42">
            <v>-74038303</v>
          </cell>
          <cell r="X42">
            <v>-74038303</v>
          </cell>
          <cell r="Y42">
            <v>-74038303</v>
          </cell>
          <cell r="Z42">
            <v>-76218048</v>
          </cell>
          <cell r="AA42">
            <v>-76218048</v>
          </cell>
          <cell r="AB42">
            <v>-76218048</v>
          </cell>
          <cell r="AC42">
            <v>-78072736</v>
          </cell>
          <cell r="AD42">
            <v>0</v>
          </cell>
          <cell r="AE42">
            <v>0</v>
          </cell>
          <cell r="AF42">
            <v>-3003482.4166666665</v>
          </cell>
          <cell r="AG42">
            <v>-9010447.25</v>
          </cell>
          <cell r="AH42">
            <v>-15017412.083333334</v>
          </cell>
          <cell r="AI42">
            <v>-21105823.791666668</v>
          </cell>
          <cell r="AJ42">
            <v>-27275682.375</v>
          </cell>
          <cell r="AK42">
            <v>-33445540.958333332</v>
          </cell>
          <cell r="AL42">
            <v>-39706222.25</v>
          </cell>
          <cell r="AM42">
            <v>-46057726.25</v>
          </cell>
          <cell r="AN42">
            <v>-52409230.25</v>
          </cell>
          <cell r="AO42">
            <v>-58838012.916666664</v>
          </cell>
          <cell r="AR42" t="str">
            <v>14</v>
          </cell>
          <cell r="AS42" t="str">
            <v>5</v>
          </cell>
        </row>
        <row r="43">
          <cell r="R43">
            <v>0</v>
          </cell>
          <cell r="S43">
            <v>0</v>
          </cell>
          <cell r="T43">
            <v>54603539</v>
          </cell>
          <cell r="U43">
            <v>54603539</v>
          </cell>
          <cell r="V43">
            <v>54603539</v>
          </cell>
          <cell r="W43">
            <v>55402291</v>
          </cell>
          <cell r="X43">
            <v>55402291</v>
          </cell>
          <cell r="Y43">
            <v>55402291</v>
          </cell>
          <cell r="Z43">
            <v>56105492</v>
          </cell>
          <cell r="AA43">
            <v>56105492</v>
          </cell>
          <cell r="AB43">
            <v>56105492</v>
          </cell>
          <cell r="AC43">
            <v>54324148</v>
          </cell>
          <cell r="AD43">
            <v>0</v>
          </cell>
          <cell r="AE43">
            <v>0</v>
          </cell>
          <cell r="AF43">
            <v>2275147.4583333335</v>
          </cell>
          <cell r="AG43">
            <v>6825442.375</v>
          </cell>
          <cell r="AH43">
            <v>11375737.291666666</v>
          </cell>
          <cell r="AI43">
            <v>15959313.541666666</v>
          </cell>
          <cell r="AJ43">
            <v>20576171.125</v>
          </cell>
          <cell r="AK43">
            <v>25193028.708333332</v>
          </cell>
          <cell r="AL43">
            <v>29839186.333333332</v>
          </cell>
          <cell r="AM43">
            <v>34514644</v>
          </cell>
          <cell r="AN43">
            <v>39190101.666666664</v>
          </cell>
          <cell r="AO43">
            <v>43791336.666666664</v>
          </cell>
          <cell r="AQ43">
            <v>17</v>
          </cell>
          <cell r="AR43" t="str">
            <v>58</v>
          </cell>
        </row>
        <row r="44">
          <cell r="R44">
            <v>0</v>
          </cell>
          <cell r="S44">
            <v>0</v>
          </cell>
          <cell r="T44">
            <v>72083578</v>
          </cell>
          <cell r="U44">
            <v>72083578</v>
          </cell>
          <cell r="V44">
            <v>72083578</v>
          </cell>
          <cell r="W44">
            <v>74038303</v>
          </cell>
          <cell r="X44">
            <v>74038303</v>
          </cell>
          <cell r="Y44">
            <v>74038303</v>
          </cell>
          <cell r="Z44">
            <v>76218048</v>
          </cell>
          <cell r="AA44">
            <v>76218048</v>
          </cell>
          <cell r="AB44">
            <v>76218048</v>
          </cell>
          <cell r="AC44">
            <v>78072736</v>
          </cell>
          <cell r="AD44">
            <v>0</v>
          </cell>
          <cell r="AE44">
            <v>0</v>
          </cell>
          <cell r="AF44">
            <v>3003482.4166666665</v>
          </cell>
          <cell r="AG44">
            <v>9010447.25</v>
          </cell>
          <cell r="AH44">
            <v>15017412.083333334</v>
          </cell>
          <cell r="AI44">
            <v>21105823.791666668</v>
          </cell>
          <cell r="AJ44">
            <v>27275682.375</v>
          </cell>
          <cell r="AK44">
            <v>33445540.958333332</v>
          </cell>
          <cell r="AL44">
            <v>39706222.25</v>
          </cell>
          <cell r="AM44">
            <v>46057726.25</v>
          </cell>
          <cell r="AN44">
            <v>52409230.25</v>
          </cell>
          <cell r="AO44">
            <v>58838012.916666664</v>
          </cell>
          <cell r="AR44" t="str">
            <v>14</v>
          </cell>
          <cell r="AS44" t="str">
            <v>5</v>
          </cell>
        </row>
        <row r="45"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Q45">
            <v>17</v>
          </cell>
          <cell r="AR45" t="str">
            <v>58</v>
          </cell>
        </row>
        <row r="46"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R46" t="str">
            <v>14</v>
          </cell>
          <cell r="AS46" t="str">
            <v>5</v>
          </cell>
        </row>
        <row r="47"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Q47">
            <v>18</v>
          </cell>
          <cell r="AR47" t="str">
            <v>14/58</v>
          </cell>
          <cell r="AS47" t="str">
            <v>5c</v>
          </cell>
        </row>
        <row r="48"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-301622.79333333333</v>
          </cell>
          <cell r="AE48">
            <v>-255219.28666666665</v>
          </cell>
          <cell r="AF48">
            <v>-208815.78</v>
          </cell>
          <cell r="AG48">
            <v>-162412.27333333332</v>
          </cell>
          <cell r="AH48">
            <v>-116008.76666666666</v>
          </cell>
          <cell r="AI48">
            <v>-69605.259999999995</v>
          </cell>
          <cell r="AJ48">
            <v>-23201.75333333333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Q48">
            <v>17</v>
          </cell>
          <cell r="AR48" t="str">
            <v>58</v>
          </cell>
        </row>
        <row r="49"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-51097.605000000003</v>
          </cell>
          <cell r="AE49">
            <v>-43236.434999999998</v>
          </cell>
          <cell r="AF49">
            <v>-35375.264999999999</v>
          </cell>
          <cell r="AG49">
            <v>-27514.095000000001</v>
          </cell>
          <cell r="AH49">
            <v>-19652.924999999999</v>
          </cell>
          <cell r="AI49">
            <v>-11791.754999999999</v>
          </cell>
          <cell r="AJ49">
            <v>-3930.5849999999996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R49" t="str">
            <v>14</v>
          </cell>
          <cell r="AS49" t="str">
            <v>5</v>
          </cell>
        </row>
        <row r="50">
          <cell r="R50">
            <v>223992.83</v>
          </cell>
          <cell r="S50">
            <v>223992.83</v>
          </cell>
          <cell r="T50">
            <v>223992.83</v>
          </cell>
          <cell r="U50">
            <v>223992.83</v>
          </cell>
          <cell r="V50">
            <v>223992.83</v>
          </cell>
          <cell r="W50">
            <v>223992.83</v>
          </cell>
          <cell r="X50">
            <v>223992.83</v>
          </cell>
          <cell r="Y50">
            <v>223992.83</v>
          </cell>
          <cell r="Z50">
            <v>223992.83</v>
          </cell>
          <cell r="AA50">
            <v>223992.83</v>
          </cell>
          <cell r="AB50">
            <v>223992.83</v>
          </cell>
          <cell r="AC50">
            <v>223992.83</v>
          </cell>
          <cell r="AD50">
            <v>-1923407.5070833333</v>
          </cell>
          <cell r="AE50">
            <v>-1604525.0362500001</v>
          </cell>
          <cell r="AF50">
            <v>-1285642.5654166664</v>
          </cell>
          <cell r="AG50">
            <v>-966760.09458333312</v>
          </cell>
          <cell r="AH50">
            <v>-647877.62374999991</v>
          </cell>
          <cell r="AI50">
            <v>-328995.15291666659</v>
          </cell>
          <cell r="AJ50">
            <v>-10112.682083333319</v>
          </cell>
          <cell r="AK50">
            <v>158661.58791666667</v>
          </cell>
          <cell r="AL50">
            <v>177327.65708333335</v>
          </cell>
          <cell r="AM50">
            <v>195993.72625000004</v>
          </cell>
          <cell r="AN50">
            <v>214659.79541666669</v>
          </cell>
          <cell r="AO50">
            <v>223992.83000000005</v>
          </cell>
          <cell r="AQ50">
            <v>17</v>
          </cell>
          <cell r="AR50" t="str">
            <v>58</v>
          </cell>
        </row>
        <row r="51">
          <cell r="R51">
            <v>-92494.49</v>
          </cell>
          <cell r="S51">
            <v>-92494.49</v>
          </cell>
          <cell r="T51">
            <v>-92494.49</v>
          </cell>
          <cell r="U51">
            <v>-92494.49</v>
          </cell>
          <cell r="V51">
            <v>-92494.49</v>
          </cell>
          <cell r="W51">
            <v>-92494.49</v>
          </cell>
          <cell r="X51">
            <v>-92494.49</v>
          </cell>
          <cell r="Y51">
            <v>-92494.49</v>
          </cell>
          <cell r="Z51">
            <v>-92494.49</v>
          </cell>
          <cell r="AA51">
            <v>-92494.49</v>
          </cell>
          <cell r="AB51">
            <v>-92494.49</v>
          </cell>
          <cell r="AC51">
            <v>-92494.49</v>
          </cell>
          <cell r="AD51">
            <v>-666284.99833333341</v>
          </cell>
          <cell r="AE51">
            <v>-573266.22833333339</v>
          </cell>
          <cell r="AF51">
            <v>-480247.45833333343</v>
          </cell>
          <cell r="AG51">
            <v>-387228.68833333341</v>
          </cell>
          <cell r="AH51">
            <v>-294209.91833333339</v>
          </cell>
          <cell r="AI51">
            <v>-201191.14833333332</v>
          </cell>
          <cell r="AJ51">
            <v>-108172.37833333334</v>
          </cell>
          <cell r="AK51">
            <v>-65516.93041666667</v>
          </cell>
          <cell r="AL51">
            <v>-73224.804583333331</v>
          </cell>
          <cell r="AM51">
            <v>-80932.678750000006</v>
          </cell>
          <cell r="AN51">
            <v>-88640.552916666667</v>
          </cell>
          <cell r="AO51">
            <v>-92494.49</v>
          </cell>
          <cell r="AR51" t="str">
            <v>14</v>
          </cell>
          <cell r="AS51" t="str">
            <v>5</v>
          </cell>
        </row>
        <row r="52">
          <cell r="R52">
            <v>273185.39</v>
          </cell>
          <cell r="S52">
            <v>273185.39</v>
          </cell>
          <cell r="T52">
            <v>273185.39</v>
          </cell>
          <cell r="U52">
            <v>273185.39</v>
          </cell>
          <cell r="V52">
            <v>273185.39</v>
          </cell>
          <cell r="W52">
            <v>273185.39</v>
          </cell>
          <cell r="X52">
            <v>273185.39</v>
          </cell>
          <cell r="Y52">
            <v>273185.39</v>
          </cell>
          <cell r="Z52">
            <v>273185.39</v>
          </cell>
          <cell r="AA52">
            <v>273185.39</v>
          </cell>
          <cell r="AB52">
            <v>273185.39</v>
          </cell>
          <cell r="AC52">
            <v>273185.39</v>
          </cell>
          <cell r="AD52">
            <v>1088122.6104166668</v>
          </cell>
          <cell r="AE52">
            <v>948738.14625000022</v>
          </cell>
          <cell r="AF52">
            <v>809353.68208333338</v>
          </cell>
          <cell r="AG52">
            <v>669969.21791666653</v>
          </cell>
          <cell r="AH52">
            <v>530584.75374999992</v>
          </cell>
          <cell r="AI52">
            <v>391200.28958333336</v>
          </cell>
          <cell r="AJ52">
            <v>251815.82541666669</v>
          </cell>
          <cell r="AK52">
            <v>193506.31791666671</v>
          </cell>
          <cell r="AL52">
            <v>216271.76708333337</v>
          </cell>
          <cell r="AM52">
            <v>239037.21625000006</v>
          </cell>
          <cell r="AN52">
            <v>261802.66541666674</v>
          </cell>
          <cell r="AO52">
            <v>273185.39000000007</v>
          </cell>
          <cell r="AQ52">
            <v>18</v>
          </cell>
          <cell r="AR52" t="str">
            <v>24/59</v>
          </cell>
          <cell r="AS52" t="str">
            <v>7c</v>
          </cell>
        </row>
        <row r="53"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Q53" t="str">
            <v>17</v>
          </cell>
          <cell r="AR53" t="str">
            <v>58</v>
          </cell>
        </row>
        <row r="54"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Q54" t="str">
            <v>17</v>
          </cell>
          <cell r="AR54" t="str">
            <v>58</v>
          </cell>
        </row>
        <row r="55"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Q55" t="str">
            <v>17</v>
          </cell>
          <cell r="AR55" t="str">
            <v>58</v>
          </cell>
        </row>
        <row r="56"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Q56" t="str">
            <v>17</v>
          </cell>
          <cell r="AR56" t="str">
            <v>58</v>
          </cell>
        </row>
        <row r="57">
          <cell r="R57">
            <v>-83747692.439999998</v>
          </cell>
          <cell r="S57">
            <v>-84098114</v>
          </cell>
          <cell r="T57">
            <v>-84448535.579999998</v>
          </cell>
          <cell r="U57">
            <v>-84798957.140000001</v>
          </cell>
          <cell r="V57">
            <v>-85149378.719999999</v>
          </cell>
          <cell r="W57">
            <v>-85499800.269999996</v>
          </cell>
          <cell r="X57">
            <v>-85850221.859999999</v>
          </cell>
          <cell r="Y57">
            <v>-86200643.400000006</v>
          </cell>
          <cell r="Z57">
            <v>-86551064.989999995</v>
          </cell>
          <cell r="AA57">
            <v>-86901486.530000001</v>
          </cell>
          <cell r="AB57">
            <v>-87251908.159999996</v>
          </cell>
          <cell r="AC57">
            <v>-87602329.700000003</v>
          </cell>
          <cell r="AD57">
            <v>-81645163.010833308</v>
          </cell>
          <cell r="AE57">
            <v>-81995584.580833331</v>
          </cell>
          <cell r="AF57">
            <v>-82346006.150833324</v>
          </cell>
          <cell r="AG57">
            <v>-82696427.720833331</v>
          </cell>
          <cell r="AH57">
            <v>-83046849.290833339</v>
          </cell>
          <cell r="AI57">
            <v>-83397270.860833332</v>
          </cell>
          <cell r="AJ57">
            <v>-83747692.43083334</v>
          </cell>
          <cell r="AK57">
            <v>-84098114.000833333</v>
          </cell>
          <cell r="AL57">
            <v>-84448535.570833325</v>
          </cell>
          <cell r="AM57">
            <v>-84798957.140833333</v>
          </cell>
          <cell r="AN57">
            <v>-85149378.710833326</v>
          </cell>
          <cell r="AO57">
            <v>-85499800.280833319</v>
          </cell>
          <cell r="AQ57" t="str">
            <v>17</v>
          </cell>
          <cell r="AR57" t="str">
            <v>58</v>
          </cell>
        </row>
        <row r="58"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Q58" t="str">
            <v>17</v>
          </cell>
          <cell r="AR58" t="str">
            <v>58</v>
          </cell>
        </row>
        <row r="59">
          <cell r="R59">
            <v>-8296781.8300000001</v>
          </cell>
          <cell r="S59">
            <v>-8469767.4900000002</v>
          </cell>
          <cell r="T59">
            <v>-8618147.9299999997</v>
          </cell>
          <cell r="U59">
            <v>-8791718.9600000009</v>
          </cell>
          <cell r="V59">
            <v>-8965290.4700000007</v>
          </cell>
          <cell r="W59">
            <v>-9138861.3000000007</v>
          </cell>
          <cell r="X59">
            <v>-9343845</v>
          </cell>
          <cell r="Y59">
            <v>-9548914.0999999996</v>
          </cell>
          <cell r="Z59">
            <v>-13789925.140000001</v>
          </cell>
          <cell r="AA59">
            <v>-13995079.890000001</v>
          </cell>
          <cell r="AB59">
            <v>-14200235.949999999</v>
          </cell>
          <cell r="AC59">
            <v>-14405390.65</v>
          </cell>
          <cell r="AD59">
            <v>-15672834.255833335</v>
          </cell>
          <cell r="AE59">
            <v>-14969412.807500003</v>
          </cell>
          <cell r="AF59">
            <v>-14255396.667916665</v>
          </cell>
          <cell r="AG59">
            <v>-13530729.029583333</v>
          </cell>
          <cell r="AH59">
            <v>-12801961.41375</v>
          </cell>
          <cell r="AI59">
            <v>-12069082.907916667</v>
          </cell>
          <cell r="AJ59">
            <v>-11333383.417083332</v>
          </cell>
          <cell r="AK59">
            <v>-10785308.633749999</v>
          </cell>
          <cell r="AL59">
            <v>-10611721.674999999</v>
          </cell>
          <cell r="AM59">
            <v>-10622134.729166666</v>
          </cell>
          <cell r="AN59">
            <v>-10628350.885</v>
          </cell>
          <cell r="AO59">
            <v>-10630369.596249999</v>
          </cell>
          <cell r="AQ59">
            <v>19</v>
          </cell>
          <cell r="AR59" t="str">
            <v>58</v>
          </cell>
        </row>
        <row r="60">
          <cell r="R60">
            <v>-14175580.050000001</v>
          </cell>
          <cell r="S60">
            <v>-14318785.890000001</v>
          </cell>
          <cell r="T60">
            <v>-14461991.77</v>
          </cell>
          <cell r="U60">
            <v>-14605197.609999999</v>
          </cell>
          <cell r="V60">
            <v>-14748403.51</v>
          </cell>
          <cell r="W60">
            <v>-14891609.33</v>
          </cell>
          <cell r="X60">
            <v>-15034815.24</v>
          </cell>
          <cell r="Y60">
            <v>-15178021.039999999</v>
          </cell>
          <cell r="Z60">
            <v>-15321226.970000001</v>
          </cell>
          <cell r="AA60">
            <v>-15464432.73</v>
          </cell>
          <cell r="AB60">
            <v>-15607638.67</v>
          </cell>
          <cell r="AC60">
            <v>-15750844.41</v>
          </cell>
          <cell r="AD60">
            <v>-13696182.630416667</v>
          </cell>
          <cell r="AE60">
            <v>-13796594.445</v>
          </cell>
          <cell r="AF60">
            <v>-13896550.204166666</v>
          </cell>
          <cell r="AG60">
            <v>-13996019.399166666</v>
          </cell>
          <cell r="AH60">
            <v>-14094971.520833334</v>
          </cell>
          <cell r="AI60">
            <v>-14193406.564583331</v>
          </cell>
          <cell r="AJ60">
            <v>-14291324.110000001</v>
          </cell>
          <cell r="AK60">
            <v>-14402977.205000004</v>
          </cell>
          <cell r="AL60">
            <v>-14528365.849166667</v>
          </cell>
          <cell r="AM60">
            <v>-14653236.579166666</v>
          </cell>
          <cell r="AN60">
            <v>-14777589.394583331</v>
          </cell>
          <cell r="AO60">
            <v>-14901424.295833332</v>
          </cell>
          <cell r="AR60" t="str">
            <v>14</v>
          </cell>
          <cell r="AS60" t="str">
            <v>5</v>
          </cell>
        </row>
        <row r="61">
          <cell r="R61">
            <v>-104279255.69</v>
          </cell>
          <cell r="S61">
            <v>-106416762.45999999</v>
          </cell>
          <cell r="T61">
            <v>-108555898.04000001</v>
          </cell>
          <cell r="U61">
            <v>-110695038.8</v>
          </cell>
          <cell r="V61">
            <v>-112834146.22</v>
          </cell>
          <cell r="W61">
            <v>-114976565.33</v>
          </cell>
          <cell r="X61">
            <v>-117129679.84999999</v>
          </cell>
          <cell r="Y61">
            <v>-119297399.3</v>
          </cell>
          <cell r="Z61">
            <v>-120768605.47</v>
          </cell>
          <cell r="AA61">
            <v>-123129360.2</v>
          </cell>
          <cell r="AB61">
            <v>-125490789.3</v>
          </cell>
          <cell r="AC61">
            <v>-127857885.91</v>
          </cell>
          <cell r="AD61">
            <v>-90542798.93416667</v>
          </cell>
          <cell r="AE61">
            <v>-92835092.510416672</v>
          </cell>
          <cell r="AF61">
            <v>-95120573.672916695</v>
          </cell>
          <cell r="AG61">
            <v>-97399129.403333321</v>
          </cell>
          <cell r="AH61">
            <v>-99675638.385833338</v>
          </cell>
          <cell r="AI61">
            <v>-101950153.75916667</v>
          </cell>
          <cell r="AJ61">
            <v>-104223287.72375</v>
          </cell>
          <cell r="AK61">
            <v>-106432699.47833334</v>
          </cell>
          <cell r="AL61">
            <v>-108549733.34833334</v>
          </cell>
          <cell r="AM61">
            <v>-110647115.39083333</v>
          </cell>
          <cell r="AN61">
            <v>-112760355.26541668</v>
          </cell>
          <cell r="AO61">
            <v>-114886408.59541667</v>
          </cell>
          <cell r="AQ61">
            <v>20</v>
          </cell>
          <cell r="AR61" t="str">
            <v>24/59</v>
          </cell>
          <cell r="AS61" t="str">
            <v>7c</v>
          </cell>
        </row>
        <row r="62">
          <cell r="R62">
            <v>197297.83</v>
          </cell>
          <cell r="S62">
            <v>197297.83</v>
          </cell>
          <cell r="T62">
            <v>197297.83</v>
          </cell>
          <cell r="U62">
            <v>197297.83</v>
          </cell>
          <cell r="V62">
            <v>197297.83</v>
          </cell>
          <cell r="W62">
            <v>197297.83</v>
          </cell>
          <cell r="X62">
            <v>197297.83</v>
          </cell>
          <cell r="Y62">
            <v>197297.83</v>
          </cell>
          <cell r="Z62">
            <v>197297.83</v>
          </cell>
          <cell r="AA62">
            <v>197297.83</v>
          </cell>
          <cell r="AB62">
            <v>197297.83</v>
          </cell>
          <cell r="AC62">
            <v>197297.83</v>
          </cell>
          <cell r="AD62">
            <v>197297.82041666671</v>
          </cell>
          <cell r="AE62">
            <v>197297.82125000004</v>
          </cell>
          <cell r="AF62">
            <v>197297.82208333339</v>
          </cell>
          <cell r="AG62">
            <v>197297.82291666672</v>
          </cell>
          <cell r="AH62">
            <v>197297.82375000007</v>
          </cell>
          <cell r="AI62">
            <v>197297.82458333336</v>
          </cell>
          <cell r="AJ62">
            <v>197297.82541666672</v>
          </cell>
          <cell r="AK62">
            <v>197297.82625000004</v>
          </cell>
          <cell r="AL62">
            <v>197297.82708333337</v>
          </cell>
          <cell r="AM62">
            <v>197297.82791666672</v>
          </cell>
          <cell r="AN62">
            <v>197297.82875000002</v>
          </cell>
          <cell r="AO62">
            <v>197297.82958333337</v>
          </cell>
          <cell r="AQ62">
            <v>19</v>
          </cell>
          <cell r="AR62" t="str">
            <v>58</v>
          </cell>
        </row>
        <row r="63">
          <cell r="R63">
            <v>-214508.51</v>
          </cell>
          <cell r="S63">
            <v>-214508.51</v>
          </cell>
          <cell r="T63">
            <v>-207048.1</v>
          </cell>
          <cell r="U63">
            <v>-207048.1</v>
          </cell>
          <cell r="V63">
            <v>-207048.1</v>
          </cell>
          <cell r="W63">
            <v>-207048.1</v>
          </cell>
          <cell r="X63">
            <v>-207048.1</v>
          </cell>
          <cell r="Y63">
            <v>-207048.1</v>
          </cell>
          <cell r="Z63">
            <v>-207048.1</v>
          </cell>
          <cell r="AA63">
            <v>-207048.1</v>
          </cell>
          <cell r="AB63">
            <v>-207048.1</v>
          </cell>
          <cell r="AC63">
            <v>-207048.1</v>
          </cell>
          <cell r="AD63">
            <v>-214508.51</v>
          </cell>
          <cell r="AE63">
            <v>-214508.51</v>
          </cell>
          <cell r="AF63">
            <v>-214197.65958333338</v>
          </cell>
          <cell r="AG63">
            <v>-213575.95875000002</v>
          </cell>
          <cell r="AH63">
            <v>-212954.25791666668</v>
          </cell>
          <cell r="AI63">
            <v>-212332.55708333338</v>
          </cell>
          <cell r="AJ63">
            <v>-211710.85625000004</v>
          </cell>
          <cell r="AK63">
            <v>-211089.15541666673</v>
          </cell>
          <cell r="AL63">
            <v>-210467.45458333337</v>
          </cell>
          <cell r="AM63">
            <v>-209845.75375000006</v>
          </cell>
          <cell r="AN63">
            <v>-209224.05291666673</v>
          </cell>
          <cell r="AO63">
            <v>-208602.35208333339</v>
          </cell>
          <cell r="AR63" t="str">
            <v>14</v>
          </cell>
          <cell r="AS63" t="str">
            <v>5</v>
          </cell>
        </row>
        <row r="64"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2407143.0770833334</v>
          </cell>
          <cell r="AE64">
            <v>2036813.3729166668</v>
          </cell>
          <cell r="AF64">
            <v>1666483.6687500002</v>
          </cell>
          <cell r="AG64">
            <v>1296153.9645833333</v>
          </cell>
          <cell r="AH64">
            <v>925824.26041666663</v>
          </cell>
          <cell r="AI64">
            <v>555494.55625000002</v>
          </cell>
          <cell r="AJ64">
            <v>185164.85208333333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Q64">
            <v>19</v>
          </cell>
          <cell r="AR64" t="str">
            <v>58</v>
          </cell>
        </row>
        <row r="65"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185295.01249999998</v>
          </cell>
          <cell r="AE65">
            <v>156788.08749999999</v>
          </cell>
          <cell r="AF65">
            <v>128281.16249999999</v>
          </cell>
          <cell r="AG65">
            <v>99774.237499999988</v>
          </cell>
          <cell r="AH65">
            <v>71267.3125</v>
          </cell>
          <cell r="AI65">
            <v>42760.387499999997</v>
          </cell>
          <cell r="AJ65">
            <v>14253.4625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R65" t="str">
            <v>14</v>
          </cell>
          <cell r="AS65" t="str">
            <v>5</v>
          </cell>
        </row>
        <row r="66"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-1848186.7570833333</v>
          </cell>
          <cell r="AE66">
            <v>-1563850.3329166665</v>
          </cell>
          <cell r="AF66">
            <v>-1279513.9087499999</v>
          </cell>
          <cell r="AG66">
            <v>-995177.48458333325</v>
          </cell>
          <cell r="AH66">
            <v>-710841.06041666667</v>
          </cell>
          <cell r="AI66">
            <v>-426504.63624999998</v>
          </cell>
          <cell r="AJ66">
            <v>-142168.21208333332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Q66">
            <v>20</v>
          </cell>
          <cell r="AR66" t="str">
            <v>24/59</v>
          </cell>
          <cell r="AS66" t="str">
            <v>7c</v>
          </cell>
        </row>
        <row r="67">
          <cell r="R67">
            <v>946172.25</v>
          </cell>
          <cell r="S67">
            <v>946172.25</v>
          </cell>
          <cell r="T67">
            <v>946172.25</v>
          </cell>
          <cell r="U67">
            <v>946172.25</v>
          </cell>
          <cell r="V67">
            <v>946172.25</v>
          </cell>
          <cell r="W67">
            <v>946172.25</v>
          </cell>
          <cell r="X67">
            <v>946172.25</v>
          </cell>
          <cell r="Y67">
            <v>946172.25</v>
          </cell>
          <cell r="Z67">
            <v>946172.25</v>
          </cell>
          <cell r="AA67">
            <v>946172.25</v>
          </cell>
          <cell r="AB67">
            <v>946172.25</v>
          </cell>
          <cell r="AC67">
            <v>946172.25</v>
          </cell>
          <cell r="AD67">
            <v>946172.25</v>
          </cell>
          <cell r="AE67">
            <v>946172.25</v>
          </cell>
          <cell r="AF67">
            <v>946172.25</v>
          </cell>
          <cell r="AG67">
            <v>946172.25</v>
          </cell>
          <cell r="AH67">
            <v>946172.25</v>
          </cell>
          <cell r="AI67">
            <v>946172.25</v>
          </cell>
          <cell r="AJ67">
            <v>946172.25</v>
          </cell>
          <cell r="AK67">
            <v>946172.25</v>
          </cell>
          <cell r="AL67">
            <v>946172.25</v>
          </cell>
          <cell r="AM67">
            <v>946172.25</v>
          </cell>
          <cell r="AN67">
            <v>946172.25</v>
          </cell>
          <cell r="AO67">
            <v>946172.25</v>
          </cell>
          <cell r="AQ67">
            <v>6</v>
          </cell>
          <cell r="AR67" t="str">
            <v>50</v>
          </cell>
        </row>
        <row r="68">
          <cell r="R68">
            <v>317009.90999999997</v>
          </cell>
          <cell r="S68">
            <v>317009.90999999997</v>
          </cell>
          <cell r="T68">
            <v>317009.90999999997</v>
          </cell>
          <cell r="U68">
            <v>317009.90999999997</v>
          </cell>
          <cell r="V68">
            <v>317009.90999999997</v>
          </cell>
          <cell r="W68">
            <v>317009.90999999997</v>
          </cell>
          <cell r="X68">
            <v>317009.90999999997</v>
          </cell>
          <cell r="Y68">
            <v>317009.90999999997</v>
          </cell>
          <cell r="Z68">
            <v>317009.90999999997</v>
          </cell>
          <cell r="AA68">
            <v>317009.90999999997</v>
          </cell>
          <cell r="AB68">
            <v>317009.90999999997</v>
          </cell>
          <cell r="AC68">
            <v>0</v>
          </cell>
          <cell r="AD68">
            <v>317009.91000000003</v>
          </cell>
          <cell r="AE68">
            <v>317009.91000000003</v>
          </cell>
          <cell r="AF68">
            <v>317009.91000000003</v>
          </cell>
          <cell r="AG68">
            <v>317009.91000000003</v>
          </cell>
          <cell r="AH68">
            <v>317009.91000000003</v>
          </cell>
          <cell r="AI68">
            <v>317009.91000000003</v>
          </cell>
          <cell r="AJ68">
            <v>317009.91000000003</v>
          </cell>
          <cell r="AK68">
            <v>317009.91000000003</v>
          </cell>
          <cell r="AL68">
            <v>317009.91000000003</v>
          </cell>
          <cell r="AM68">
            <v>317009.91000000003</v>
          </cell>
          <cell r="AN68">
            <v>317009.91000000003</v>
          </cell>
          <cell r="AO68">
            <v>303801.16375000001</v>
          </cell>
          <cell r="AR68" t="str">
            <v>9</v>
          </cell>
          <cell r="AS68" t="str">
            <v>1</v>
          </cell>
        </row>
        <row r="69">
          <cell r="R69">
            <v>302358.01</v>
          </cell>
          <cell r="S69">
            <v>302358.01</v>
          </cell>
          <cell r="T69">
            <v>302358.01</v>
          </cell>
          <cell r="U69">
            <v>302358.01</v>
          </cell>
          <cell r="V69">
            <v>302358.01</v>
          </cell>
          <cell r="W69">
            <v>302358.01</v>
          </cell>
          <cell r="X69">
            <v>302358.01</v>
          </cell>
          <cell r="Y69">
            <v>302358.01</v>
          </cell>
          <cell r="Z69">
            <v>302358.01</v>
          </cell>
          <cell r="AA69">
            <v>302358.01</v>
          </cell>
          <cell r="AB69">
            <v>302358.01</v>
          </cell>
          <cell r="AC69">
            <v>302358.01</v>
          </cell>
          <cell r="AD69">
            <v>302358.00999999995</v>
          </cell>
          <cell r="AE69">
            <v>302358.00999999995</v>
          </cell>
          <cell r="AF69">
            <v>302358.00999999995</v>
          </cell>
          <cell r="AG69">
            <v>302358.00999999995</v>
          </cell>
          <cell r="AH69">
            <v>302358.00999999995</v>
          </cell>
          <cell r="AI69">
            <v>302358.00999999995</v>
          </cell>
          <cell r="AJ69">
            <v>302358.00999999995</v>
          </cell>
          <cell r="AK69">
            <v>302358.00999999995</v>
          </cell>
          <cell r="AL69">
            <v>302358.00999999995</v>
          </cell>
          <cell r="AM69">
            <v>302358.00999999995</v>
          </cell>
          <cell r="AN69">
            <v>302358.00999999995</v>
          </cell>
          <cell r="AO69">
            <v>302358.00999999995</v>
          </cell>
          <cell r="AQ69">
            <v>6</v>
          </cell>
          <cell r="AR69" t="str">
            <v>50</v>
          </cell>
        </row>
        <row r="70"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Q70" t="str">
            <v>6</v>
          </cell>
          <cell r="AR70" t="str">
            <v>50</v>
          </cell>
        </row>
        <row r="71">
          <cell r="R71">
            <v>76622596.840000004</v>
          </cell>
          <cell r="S71">
            <v>76622596.840000004</v>
          </cell>
          <cell r="T71">
            <v>76622596.840000004</v>
          </cell>
          <cell r="U71">
            <v>76622596.840000004</v>
          </cell>
          <cell r="V71">
            <v>76622596.840000004</v>
          </cell>
          <cell r="W71">
            <v>76622596.840000004</v>
          </cell>
          <cell r="X71">
            <v>76622596.840000004</v>
          </cell>
          <cell r="Y71">
            <v>76622596.840000004</v>
          </cell>
          <cell r="Z71">
            <v>76622596.840000004</v>
          </cell>
          <cell r="AA71">
            <v>76622596.840000004</v>
          </cell>
          <cell r="AB71">
            <v>76622596.840000004</v>
          </cell>
          <cell r="AC71">
            <v>76622596.840000004</v>
          </cell>
          <cell r="AD71">
            <v>76622596.840000018</v>
          </cell>
          <cell r="AE71">
            <v>76622596.840000018</v>
          </cell>
          <cell r="AF71">
            <v>76622596.840000018</v>
          </cell>
          <cell r="AG71">
            <v>76622596.840000018</v>
          </cell>
          <cell r="AH71">
            <v>76622596.840000018</v>
          </cell>
          <cell r="AI71">
            <v>76622596.840000018</v>
          </cell>
          <cell r="AJ71">
            <v>76622596.840000018</v>
          </cell>
          <cell r="AK71">
            <v>76622596.840000018</v>
          </cell>
          <cell r="AL71">
            <v>76622596.840000018</v>
          </cell>
          <cell r="AM71">
            <v>76622596.840000018</v>
          </cell>
          <cell r="AN71">
            <v>76622596.840000018</v>
          </cell>
          <cell r="AO71">
            <v>76622596.840000018</v>
          </cell>
          <cell r="AQ71" t="str">
            <v>6</v>
          </cell>
          <cell r="AR71" t="str">
            <v>50</v>
          </cell>
        </row>
        <row r="72">
          <cell r="R72">
            <v>-566339</v>
          </cell>
          <cell r="S72">
            <v>-568489</v>
          </cell>
          <cell r="T72">
            <v>-570639</v>
          </cell>
          <cell r="U72">
            <v>-572789</v>
          </cell>
          <cell r="V72">
            <v>-574939</v>
          </cell>
          <cell r="W72">
            <v>-577089</v>
          </cell>
          <cell r="X72">
            <v>-579239</v>
          </cell>
          <cell r="Y72">
            <v>-581389</v>
          </cell>
          <cell r="Z72">
            <v>-583539</v>
          </cell>
          <cell r="AA72">
            <v>-585689</v>
          </cell>
          <cell r="AB72">
            <v>-587839</v>
          </cell>
          <cell r="AC72">
            <v>-589989</v>
          </cell>
          <cell r="AD72">
            <v>-553439</v>
          </cell>
          <cell r="AE72">
            <v>-555589</v>
          </cell>
          <cell r="AF72">
            <v>-557739</v>
          </cell>
          <cell r="AG72">
            <v>-559889</v>
          </cell>
          <cell r="AH72">
            <v>-562039</v>
          </cell>
          <cell r="AI72">
            <v>-564189</v>
          </cell>
          <cell r="AJ72">
            <v>-566339</v>
          </cell>
          <cell r="AK72">
            <v>-568489</v>
          </cell>
          <cell r="AL72">
            <v>-570639</v>
          </cell>
          <cell r="AM72">
            <v>-572789</v>
          </cell>
          <cell r="AN72">
            <v>-574939</v>
          </cell>
          <cell r="AO72">
            <v>-577089</v>
          </cell>
          <cell r="AQ72">
            <v>21</v>
          </cell>
          <cell r="AR72" t="str">
            <v>58</v>
          </cell>
        </row>
        <row r="73">
          <cell r="R73">
            <v>-317009.90999999997</v>
          </cell>
          <cell r="S73">
            <v>-317009.90999999997</v>
          </cell>
          <cell r="T73">
            <v>-317009.90999999997</v>
          </cell>
          <cell r="U73">
            <v>-317009.90999999997</v>
          </cell>
          <cell r="V73">
            <v>-317009.90999999997</v>
          </cell>
          <cell r="W73">
            <v>-317009.90999999997</v>
          </cell>
          <cell r="X73">
            <v>-317009.90999999997</v>
          </cell>
          <cell r="Y73">
            <v>-317009.90999999997</v>
          </cell>
          <cell r="Z73">
            <v>-317009.90999999997</v>
          </cell>
          <cell r="AA73">
            <v>-317009.90999999997</v>
          </cell>
          <cell r="AB73">
            <v>-317009.90999999997</v>
          </cell>
          <cell r="AC73">
            <v>0</v>
          </cell>
          <cell r="AD73">
            <v>-317009.91000000003</v>
          </cell>
          <cell r="AE73">
            <v>-317009.91000000003</v>
          </cell>
          <cell r="AF73">
            <v>-317009.91000000003</v>
          </cell>
          <cell r="AG73">
            <v>-317009.91000000003</v>
          </cell>
          <cell r="AH73">
            <v>-317009.91000000003</v>
          </cell>
          <cell r="AI73">
            <v>-317009.91000000003</v>
          </cell>
          <cell r="AJ73">
            <v>-317009.91000000003</v>
          </cell>
          <cell r="AK73">
            <v>-317009.91000000003</v>
          </cell>
          <cell r="AL73">
            <v>-317009.91000000003</v>
          </cell>
          <cell r="AM73">
            <v>-317009.91000000003</v>
          </cell>
          <cell r="AN73">
            <v>-317009.91000000003</v>
          </cell>
          <cell r="AO73">
            <v>-303801.16375000001</v>
          </cell>
          <cell r="AR73" t="str">
            <v>14</v>
          </cell>
          <cell r="AS73" t="str">
            <v>5</v>
          </cell>
        </row>
        <row r="74">
          <cell r="R74">
            <v>-216532.57</v>
          </cell>
          <cell r="S74">
            <v>-217465.9</v>
          </cell>
          <cell r="T74">
            <v>-218399.23</v>
          </cell>
          <cell r="U74">
            <v>-219332.56</v>
          </cell>
          <cell r="V74">
            <v>-220265.89</v>
          </cell>
          <cell r="W74">
            <v>-221199.22</v>
          </cell>
          <cell r="X74">
            <v>-222132.55</v>
          </cell>
          <cell r="Y74">
            <v>-223065.88</v>
          </cell>
          <cell r="Z74">
            <v>-223999.21</v>
          </cell>
          <cell r="AA74">
            <v>-224932.54</v>
          </cell>
          <cell r="AB74">
            <v>-225865.87</v>
          </cell>
          <cell r="AC74">
            <v>-226799.2</v>
          </cell>
          <cell r="AD74">
            <v>-210932.59</v>
          </cell>
          <cell r="AE74">
            <v>-211865.91999999995</v>
          </cell>
          <cell r="AF74">
            <v>-212799.25</v>
          </cell>
          <cell r="AG74">
            <v>-213732.58000000005</v>
          </cell>
          <cell r="AH74">
            <v>-214665.91000000003</v>
          </cell>
          <cell r="AI74">
            <v>-215599.24</v>
          </cell>
          <cell r="AJ74">
            <v>-216532.56999999998</v>
          </cell>
          <cell r="AK74">
            <v>-217465.9</v>
          </cell>
          <cell r="AL74">
            <v>-218399.22999999998</v>
          </cell>
          <cell r="AM74">
            <v>-219332.56000000003</v>
          </cell>
          <cell r="AN74">
            <v>-220265.89</v>
          </cell>
          <cell r="AO74">
            <v>-221199.22</v>
          </cell>
          <cell r="AQ74">
            <v>21</v>
          </cell>
          <cell r="AR74" t="str">
            <v>58</v>
          </cell>
        </row>
        <row r="75"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Q75" t="str">
            <v>21</v>
          </cell>
          <cell r="AR75" t="str">
            <v>58</v>
          </cell>
        </row>
        <row r="76">
          <cell r="R76">
            <v>-26880713.66</v>
          </cell>
          <cell r="S76">
            <v>-27101788.66</v>
          </cell>
          <cell r="T76">
            <v>-27322863.66</v>
          </cell>
          <cell r="U76">
            <v>-27543938.66</v>
          </cell>
          <cell r="V76">
            <v>-27765013.66</v>
          </cell>
          <cell r="W76">
            <v>-27986088.66</v>
          </cell>
          <cell r="X76">
            <v>-28207163.66</v>
          </cell>
          <cell r="Y76">
            <v>-28428238.66</v>
          </cell>
          <cell r="Z76">
            <v>-28649313.66</v>
          </cell>
          <cell r="AA76">
            <v>-28870388.66</v>
          </cell>
          <cell r="AB76">
            <v>-29091463.66</v>
          </cell>
          <cell r="AC76">
            <v>-29312538.66</v>
          </cell>
          <cell r="AD76">
            <v>-25554263.66</v>
          </cell>
          <cell r="AE76">
            <v>-25775338.66</v>
          </cell>
          <cell r="AF76">
            <v>-25996413.66</v>
          </cell>
          <cell r="AG76">
            <v>-26217488.66</v>
          </cell>
          <cell r="AH76">
            <v>-26438563.66</v>
          </cell>
          <cell r="AI76">
            <v>-26659638.66</v>
          </cell>
          <cell r="AJ76">
            <v>-26880713.66</v>
          </cell>
          <cell r="AK76">
            <v>-27101788.660000008</v>
          </cell>
          <cell r="AL76">
            <v>-27322863.660000008</v>
          </cell>
          <cell r="AM76">
            <v>-27543938.660000008</v>
          </cell>
          <cell r="AN76">
            <v>-27765013.660000008</v>
          </cell>
          <cell r="AO76">
            <v>-27986088.660000008</v>
          </cell>
          <cell r="AQ76" t="str">
            <v>21</v>
          </cell>
          <cell r="AR76" t="str">
            <v>58</v>
          </cell>
        </row>
        <row r="77">
          <cell r="R77">
            <v>3674126.28</v>
          </cell>
          <cell r="S77">
            <v>3734525.48</v>
          </cell>
          <cell r="T77">
            <v>3833842.28</v>
          </cell>
          <cell r="U77">
            <v>3833711.56</v>
          </cell>
          <cell r="V77">
            <v>3892525.99</v>
          </cell>
          <cell r="W77">
            <v>3942621.32</v>
          </cell>
          <cell r="X77">
            <v>3991965.74</v>
          </cell>
          <cell r="Y77">
            <v>3991965.74</v>
          </cell>
          <cell r="Z77">
            <v>4070825.38</v>
          </cell>
          <cell r="AA77">
            <v>4116807.74</v>
          </cell>
          <cell r="AB77">
            <v>4165606.27</v>
          </cell>
          <cell r="AC77">
            <v>4231121.9800000004</v>
          </cell>
          <cell r="AD77">
            <v>3348085.3725000005</v>
          </cell>
          <cell r="AE77">
            <v>3386681.6375000007</v>
          </cell>
          <cell r="AF77">
            <v>3431932.7358333333</v>
          </cell>
          <cell r="AG77">
            <v>3481316.5875000004</v>
          </cell>
          <cell r="AH77">
            <v>3533145.59375</v>
          </cell>
          <cell r="AI77">
            <v>3593932.7070833337</v>
          </cell>
          <cell r="AJ77">
            <v>3659250.7395833335</v>
          </cell>
          <cell r="AK77">
            <v>3718969.8470833334</v>
          </cell>
          <cell r="AL77">
            <v>3773077.7970833336</v>
          </cell>
          <cell r="AM77">
            <v>3827112.8595833336</v>
          </cell>
          <cell r="AN77">
            <v>3882654.5975000006</v>
          </cell>
          <cell r="AO77">
            <v>3933428.9925000011</v>
          </cell>
          <cell r="AR77" t="str">
            <v>13</v>
          </cell>
          <cell r="AS77" t="str">
            <v>3</v>
          </cell>
        </row>
        <row r="78"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Q78">
            <v>5</v>
          </cell>
          <cell r="AR78" t="str">
            <v>23/51</v>
          </cell>
          <cell r="AS78" t="str">
            <v>2c</v>
          </cell>
        </row>
        <row r="79">
          <cell r="R79">
            <v>-251293.44</v>
          </cell>
          <cell r="S79">
            <v>-221079.67</v>
          </cell>
          <cell r="T79">
            <v>-186178.92</v>
          </cell>
          <cell r="U79">
            <v>-408458.48</v>
          </cell>
          <cell r="V79">
            <v>-368172.75</v>
          </cell>
          <cell r="W79">
            <v>-442641</v>
          </cell>
          <cell r="X79">
            <v>-364988.87</v>
          </cell>
          <cell r="Y79">
            <v>-408114.73</v>
          </cell>
          <cell r="Z79">
            <v>-127816.94</v>
          </cell>
          <cell r="AA79">
            <v>-97244.08</v>
          </cell>
          <cell r="AB79">
            <v>-73668.47</v>
          </cell>
          <cell r="AC79">
            <v>-62438.04</v>
          </cell>
          <cell r="AD79">
            <v>-533684.88416666666</v>
          </cell>
          <cell r="AE79">
            <v>-420176.46124999999</v>
          </cell>
          <cell r="AF79">
            <v>-306419.3329166667</v>
          </cell>
          <cell r="AG79">
            <v>-277262.21999999997</v>
          </cell>
          <cell r="AH79">
            <v>-272455.05499999999</v>
          </cell>
          <cell r="AI79">
            <v>-285366.02083333331</v>
          </cell>
          <cell r="AJ79">
            <v>-295752.42375000002</v>
          </cell>
          <cell r="AK79">
            <v>-302624.61749999999</v>
          </cell>
          <cell r="AL79">
            <v>-299442.02750000003</v>
          </cell>
          <cell r="AM79">
            <v>-283599.90458333335</v>
          </cell>
          <cell r="AN79">
            <v>-270630.01583333331</v>
          </cell>
          <cell r="AO79">
            <v>-258285.33791666667</v>
          </cell>
          <cell r="AR79" t="str">
            <v>62</v>
          </cell>
        </row>
        <row r="80">
          <cell r="R80">
            <v>2773357.84</v>
          </cell>
          <cell r="S80">
            <v>2865268.76</v>
          </cell>
          <cell r="T80">
            <v>2865268.76</v>
          </cell>
          <cell r="U80">
            <v>2865268.76</v>
          </cell>
          <cell r="V80">
            <v>2865268.76</v>
          </cell>
          <cell r="W80">
            <v>2816620.51</v>
          </cell>
          <cell r="X80">
            <v>2816620.51</v>
          </cell>
          <cell r="Y80">
            <v>2816620.51</v>
          </cell>
          <cell r="Z80">
            <v>2816620.51</v>
          </cell>
          <cell r="AA80">
            <v>2816620.51</v>
          </cell>
          <cell r="AB80">
            <v>2816620.51</v>
          </cell>
          <cell r="AC80">
            <v>2854112.55</v>
          </cell>
          <cell r="AD80">
            <v>2813547.5487499996</v>
          </cell>
          <cell r="AE80">
            <v>2814970.8012499996</v>
          </cell>
          <cell r="AF80">
            <v>2818974.2483333331</v>
          </cell>
          <cell r="AG80">
            <v>2821728.2683333331</v>
          </cell>
          <cell r="AH80">
            <v>2824894.0266666659</v>
          </cell>
          <cell r="AI80">
            <v>2826444.512916666</v>
          </cell>
          <cell r="AJ80">
            <v>2826458.3441666658</v>
          </cell>
          <cell r="AK80">
            <v>2826962.5308333323</v>
          </cell>
          <cell r="AL80">
            <v>2827466.7174999993</v>
          </cell>
          <cell r="AM80">
            <v>2827970.9041666654</v>
          </cell>
          <cell r="AN80">
            <v>2828475.0908333324</v>
          </cell>
          <cell r="AO80">
            <v>2830541.4458333328</v>
          </cell>
          <cell r="AR80" t="str">
            <v>62</v>
          </cell>
        </row>
        <row r="81">
          <cell r="R81">
            <v>-423343.57</v>
          </cell>
          <cell r="S81">
            <v>-445522.25</v>
          </cell>
          <cell r="T81">
            <v>-445522.25</v>
          </cell>
          <cell r="U81">
            <v>-445522.25</v>
          </cell>
          <cell r="V81">
            <v>-445522.25</v>
          </cell>
          <cell r="W81">
            <v>-445522.25</v>
          </cell>
          <cell r="X81">
            <v>-445522.25</v>
          </cell>
          <cell r="Y81">
            <v>-445522.25</v>
          </cell>
          <cell r="Z81">
            <v>-445522.25</v>
          </cell>
          <cell r="AA81">
            <v>-445522.25</v>
          </cell>
          <cell r="AB81">
            <v>-445522.25</v>
          </cell>
          <cell r="AC81">
            <v>-445522.25</v>
          </cell>
          <cell r="AD81">
            <v>-423343.57</v>
          </cell>
          <cell r="AE81">
            <v>-424267.68166666664</v>
          </cell>
          <cell r="AF81">
            <v>-426115.90499999997</v>
          </cell>
          <cell r="AG81">
            <v>-427964.12833333324</v>
          </cell>
          <cell r="AH81">
            <v>-429812.35166666663</v>
          </cell>
          <cell r="AI81">
            <v>-431660.57500000001</v>
          </cell>
          <cell r="AJ81">
            <v>-433508.79833333334</v>
          </cell>
          <cell r="AK81">
            <v>-435357.02166666667</v>
          </cell>
          <cell r="AL81">
            <v>-437205.24500000005</v>
          </cell>
          <cell r="AM81">
            <v>-439053.46833333332</v>
          </cell>
          <cell r="AN81">
            <v>-440901.69166666671</v>
          </cell>
          <cell r="AO81">
            <v>-442749.91500000004</v>
          </cell>
          <cell r="AR81" t="str">
            <v>62</v>
          </cell>
        </row>
        <row r="82"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R82" t="str">
            <v>62</v>
          </cell>
        </row>
        <row r="83">
          <cell r="R83">
            <v>69686584.879999995</v>
          </cell>
          <cell r="S83">
            <v>69689493.799999997</v>
          </cell>
          <cell r="T83">
            <v>69741972.159999996</v>
          </cell>
          <cell r="U83">
            <v>69753450.039999992</v>
          </cell>
          <cell r="V83">
            <v>68758728.719999999</v>
          </cell>
          <cell r="W83">
            <v>68868900.810000002</v>
          </cell>
          <cell r="X83">
            <v>68872691.780000001</v>
          </cell>
          <cell r="Y83">
            <v>68877451.189999998</v>
          </cell>
          <cell r="Z83">
            <v>66426921.910000004</v>
          </cell>
          <cell r="AA83">
            <v>66435591.850000001</v>
          </cell>
          <cell r="AB83">
            <v>66149526.120000005</v>
          </cell>
          <cell r="AC83">
            <v>67454242.5</v>
          </cell>
          <cell r="AD83">
            <v>101840471.62625001</v>
          </cell>
          <cell r="AE83">
            <v>97277030.495833337</v>
          </cell>
          <cell r="AF83">
            <v>92711167.500833318</v>
          </cell>
          <cell r="AG83">
            <v>88143195.072916657</v>
          </cell>
          <cell r="AH83">
            <v>83533855.28291665</v>
          </cell>
          <cell r="AI83">
            <v>78867453.742083326</v>
          </cell>
          <cell r="AJ83">
            <v>74185710.26958333</v>
          </cell>
          <cell r="AK83">
            <v>71587236.055416659</v>
          </cell>
          <cell r="AL83">
            <v>70974274.343333349</v>
          </cell>
          <cell r="AM83">
            <v>70259761.704583332</v>
          </cell>
          <cell r="AN83">
            <v>69529356.491249993</v>
          </cell>
          <cell r="AO83">
            <v>68775555.028333351</v>
          </cell>
          <cell r="AR83" t="str">
            <v>62</v>
          </cell>
        </row>
        <row r="84">
          <cell r="R84">
            <v>29129920.850000001</v>
          </cell>
          <cell r="S84">
            <v>26591061.41</v>
          </cell>
          <cell r="T84">
            <v>21461250.93</v>
          </cell>
          <cell r="U84">
            <v>16340060.43</v>
          </cell>
          <cell r="V84">
            <v>14097329.27</v>
          </cell>
          <cell r="W84">
            <v>11530574.33</v>
          </cell>
          <cell r="X84">
            <v>10658342.43</v>
          </cell>
          <cell r="Y84">
            <v>9996663.3000000007</v>
          </cell>
          <cell r="Z84">
            <v>9913217.9000000004</v>
          </cell>
          <cell r="AA84">
            <v>14334636.039999999</v>
          </cell>
          <cell r="AB84">
            <v>17923783.359999999</v>
          </cell>
          <cell r="AC84">
            <v>21847870.16</v>
          </cell>
          <cell r="AD84">
            <v>19498737.115416668</v>
          </cell>
          <cell r="AE84">
            <v>19704024.042916667</v>
          </cell>
          <cell r="AF84">
            <v>19756374.432083335</v>
          </cell>
          <cell r="AG84">
            <v>19589045.280416667</v>
          </cell>
          <cell r="AH84">
            <v>19329545.017916668</v>
          </cell>
          <cell r="AI84">
            <v>19083990.001250003</v>
          </cell>
          <cell r="AJ84">
            <v>18862576.241250005</v>
          </cell>
          <cell r="AK84">
            <v>18612242.938333336</v>
          </cell>
          <cell r="AL84">
            <v>18317565.321666669</v>
          </cell>
          <cell r="AM84">
            <v>18108610.169583339</v>
          </cell>
          <cell r="AN84">
            <v>17746550.797083337</v>
          </cell>
          <cell r="AO84">
            <v>17217453.615833331</v>
          </cell>
          <cell r="AR84" t="str">
            <v>23a</v>
          </cell>
        </row>
        <row r="85"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R85" t="str">
            <v>62</v>
          </cell>
        </row>
        <row r="86">
          <cell r="R86">
            <v>100000</v>
          </cell>
          <cell r="S86">
            <v>100000</v>
          </cell>
          <cell r="T86">
            <v>100000</v>
          </cell>
          <cell r="U86">
            <v>100000</v>
          </cell>
          <cell r="V86">
            <v>100000</v>
          </cell>
          <cell r="W86">
            <v>100000</v>
          </cell>
          <cell r="X86">
            <v>100000</v>
          </cell>
          <cell r="Y86">
            <v>100000</v>
          </cell>
          <cell r="Z86">
            <v>100000</v>
          </cell>
          <cell r="AA86">
            <v>100000</v>
          </cell>
          <cell r="AB86">
            <v>100000</v>
          </cell>
          <cell r="AC86">
            <v>100000</v>
          </cell>
          <cell r="AD86">
            <v>100000</v>
          </cell>
          <cell r="AE86">
            <v>100000</v>
          </cell>
          <cell r="AF86">
            <v>100000</v>
          </cell>
          <cell r="AG86">
            <v>100000</v>
          </cell>
          <cell r="AH86">
            <v>100000</v>
          </cell>
          <cell r="AI86">
            <v>100000</v>
          </cell>
          <cell r="AJ86">
            <v>100000</v>
          </cell>
          <cell r="AK86">
            <v>100000</v>
          </cell>
          <cell r="AL86">
            <v>100000</v>
          </cell>
          <cell r="AM86">
            <v>100000</v>
          </cell>
          <cell r="AN86">
            <v>100000</v>
          </cell>
          <cell r="AO86">
            <v>100000</v>
          </cell>
          <cell r="AR86" t="str">
            <v>62</v>
          </cell>
        </row>
        <row r="87">
          <cell r="R87">
            <v>40873166.460000001</v>
          </cell>
          <cell r="S87">
            <v>40873166.460000001</v>
          </cell>
          <cell r="T87">
            <v>40873166.460000001</v>
          </cell>
          <cell r="U87">
            <v>42412422.640000001</v>
          </cell>
          <cell r="V87">
            <v>42412422.640000001</v>
          </cell>
          <cell r="W87">
            <v>43825634.700000003</v>
          </cell>
          <cell r="X87">
            <v>43825634.700000003</v>
          </cell>
          <cell r="Y87">
            <v>43825634.700000003</v>
          </cell>
          <cell r="Z87">
            <v>43783181.729999997</v>
          </cell>
          <cell r="AA87">
            <v>43899846.030000001</v>
          </cell>
          <cell r="AB87">
            <v>44272095.920000002</v>
          </cell>
          <cell r="AC87">
            <v>44786679.630000003</v>
          </cell>
          <cell r="AD87">
            <v>38686159.240833335</v>
          </cell>
          <cell r="AE87">
            <v>39049967.960833333</v>
          </cell>
          <cell r="AF87">
            <v>39413776.680833332</v>
          </cell>
          <cell r="AG87">
            <v>39841721.074999996</v>
          </cell>
          <cell r="AH87">
            <v>40268219.202499993</v>
          </cell>
          <cell r="AI87">
            <v>40636702.463749997</v>
          </cell>
          <cell r="AJ87">
            <v>41012752.799583331</v>
          </cell>
          <cell r="AK87">
            <v>41388803.135416664</v>
          </cell>
          <cell r="AL87">
            <v>41706508.21125</v>
          </cell>
          <cell r="AM87">
            <v>42030834.610416666</v>
          </cell>
          <cell r="AN87">
            <v>42435638.005000003</v>
          </cell>
          <cell r="AO87">
            <v>42808857.957083337</v>
          </cell>
          <cell r="AR87" t="str">
            <v>62</v>
          </cell>
        </row>
        <row r="88">
          <cell r="R88">
            <v>-100000</v>
          </cell>
          <cell r="S88">
            <v>-100000</v>
          </cell>
          <cell r="T88">
            <v>-100000</v>
          </cell>
          <cell r="U88">
            <v>-100000</v>
          </cell>
          <cell r="V88">
            <v>-100000</v>
          </cell>
          <cell r="W88">
            <v>-100000</v>
          </cell>
          <cell r="X88">
            <v>-100000</v>
          </cell>
          <cell r="Y88">
            <v>-100000</v>
          </cell>
          <cell r="Z88">
            <v>-100000</v>
          </cell>
          <cell r="AA88">
            <v>-100000</v>
          </cell>
          <cell r="AB88">
            <v>-100000</v>
          </cell>
          <cell r="AC88">
            <v>-100000</v>
          </cell>
          <cell r="AD88">
            <v>-100000</v>
          </cell>
          <cell r="AE88">
            <v>-100000</v>
          </cell>
          <cell r="AF88">
            <v>-100000</v>
          </cell>
          <cell r="AG88">
            <v>-100000</v>
          </cell>
          <cell r="AH88">
            <v>-100000</v>
          </cell>
          <cell r="AI88">
            <v>-100000</v>
          </cell>
          <cell r="AJ88">
            <v>-100000</v>
          </cell>
          <cell r="AK88">
            <v>-100000</v>
          </cell>
          <cell r="AL88">
            <v>-100000</v>
          </cell>
          <cell r="AM88">
            <v>-100000</v>
          </cell>
          <cell r="AN88">
            <v>-100000</v>
          </cell>
          <cell r="AO88">
            <v>-100000</v>
          </cell>
          <cell r="AR88" t="str">
            <v>62</v>
          </cell>
        </row>
        <row r="89"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R89" t="str">
            <v>62</v>
          </cell>
        </row>
        <row r="90"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R90" t="str">
            <v>62</v>
          </cell>
        </row>
        <row r="91"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R91" t="str">
            <v>62</v>
          </cell>
        </row>
        <row r="92"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R92" t="str">
            <v>62</v>
          </cell>
        </row>
        <row r="93"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R93" t="str">
            <v>62</v>
          </cell>
        </row>
        <row r="94"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R94" t="str">
            <v>62</v>
          </cell>
        </row>
        <row r="95"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R95" t="str">
            <v>62</v>
          </cell>
        </row>
        <row r="96"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R96" t="str">
            <v>62</v>
          </cell>
        </row>
        <row r="97"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36836.567500000005</v>
          </cell>
          <cell r="AE97">
            <v>28613.679166666669</v>
          </cell>
          <cell r="AF97">
            <v>20390.790833333333</v>
          </cell>
          <cell r="AG97">
            <v>12209.51</v>
          </cell>
          <cell r="AH97">
            <v>4069.8366666666666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R97" t="str">
            <v>62</v>
          </cell>
        </row>
        <row r="98"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R98" t="str">
            <v>62</v>
          </cell>
        </row>
        <row r="99">
          <cell r="R99">
            <v>-9716.9</v>
          </cell>
          <cell r="S99">
            <v>-9761.33</v>
          </cell>
          <cell r="T99">
            <v>-9806.09</v>
          </cell>
          <cell r="U99">
            <v>-7852.97</v>
          </cell>
          <cell r="V99">
            <v>-7896.6</v>
          </cell>
          <cell r="W99">
            <v>-10281.81</v>
          </cell>
          <cell r="X99">
            <v>-10629.75</v>
          </cell>
          <cell r="Y99">
            <v>-7559.66</v>
          </cell>
          <cell r="Z99">
            <v>-6895.71</v>
          </cell>
          <cell r="AA99">
            <v>-7219.56</v>
          </cell>
          <cell r="AB99">
            <v>-7243.3</v>
          </cell>
          <cell r="AC99">
            <v>-7267.22</v>
          </cell>
          <cell r="AD99">
            <v>-428945.11375000002</v>
          </cell>
          <cell r="AE99">
            <v>-413912.0733333333</v>
          </cell>
          <cell r="AF99">
            <v>-394898.24291666667</v>
          </cell>
          <cell r="AG99">
            <v>-384179.00374999997</v>
          </cell>
          <cell r="AH99">
            <v>-373418.69249999995</v>
          </cell>
          <cell r="AI99">
            <v>-341495.48291666666</v>
          </cell>
          <cell r="AJ99">
            <v>-289546.60916666669</v>
          </cell>
          <cell r="AK99">
            <v>-238602.55166666664</v>
          </cell>
          <cell r="AL99">
            <v>-187496.42916666667</v>
          </cell>
          <cell r="AM99">
            <v>-136358.91750000001</v>
          </cell>
          <cell r="AN99">
            <v>-85226.910416666666</v>
          </cell>
          <cell r="AO99">
            <v>-34087.513333333329</v>
          </cell>
          <cell r="AR99" t="str">
            <v>62</v>
          </cell>
        </row>
        <row r="100"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582666.66666666663</v>
          </cell>
          <cell r="AE100">
            <v>532000</v>
          </cell>
          <cell r="AF100">
            <v>481333.33333333331</v>
          </cell>
          <cell r="AG100">
            <v>430666.66666666669</v>
          </cell>
          <cell r="AH100">
            <v>380000</v>
          </cell>
          <cell r="AI100">
            <v>329333.33333333331</v>
          </cell>
          <cell r="AJ100">
            <v>278666.66666666669</v>
          </cell>
          <cell r="AK100">
            <v>228000</v>
          </cell>
          <cell r="AL100">
            <v>177333.33333333334</v>
          </cell>
          <cell r="AM100">
            <v>126666.66666666667</v>
          </cell>
          <cell r="AN100">
            <v>76000</v>
          </cell>
          <cell r="AO100">
            <v>25333.333333333332</v>
          </cell>
          <cell r="AR100" t="str">
            <v>62</v>
          </cell>
        </row>
        <row r="101"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R101" t="str">
            <v>62</v>
          </cell>
        </row>
        <row r="102"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R102" t="str">
            <v>62</v>
          </cell>
        </row>
        <row r="103"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R103" t="str">
            <v>62</v>
          </cell>
        </row>
        <row r="104"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R104" t="str">
            <v>62</v>
          </cell>
        </row>
        <row r="105"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R105" t="str">
            <v>62</v>
          </cell>
        </row>
        <row r="106">
          <cell r="R106">
            <v>35934.19</v>
          </cell>
          <cell r="S106">
            <v>35934.19</v>
          </cell>
          <cell r="T106">
            <v>34958</v>
          </cell>
          <cell r="U106">
            <v>34958</v>
          </cell>
          <cell r="V106">
            <v>34958</v>
          </cell>
          <cell r="W106">
            <v>33907.86</v>
          </cell>
          <cell r="X106">
            <v>33907.86</v>
          </cell>
          <cell r="Y106">
            <v>33907.86</v>
          </cell>
          <cell r="Z106">
            <v>33237.79</v>
          </cell>
          <cell r="AA106">
            <v>33237.79</v>
          </cell>
          <cell r="AB106">
            <v>33237.79</v>
          </cell>
          <cell r="AC106">
            <v>32249.439999999999</v>
          </cell>
          <cell r="AD106">
            <v>38029.4</v>
          </cell>
          <cell r="AE106">
            <v>37692.9</v>
          </cell>
          <cell r="AF106">
            <v>37356.28875</v>
          </cell>
          <cell r="AG106">
            <v>37019.566250000003</v>
          </cell>
          <cell r="AH106">
            <v>36682.84375</v>
          </cell>
          <cell r="AI106">
            <v>36338.467916666668</v>
          </cell>
          <cell r="AJ106">
            <v>35986.438750000001</v>
          </cell>
          <cell r="AK106">
            <v>35634.409583333334</v>
          </cell>
          <cell r="AL106">
            <v>35300.239166666666</v>
          </cell>
          <cell r="AM106">
            <v>34983.927499999998</v>
          </cell>
          <cell r="AN106">
            <v>34667.615833333322</v>
          </cell>
          <cell r="AO106">
            <v>34355.928749999992</v>
          </cell>
          <cell r="AR106" t="str">
            <v>62</v>
          </cell>
        </row>
        <row r="107"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R107" t="str">
            <v>62</v>
          </cell>
        </row>
        <row r="108">
          <cell r="R108">
            <v>2288807.81</v>
          </cell>
          <cell r="S108">
            <v>2352480.14</v>
          </cell>
          <cell r="T108">
            <v>2320321.1800000002</v>
          </cell>
          <cell r="U108">
            <v>2324611.46</v>
          </cell>
          <cell r="V108">
            <v>2599954.94</v>
          </cell>
          <cell r="W108">
            <v>2512508.19</v>
          </cell>
          <cell r="X108">
            <v>2511890.58</v>
          </cell>
          <cell r="Y108">
            <v>2338012.19</v>
          </cell>
          <cell r="Z108">
            <v>2304517.06</v>
          </cell>
          <cell r="AA108">
            <v>2575755.35</v>
          </cell>
          <cell r="AB108">
            <v>2497866.94</v>
          </cell>
          <cell r="AC108">
            <v>2299024.38</v>
          </cell>
          <cell r="AD108">
            <v>2040089.2712500002</v>
          </cell>
          <cell r="AE108">
            <v>2101925.8283333336</v>
          </cell>
          <cell r="AF108">
            <v>2153353.6558333333</v>
          </cell>
          <cell r="AG108">
            <v>2184836.9824999999</v>
          </cell>
          <cell r="AH108">
            <v>2220418.9254166665</v>
          </cell>
          <cell r="AI108">
            <v>2261829.8199999998</v>
          </cell>
          <cell r="AJ108">
            <v>2299180.2187500005</v>
          </cell>
          <cell r="AK108">
            <v>2324928.3058333336</v>
          </cell>
          <cell r="AL108">
            <v>2339645.6975000002</v>
          </cell>
          <cell r="AM108">
            <v>2366166.1645833333</v>
          </cell>
          <cell r="AN108">
            <v>2398218.3429166665</v>
          </cell>
          <cell r="AO108">
            <v>2410988.5904166666</v>
          </cell>
          <cell r="AR108" t="str">
            <v>62</v>
          </cell>
        </row>
        <row r="109"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R109" t="str">
            <v>62</v>
          </cell>
        </row>
        <row r="110"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R110" t="str">
            <v>62</v>
          </cell>
        </row>
        <row r="111"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R111" t="str">
            <v>62</v>
          </cell>
        </row>
        <row r="112">
          <cell r="R112">
            <v>96182.85</v>
          </cell>
          <cell r="S112">
            <v>95946.22</v>
          </cell>
          <cell r="T112">
            <v>95707.82</v>
          </cell>
          <cell r="U112">
            <v>95469.42</v>
          </cell>
          <cell r="V112">
            <v>95225.64</v>
          </cell>
          <cell r="W112">
            <v>94511.45</v>
          </cell>
          <cell r="X112">
            <v>94736.19</v>
          </cell>
          <cell r="Y112">
            <v>94488.71</v>
          </cell>
          <cell r="Z112">
            <v>94239.38</v>
          </cell>
          <cell r="AA112">
            <v>93988.18</v>
          </cell>
          <cell r="AB112">
            <v>93735.09</v>
          </cell>
          <cell r="AC112">
            <v>93480.1</v>
          </cell>
          <cell r="AD112">
            <v>97555.836666666655</v>
          </cell>
          <cell r="AE112">
            <v>97329.505833333344</v>
          </cell>
          <cell r="AF112">
            <v>97101.477499999994</v>
          </cell>
          <cell r="AG112">
            <v>96871.813749999987</v>
          </cell>
          <cell r="AH112">
            <v>96640.427083333314</v>
          </cell>
          <cell r="AI112">
            <v>96387.630833333344</v>
          </cell>
          <cell r="AJ112">
            <v>96133.085416666654</v>
          </cell>
          <cell r="AK112">
            <v>95896.376666666663</v>
          </cell>
          <cell r="AL112">
            <v>95657.892500000002</v>
          </cell>
          <cell r="AM112">
            <v>95417.619999999981</v>
          </cell>
          <cell r="AN112">
            <v>95175.545416666675</v>
          </cell>
          <cell r="AO112">
            <v>94931.655000000013</v>
          </cell>
          <cell r="AR112" t="str">
            <v>62</v>
          </cell>
        </row>
        <row r="113">
          <cell r="R113">
            <v>1357927.84</v>
          </cell>
          <cell r="S113">
            <v>1316244.99</v>
          </cell>
          <cell r="T113">
            <v>1304941.22</v>
          </cell>
          <cell r="U113">
            <v>1263258.3700000001</v>
          </cell>
          <cell r="V113">
            <v>1221575.52</v>
          </cell>
          <cell r="W113">
            <v>1208933.1100000001</v>
          </cell>
          <cell r="X113">
            <v>1169447.01</v>
          </cell>
          <cell r="Y113">
            <v>1084048.8500000001</v>
          </cell>
          <cell r="Z113">
            <v>1082680.73</v>
          </cell>
          <cell r="AA113">
            <v>1054402.8899999999</v>
          </cell>
          <cell r="AB113">
            <v>1025268.98</v>
          </cell>
          <cell r="AC113">
            <v>1021882.82</v>
          </cell>
          <cell r="AD113">
            <v>1743960.0204166668</v>
          </cell>
          <cell r="AE113">
            <v>1687113.1754166668</v>
          </cell>
          <cell r="AF113">
            <v>1652560.0199999998</v>
          </cell>
          <cell r="AG113">
            <v>1599047.9291666665</v>
          </cell>
          <cell r="AH113">
            <v>1525321.2870833334</v>
          </cell>
          <cell r="AI113">
            <v>1455528.0337500002</v>
          </cell>
          <cell r="AJ113">
            <v>1390157.0716666668</v>
          </cell>
          <cell r="AK113">
            <v>1326555.3645833333</v>
          </cell>
          <cell r="AL113">
            <v>1276305.0162500001</v>
          </cell>
          <cell r="AM113">
            <v>1245153.7524999999</v>
          </cell>
          <cell r="AN113">
            <v>1219506.2641666669</v>
          </cell>
          <cell r="AO113">
            <v>1191240.4212500001</v>
          </cell>
          <cell r="AR113" t="str">
            <v>62</v>
          </cell>
        </row>
        <row r="114"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R114" t="str">
            <v>62</v>
          </cell>
        </row>
        <row r="115"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R115" t="str">
            <v>62</v>
          </cell>
        </row>
        <row r="116"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R116" t="str">
            <v>62</v>
          </cell>
        </row>
        <row r="117"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R117" t="str">
            <v>62</v>
          </cell>
        </row>
        <row r="118">
          <cell r="R118">
            <v>1718068</v>
          </cell>
          <cell r="S118">
            <v>1718068</v>
          </cell>
          <cell r="T118">
            <v>1718068</v>
          </cell>
          <cell r="U118">
            <v>1718068</v>
          </cell>
          <cell r="V118">
            <v>1718068</v>
          </cell>
          <cell r="W118">
            <v>1718068</v>
          </cell>
          <cell r="X118">
            <v>1718068</v>
          </cell>
          <cell r="Y118">
            <v>1718068</v>
          </cell>
          <cell r="Z118">
            <v>1718068</v>
          </cell>
          <cell r="AA118">
            <v>1718068</v>
          </cell>
          <cell r="AB118">
            <v>1718068</v>
          </cell>
          <cell r="AC118">
            <v>0</v>
          </cell>
          <cell r="AD118">
            <v>1588802.0804166666</v>
          </cell>
          <cell r="AE118">
            <v>1601089.5295833333</v>
          </cell>
          <cell r="AF118">
            <v>1613376.97875</v>
          </cell>
          <cell r="AG118">
            <v>1625664.4279166665</v>
          </cell>
          <cell r="AH118">
            <v>1637951.8770833332</v>
          </cell>
          <cell r="AI118">
            <v>1650239.3262499999</v>
          </cell>
          <cell r="AJ118">
            <v>1662526.7754166666</v>
          </cell>
          <cell r="AK118">
            <v>1673610.25</v>
          </cell>
          <cell r="AL118">
            <v>1683489.75</v>
          </cell>
          <cell r="AM118">
            <v>1693369.25</v>
          </cell>
          <cell r="AN118">
            <v>1703248.75</v>
          </cell>
          <cell r="AO118">
            <v>1641542.0833333333</v>
          </cell>
          <cell r="AR118" t="str">
            <v>62</v>
          </cell>
        </row>
        <row r="119"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R119" t="str">
            <v>62</v>
          </cell>
        </row>
        <row r="120">
          <cell r="R120">
            <v>93273.57</v>
          </cell>
          <cell r="S120">
            <v>93074.68</v>
          </cell>
          <cell r="T120">
            <v>92874.29</v>
          </cell>
          <cell r="U120">
            <v>92672.4</v>
          </cell>
          <cell r="V120">
            <v>92469</v>
          </cell>
          <cell r="W120">
            <v>92264.07</v>
          </cell>
          <cell r="X120">
            <v>92228.9</v>
          </cell>
          <cell r="Y120">
            <v>687.36</v>
          </cell>
          <cell r="Z120">
            <v>0.02</v>
          </cell>
          <cell r="AA120">
            <v>0</v>
          </cell>
          <cell r="AB120">
            <v>0</v>
          </cell>
          <cell r="AC120">
            <v>0</v>
          </cell>
          <cell r="AD120">
            <v>94428.517500000016</v>
          </cell>
          <cell r="AE120">
            <v>94238.28041666669</v>
          </cell>
          <cell r="AF120">
            <v>94046.616666666683</v>
          </cell>
          <cell r="AG120">
            <v>93853.401249999995</v>
          </cell>
          <cell r="AH120">
            <v>93658.508749999994</v>
          </cell>
          <cell r="AI120">
            <v>93462.270833333328</v>
          </cell>
          <cell r="AJ120">
            <v>93271.812083333338</v>
          </cell>
          <cell r="AK120">
            <v>89281.445833333346</v>
          </cell>
          <cell r="AL120">
            <v>81464.233333333337</v>
          </cell>
          <cell r="AM120">
            <v>73634.407499999987</v>
          </cell>
          <cell r="AN120">
            <v>65820.727499999994</v>
          </cell>
          <cell r="AO120">
            <v>58023.315000000002</v>
          </cell>
          <cell r="AR120" t="str">
            <v>62</v>
          </cell>
        </row>
        <row r="121"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12792.471666666666</v>
          </cell>
          <cell r="AE121">
            <v>10457.028749999999</v>
          </cell>
          <cell r="AF121">
            <v>8125.8325000000004</v>
          </cell>
          <cell r="AG121">
            <v>5798.9145833333341</v>
          </cell>
          <cell r="AH121">
            <v>3476.3070833333331</v>
          </cell>
          <cell r="AI121">
            <v>1158.0425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R121" t="str">
            <v>62</v>
          </cell>
        </row>
        <row r="122"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8705.9887499999986</v>
          </cell>
          <cell r="AE122">
            <v>7935.2612499999996</v>
          </cell>
          <cell r="AF122">
            <v>7167.0862500000003</v>
          </cell>
          <cell r="AG122">
            <v>6401.4824999999992</v>
          </cell>
          <cell r="AH122">
            <v>5638.4695833333326</v>
          </cell>
          <cell r="AI122">
            <v>4878.0670833333334</v>
          </cell>
          <cell r="AJ122">
            <v>4120.2945833333333</v>
          </cell>
          <cell r="AK122">
            <v>3365.1620833333332</v>
          </cell>
          <cell r="AL122">
            <v>2612.6891666666666</v>
          </cell>
          <cell r="AM122">
            <v>1862.9054166666667</v>
          </cell>
          <cell r="AN122">
            <v>1115.83125</v>
          </cell>
          <cell r="AO122">
            <v>371.48708333333337</v>
          </cell>
          <cell r="AR122" t="str">
            <v>62</v>
          </cell>
        </row>
        <row r="123"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72719.906666666677</v>
          </cell>
          <cell r="AE123">
            <v>66285.87999999999</v>
          </cell>
          <cell r="AF123">
            <v>59872.460416666669</v>
          </cell>
          <cell r="AG123">
            <v>53479.802499999998</v>
          </cell>
          <cell r="AH123">
            <v>47108.062083333331</v>
          </cell>
          <cell r="AI123">
            <v>40757.396249999998</v>
          </cell>
          <cell r="AJ123">
            <v>34427.962916666664</v>
          </cell>
          <cell r="AK123">
            <v>28119.921249999999</v>
          </cell>
          <cell r="AL123">
            <v>21833.431666666667</v>
          </cell>
          <cell r="AM123">
            <v>15568.655833333331</v>
          </cell>
          <cell r="AN123">
            <v>9325.7566666666662</v>
          </cell>
          <cell r="AO123">
            <v>3104.8983333333331</v>
          </cell>
          <cell r="AR123" t="str">
            <v>62</v>
          </cell>
        </row>
        <row r="124">
          <cell r="R124">
            <v>29578.32</v>
          </cell>
          <cell r="S124">
            <v>29578.32</v>
          </cell>
          <cell r="T124">
            <v>29578.32</v>
          </cell>
          <cell r="U124">
            <v>29578.32</v>
          </cell>
          <cell r="V124">
            <v>29578.32</v>
          </cell>
          <cell r="W124">
            <v>29578.32</v>
          </cell>
          <cell r="X124">
            <v>29578.32</v>
          </cell>
          <cell r="Y124">
            <v>29578.32</v>
          </cell>
          <cell r="Z124">
            <v>29578.32</v>
          </cell>
          <cell r="AA124">
            <v>25824.6</v>
          </cell>
          <cell r="AB124">
            <v>25824.6</v>
          </cell>
          <cell r="AC124">
            <v>25824.6</v>
          </cell>
          <cell r="AD124">
            <v>32040.26</v>
          </cell>
          <cell r="AE124">
            <v>31750.62</v>
          </cell>
          <cell r="AF124">
            <v>31460.98</v>
          </cell>
          <cell r="AG124">
            <v>31171.34</v>
          </cell>
          <cell r="AH124">
            <v>30881.7</v>
          </cell>
          <cell r="AI124">
            <v>30592.06</v>
          </cell>
          <cell r="AJ124">
            <v>30302.420000000002</v>
          </cell>
          <cell r="AK124">
            <v>30012.78</v>
          </cell>
          <cell r="AL124">
            <v>29723.14</v>
          </cell>
          <cell r="AM124">
            <v>29421.915000000005</v>
          </cell>
          <cell r="AN124">
            <v>29109.105</v>
          </cell>
          <cell r="AO124">
            <v>28796.294999999998</v>
          </cell>
          <cell r="AR124" t="str">
            <v>62</v>
          </cell>
        </row>
        <row r="125">
          <cell r="R125">
            <v>-1718068</v>
          </cell>
          <cell r="S125">
            <v>-1718068</v>
          </cell>
          <cell r="T125">
            <v>-1718068</v>
          </cell>
          <cell r="U125">
            <v>-1718068</v>
          </cell>
          <cell r="V125">
            <v>-1718068</v>
          </cell>
          <cell r="W125">
            <v>-1718068</v>
          </cell>
          <cell r="X125">
            <v>-1718068</v>
          </cell>
          <cell r="Y125">
            <v>-1718068</v>
          </cell>
          <cell r="Z125">
            <v>-1718068</v>
          </cell>
          <cell r="AA125">
            <v>-1718068</v>
          </cell>
          <cell r="AB125">
            <v>-1718068</v>
          </cell>
          <cell r="AC125">
            <v>0</v>
          </cell>
          <cell r="AD125">
            <v>-1588802.0804166666</v>
          </cell>
          <cell r="AE125">
            <v>-1601089.5295833333</v>
          </cell>
          <cell r="AF125">
            <v>-1613376.97875</v>
          </cell>
          <cell r="AG125">
            <v>-1625664.4279166665</v>
          </cell>
          <cell r="AH125">
            <v>-1637951.8770833332</v>
          </cell>
          <cell r="AI125">
            <v>-1650239.3262499999</v>
          </cell>
          <cell r="AJ125">
            <v>-1662526.7754166666</v>
          </cell>
          <cell r="AK125">
            <v>-1673610.25</v>
          </cell>
          <cell r="AL125">
            <v>-1683489.75</v>
          </cell>
          <cell r="AM125">
            <v>-1693369.25</v>
          </cell>
          <cell r="AN125">
            <v>-1703248.75</v>
          </cell>
          <cell r="AO125">
            <v>-1641542.0833333333</v>
          </cell>
          <cell r="AR125" t="str">
            <v>62</v>
          </cell>
        </row>
        <row r="126"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145833.33333333334</v>
          </cell>
          <cell r="AE126">
            <v>72916.666666666672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R126" t="str">
            <v>62</v>
          </cell>
        </row>
        <row r="127">
          <cell r="R127">
            <v>41534.339999999997</v>
          </cell>
          <cell r="S127">
            <v>41450.99</v>
          </cell>
          <cell r="T127">
            <v>41367.160000000003</v>
          </cell>
          <cell r="U127">
            <v>41282.839999999997</v>
          </cell>
          <cell r="V127">
            <v>41198.03</v>
          </cell>
          <cell r="W127">
            <v>41112.720000000001</v>
          </cell>
          <cell r="X127">
            <v>41112.720000000001</v>
          </cell>
          <cell r="Y127">
            <v>-65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22639.350833333334</v>
          </cell>
          <cell r="AE127">
            <v>26097.072916666668</v>
          </cell>
          <cell r="AF127">
            <v>29547.829166666666</v>
          </cell>
          <cell r="AG127">
            <v>32991.57916666667</v>
          </cell>
          <cell r="AH127">
            <v>36428.282083333332</v>
          </cell>
          <cell r="AI127">
            <v>39857.896666666667</v>
          </cell>
          <cell r="AJ127">
            <v>41533.956666666665</v>
          </cell>
          <cell r="AK127">
            <v>39746.617083333331</v>
          </cell>
          <cell r="AL127">
            <v>36251.95958333333</v>
          </cell>
          <cell r="AM127">
            <v>32766.776666666661</v>
          </cell>
          <cell r="AN127">
            <v>29288.399166666666</v>
          </cell>
          <cell r="AO127">
            <v>25816.866666666665</v>
          </cell>
          <cell r="AR127" t="str">
            <v>62</v>
          </cell>
        </row>
        <row r="128"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R128" t="str">
            <v>50a</v>
          </cell>
        </row>
        <row r="129"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1079925681.8120835</v>
          </cell>
          <cell r="AE129">
            <v>977075620.58791685</v>
          </cell>
          <cell r="AF129">
            <v>874225559.3637501</v>
          </cell>
          <cell r="AG129">
            <v>771375493.5562501</v>
          </cell>
          <cell r="AH129">
            <v>668525427.74875009</v>
          </cell>
          <cell r="AI129">
            <v>565675361.94125009</v>
          </cell>
          <cell r="AJ129">
            <v>462825296.13375002</v>
          </cell>
          <cell r="AK129">
            <v>359975230.32625002</v>
          </cell>
          <cell r="AL129">
            <v>257125164.51875004</v>
          </cell>
          <cell r="AM129">
            <v>154275098.71125001</v>
          </cell>
          <cell r="AN129">
            <v>51425032.903750002</v>
          </cell>
          <cell r="AO129">
            <v>0</v>
          </cell>
          <cell r="AR129" t="str">
            <v>50a</v>
          </cell>
        </row>
        <row r="130">
          <cell r="R130">
            <v>-94233.94</v>
          </cell>
          <cell r="S130">
            <v>-94233.94</v>
          </cell>
          <cell r="T130">
            <v>-94233.94</v>
          </cell>
          <cell r="U130">
            <v>-94233.94</v>
          </cell>
          <cell r="V130">
            <v>-94233.94</v>
          </cell>
          <cell r="W130">
            <v>-94233.94</v>
          </cell>
          <cell r="X130">
            <v>-94233.94</v>
          </cell>
          <cell r="Y130">
            <v>-94233.94</v>
          </cell>
          <cell r="Z130">
            <v>-94233.94</v>
          </cell>
          <cell r="AA130">
            <v>-94233.94</v>
          </cell>
          <cell r="AB130">
            <v>0</v>
          </cell>
          <cell r="AC130">
            <v>0</v>
          </cell>
          <cell r="AD130">
            <v>-15833924.173333334</v>
          </cell>
          <cell r="AE130">
            <v>-14334703.548333334</v>
          </cell>
          <cell r="AF130">
            <v>-12835482.923333332</v>
          </cell>
          <cell r="AG130">
            <v>-11336262.298333332</v>
          </cell>
          <cell r="AH130">
            <v>-9837068.2487499993</v>
          </cell>
          <cell r="AI130">
            <v>-8337900.7745833322</v>
          </cell>
          <cell r="AJ130">
            <v>-6838796.8508333331</v>
          </cell>
          <cell r="AK130">
            <v>-5339756.4774999982</v>
          </cell>
          <cell r="AL130">
            <v>-3840716.1041666656</v>
          </cell>
          <cell r="AM130">
            <v>-2341955.4233333343</v>
          </cell>
          <cell r="AN130">
            <v>-839548.02083333337</v>
          </cell>
          <cell r="AO130">
            <v>-82454.697916666657</v>
          </cell>
          <cell r="AR130" t="str">
            <v>50a</v>
          </cell>
        </row>
        <row r="131">
          <cell r="R131">
            <v>-38267.620000000003</v>
          </cell>
          <cell r="S131">
            <v>-38267.620000000003</v>
          </cell>
          <cell r="T131">
            <v>-38267.620000000003</v>
          </cell>
          <cell r="U131">
            <v>-38267.620000000003</v>
          </cell>
          <cell r="V131">
            <v>-38267.620000000003</v>
          </cell>
          <cell r="W131">
            <v>-38267.620000000003</v>
          </cell>
          <cell r="X131">
            <v>-38267.620000000003</v>
          </cell>
          <cell r="Y131">
            <v>-38267.620000000003</v>
          </cell>
          <cell r="Z131">
            <v>-38267.620000000003</v>
          </cell>
          <cell r="AA131">
            <v>-38267.620000000003</v>
          </cell>
          <cell r="AB131">
            <v>-38267.620000000003</v>
          </cell>
          <cell r="AC131">
            <v>0</v>
          </cell>
          <cell r="AD131">
            <v>-91834.244583333333</v>
          </cell>
          <cell r="AE131">
            <v>-86176.585416666669</v>
          </cell>
          <cell r="AF131">
            <v>-80518.926250000004</v>
          </cell>
          <cell r="AG131">
            <v>-74850.569166666668</v>
          </cell>
          <cell r="AH131">
            <v>-69171.51416666666</v>
          </cell>
          <cell r="AI131">
            <v>-63492.45916666666</v>
          </cell>
          <cell r="AJ131">
            <v>-57813.404166666667</v>
          </cell>
          <cell r="AK131">
            <v>-52786.085416666669</v>
          </cell>
          <cell r="AL131">
            <v>-48410.502916666672</v>
          </cell>
          <cell r="AM131">
            <v>-44233.938750000001</v>
          </cell>
          <cell r="AN131">
            <v>-40256.392916666671</v>
          </cell>
          <cell r="AO131">
            <v>-36673.135833333334</v>
          </cell>
          <cell r="AR131" t="str">
            <v>50a</v>
          </cell>
        </row>
        <row r="132"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R132" t="str">
            <v>50a</v>
          </cell>
        </row>
        <row r="133"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R133" t="str">
            <v>50a</v>
          </cell>
        </row>
        <row r="134"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R134" t="str">
            <v>50a</v>
          </cell>
        </row>
        <row r="135"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R135" t="str">
            <v>50a</v>
          </cell>
        </row>
        <row r="136"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R136" t="str">
            <v>50b</v>
          </cell>
        </row>
        <row r="137"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R137" t="str">
            <v>50a</v>
          </cell>
        </row>
        <row r="138"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R138" t="str">
            <v>50a</v>
          </cell>
        </row>
        <row r="139">
          <cell r="R139">
            <v>428.61</v>
          </cell>
          <cell r="S139">
            <v>428.61</v>
          </cell>
          <cell r="T139">
            <v>428.61</v>
          </cell>
          <cell r="U139">
            <v>428.61</v>
          </cell>
          <cell r="V139">
            <v>428.61</v>
          </cell>
          <cell r="W139">
            <v>428.61</v>
          </cell>
          <cell r="X139">
            <v>428.61</v>
          </cell>
          <cell r="Y139">
            <v>428.61</v>
          </cell>
          <cell r="Z139">
            <v>428.61</v>
          </cell>
          <cell r="AA139">
            <v>428.61</v>
          </cell>
          <cell r="AB139">
            <v>428.61</v>
          </cell>
          <cell r="AC139">
            <v>0</v>
          </cell>
          <cell r="AD139">
            <v>428.60999999999996</v>
          </cell>
          <cell r="AE139">
            <v>428.60999999999996</v>
          </cell>
          <cell r="AF139">
            <v>428.60999999999996</v>
          </cell>
          <cell r="AG139">
            <v>428.60999999999996</v>
          </cell>
          <cell r="AH139">
            <v>428.60999999999996</v>
          </cell>
          <cell r="AI139">
            <v>428.60999999999996</v>
          </cell>
          <cell r="AJ139">
            <v>428.60999999999996</v>
          </cell>
          <cell r="AK139">
            <v>428.60999999999996</v>
          </cell>
          <cell r="AL139">
            <v>428.60999999999996</v>
          </cell>
          <cell r="AM139">
            <v>428.60999999999996</v>
          </cell>
          <cell r="AN139">
            <v>428.60999999999996</v>
          </cell>
          <cell r="AO139">
            <v>410.75125000000003</v>
          </cell>
          <cell r="AR139" t="str">
            <v>50a</v>
          </cell>
        </row>
        <row r="140">
          <cell r="R140">
            <v>-25163.57</v>
          </cell>
          <cell r="S140">
            <v>-25163.57</v>
          </cell>
          <cell r="T140">
            <v>-25163.57</v>
          </cell>
          <cell r="U140">
            <v>-25163.57</v>
          </cell>
          <cell r="V140">
            <v>-25163.57</v>
          </cell>
          <cell r="W140">
            <v>-25163.57</v>
          </cell>
          <cell r="X140">
            <v>-25163.57</v>
          </cell>
          <cell r="Y140">
            <v>-25163.57</v>
          </cell>
          <cell r="Z140">
            <v>-25163.57</v>
          </cell>
          <cell r="AA140">
            <v>-25163.57</v>
          </cell>
          <cell r="AB140">
            <v>0</v>
          </cell>
          <cell r="AC140">
            <v>0</v>
          </cell>
          <cell r="AD140">
            <v>-25163.570000000003</v>
          </cell>
          <cell r="AE140">
            <v>-25163.570000000003</v>
          </cell>
          <cell r="AF140">
            <v>-25163.570000000003</v>
          </cell>
          <cell r="AG140">
            <v>-25163.570000000003</v>
          </cell>
          <cell r="AH140">
            <v>-25163.570000000003</v>
          </cell>
          <cell r="AI140">
            <v>-25163.570000000003</v>
          </cell>
          <cell r="AJ140">
            <v>-25163.570000000003</v>
          </cell>
          <cell r="AK140">
            <v>-25163.570000000003</v>
          </cell>
          <cell r="AL140">
            <v>-25163.570000000003</v>
          </cell>
          <cell r="AM140">
            <v>-25163.570000000003</v>
          </cell>
          <cell r="AN140">
            <v>-24115.087916666667</v>
          </cell>
          <cell r="AO140">
            <v>-22018.123750000002</v>
          </cell>
          <cell r="AR140" t="str">
            <v>50a</v>
          </cell>
        </row>
        <row r="141"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R141" t="str">
            <v>50a</v>
          </cell>
        </row>
        <row r="142"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R142" t="str">
            <v>50a</v>
          </cell>
        </row>
        <row r="143"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-1073075383.9662499</v>
          </cell>
          <cell r="AE143">
            <v>-970877728.35041666</v>
          </cell>
          <cell r="AF143">
            <v>-868680072.73458338</v>
          </cell>
          <cell r="AG143">
            <v>-766482417.1187501</v>
          </cell>
          <cell r="AH143">
            <v>-664284761.50291669</v>
          </cell>
          <cell r="AI143">
            <v>-562087105.88708341</v>
          </cell>
          <cell r="AJ143">
            <v>-459889450.27125001</v>
          </cell>
          <cell r="AK143">
            <v>-357691794.65541667</v>
          </cell>
          <cell r="AL143">
            <v>-255494139.03958336</v>
          </cell>
          <cell r="AM143">
            <v>-153296483.42375001</v>
          </cell>
          <cell r="AN143">
            <v>-51098827.807916671</v>
          </cell>
          <cell r="AO143">
            <v>0</v>
          </cell>
          <cell r="AR143" t="str">
            <v>50a</v>
          </cell>
        </row>
        <row r="144"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R144" t="str">
            <v>50a</v>
          </cell>
        </row>
        <row r="145">
          <cell r="R145">
            <v>-3496.36</v>
          </cell>
          <cell r="S145">
            <v>-3496.36</v>
          </cell>
          <cell r="T145">
            <v>-3496.36</v>
          </cell>
          <cell r="U145">
            <v>-3496.36</v>
          </cell>
          <cell r="V145">
            <v>-3496.36</v>
          </cell>
          <cell r="W145">
            <v>-3496.36</v>
          </cell>
          <cell r="X145">
            <v>-3496.36</v>
          </cell>
          <cell r="Y145">
            <v>-3496.36</v>
          </cell>
          <cell r="Z145">
            <v>-3496.36</v>
          </cell>
          <cell r="AA145">
            <v>-3496.36</v>
          </cell>
          <cell r="AB145">
            <v>-3496.36</v>
          </cell>
          <cell r="AC145">
            <v>0</v>
          </cell>
          <cell r="AD145">
            <v>-7461.0654166666654</v>
          </cell>
          <cell r="AE145">
            <v>-7050.3545833333328</v>
          </cell>
          <cell r="AF145">
            <v>-6639.6437499999993</v>
          </cell>
          <cell r="AG145">
            <v>-6228.9329166666657</v>
          </cell>
          <cell r="AH145">
            <v>-5818.2220833333331</v>
          </cell>
          <cell r="AI145">
            <v>-5407.5112500000005</v>
          </cell>
          <cell r="AJ145">
            <v>-4996.8004166666669</v>
          </cell>
          <cell r="AK145">
            <v>-4586.0895833333334</v>
          </cell>
          <cell r="AL145">
            <v>-4175.3787500000008</v>
          </cell>
          <cell r="AM145">
            <v>-3851.6075000000001</v>
          </cell>
          <cell r="AN145">
            <v>-3614.7758333333331</v>
          </cell>
          <cell r="AO145">
            <v>-3350.6783333333333</v>
          </cell>
          <cell r="AR145" t="str">
            <v>50a</v>
          </cell>
        </row>
        <row r="146"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R146" t="str">
            <v>50a</v>
          </cell>
        </row>
        <row r="147"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R147" t="str">
            <v>50a</v>
          </cell>
        </row>
        <row r="148"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R148" t="str">
            <v>50a</v>
          </cell>
        </row>
        <row r="149"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R149" t="str">
            <v>50a</v>
          </cell>
        </row>
        <row r="150"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R150" t="str">
            <v>50a</v>
          </cell>
        </row>
        <row r="151"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2.6875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R151" t="str">
            <v>50a</v>
          </cell>
        </row>
        <row r="152">
          <cell r="R152">
            <v>17494.78</v>
          </cell>
          <cell r="S152">
            <v>17494.78</v>
          </cell>
          <cell r="T152">
            <v>20722.78</v>
          </cell>
          <cell r="U152">
            <v>20838.54</v>
          </cell>
          <cell r="V152">
            <v>23975.37</v>
          </cell>
          <cell r="W152">
            <v>43477.54</v>
          </cell>
          <cell r="X152">
            <v>89833.919999999998</v>
          </cell>
          <cell r="Y152">
            <v>133407.94</v>
          </cell>
          <cell r="Z152">
            <v>157295.69</v>
          </cell>
          <cell r="AA152">
            <v>2344.4499999999998</v>
          </cell>
          <cell r="AB152">
            <v>5611.15</v>
          </cell>
          <cell r="AC152">
            <v>10061.17</v>
          </cell>
          <cell r="AD152">
            <v>20395.637499999997</v>
          </cell>
          <cell r="AE152">
            <v>21707.535833333332</v>
          </cell>
          <cell r="AF152">
            <v>23086.684166666662</v>
          </cell>
          <cell r="AG152">
            <v>24569.128333333327</v>
          </cell>
          <cell r="AH152">
            <v>25753.787083333329</v>
          </cell>
          <cell r="AI152">
            <v>26395.617499999997</v>
          </cell>
          <cell r="AJ152">
            <v>26691.436249999999</v>
          </cell>
          <cell r="AK152">
            <v>30623.561249999999</v>
          </cell>
          <cell r="AL152">
            <v>40844.922083333338</v>
          </cell>
          <cell r="AM152">
            <v>46800.29541666666</v>
          </cell>
          <cell r="AN152">
            <v>46109.837083333325</v>
          </cell>
          <cell r="AO152">
            <v>45522.909583333334</v>
          </cell>
          <cell r="AR152" t="str">
            <v>50a</v>
          </cell>
        </row>
        <row r="153"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R153" t="str">
            <v>50a</v>
          </cell>
        </row>
        <row r="154">
          <cell r="R154">
            <v>2018209.71</v>
          </cell>
          <cell r="S154">
            <v>2119767.42</v>
          </cell>
          <cell r="T154">
            <v>646197.65</v>
          </cell>
          <cell r="U154">
            <v>758800</v>
          </cell>
          <cell r="V154">
            <v>844413.58</v>
          </cell>
          <cell r="W154">
            <v>929493.5</v>
          </cell>
          <cell r="X154">
            <v>1014229.71</v>
          </cell>
          <cell r="Y154">
            <v>1084592.1299999999</v>
          </cell>
          <cell r="Z154">
            <v>1154929.01</v>
          </cell>
          <cell r="AA154">
            <v>1217261.67</v>
          </cell>
          <cell r="AB154">
            <v>1279125.1499999999</v>
          </cell>
          <cell r="AC154">
            <v>571945.46</v>
          </cell>
          <cell r="AD154">
            <v>1463753.0287499998</v>
          </cell>
          <cell r="AE154">
            <v>1560087.5254166666</v>
          </cell>
          <cell r="AF154">
            <v>1588437.9487500002</v>
          </cell>
          <cell r="AG154">
            <v>1549847.7608333332</v>
          </cell>
          <cell r="AH154">
            <v>1509734.5166666666</v>
          </cell>
          <cell r="AI154">
            <v>1469273.7920833332</v>
          </cell>
          <cell r="AJ154">
            <v>1429084.41625</v>
          </cell>
          <cell r="AK154">
            <v>1388531.98875</v>
          </cell>
          <cell r="AL154">
            <v>1347363.6912499999</v>
          </cell>
          <cell r="AM154">
            <v>1305720.3224999998</v>
          </cell>
          <cell r="AN154">
            <v>1263956.07</v>
          </cell>
          <cell r="AO154">
            <v>1189895.3504166666</v>
          </cell>
          <cell r="AR154" t="str">
            <v>50a</v>
          </cell>
        </row>
        <row r="155">
          <cell r="R155">
            <v>-432028.91</v>
          </cell>
          <cell r="S155">
            <v>-443936.4</v>
          </cell>
          <cell r="T155">
            <v>-459060.92</v>
          </cell>
          <cell r="U155">
            <v>-465904.11</v>
          </cell>
          <cell r="V155">
            <v>-482135.84</v>
          </cell>
          <cell r="W155">
            <v>-492919.8</v>
          </cell>
          <cell r="X155">
            <v>-501367.52</v>
          </cell>
          <cell r="Y155">
            <v>-510242.88</v>
          </cell>
          <cell r="Z155">
            <v>-518318.62</v>
          </cell>
          <cell r="AA155">
            <v>-526937.19999999995</v>
          </cell>
          <cell r="AB155">
            <v>-539206.07999999996</v>
          </cell>
          <cell r="AC155">
            <v>-549633</v>
          </cell>
          <cell r="AD155">
            <v>-375130.64666666667</v>
          </cell>
          <cell r="AE155">
            <v>-384812.14666666667</v>
          </cell>
          <cell r="AF155">
            <v>-394903.43375000008</v>
          </cell>
          <cell r="AG155">
            <v>-405096.90666666673</v>
          </cell>
          <cell r="AH155">
            <v>-415524.18291666667</v>
          </cell>
          <cell r="AI155">
            <v>-426150.49291666667</v>
          </cell>
          <cell r="AJ155">
            <v>-436518.26458333334</v>
          </cell>
          <cell r="AK155">
            <v>-446849.50333333336</v>
          </cell>
          <cell r="AL155">
            <v>-457119.85833333322</v>
          </cell>
          <cell r="AM155">
            <v>-467321.90166666667</v>
          </cell>
          <cell r="AN155">
            <v>-477738.78916666674</v>
          </cell>
          <cell r="AO155">
            <v>-488255.52999999997</v>
          </cell>
          <cell r="AR155" t="str">
            <v>50a</v>
          </cell>
        </row>
        <row r="156">
          <cell r="R156">
            <v>-53699.8</v>
          </cell>
          <cell r="S156">
            <v>-53465.34</v>
          </cell>
          <cell r="T156">
            <v>-53438.49</v>
          </cell>
          <cell r="U156">
            <v>-53438.49</v>
          </cell>
          <cell r="V156">
            <v>-53438.49</v>
          </cell>
          <cell r="W156">
            <v>-53374.42</v>
          </cell>
          <cell r="X156">
            <v>-53374.42</v>
          </cell>
          <cell r="Y156">
            <v>-53374.42</v>
          </cell>
          <cell r="Z156">
            <v>-53374.42</v>
          </cell>
          <cell r="AA156">
            <v>-53253.62</v>
          </cell>
          <cell r="AB156">
            <v>0</v>
          </cell>
          <cell r="AC156">
            <v>0</v>
          </cell>
          <cell r="AD156">
            <v>-182212.23708333334</v>
          </cell>
          <cell r="AE156">
            <v>-164860.49791666667</v>
          </cell>
          <cell r="AF156">
            <v>-148525.77083333334</v>
          </cell>
          <cell r="AG156">
            <v>-133173.58708333335</v>
          </cell>
          <cell r="AH156">
            <v>-118062.83916666667</v>
          </cell>
          <cell r="AI156">
            <v>-103224.07333333332</v>
          </cell>
          <cell r="AJ156">
            <v>-88896.077083333323</v>
          </cell>
          <cell r="AK156">
            <v>-75246.562083333338</v>
          </cell>
          <cell r="AL156">
            <v>-62227.13958333333</v>
          </cell>
          <cell r="AM156">
            <v>-55115.805</v>
          </cell>
          <cell r="AN156">
            <v>-51831.885416666657</v>
          </cell>
          <cell r="AO156">
            <v>-46913.590833333328</v>
          </cell>
          <cell r="AR156" t="str">
            <v>50a</v>
          </cell>
        </row>
        <row r="157"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R157" t="str">
            <v>50a</v>
          </cell>
        </row>
        <row r="158"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R158" t="str">
            <v>50a</v>
          </cell>
        </row>
        <row r="159"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8476083.3379166666</v>
          </cell>
          <cell r="AE159">
            <v>7640454.225833334</v>
          </cell>
          <cell r="AF159">
            <v>6976874.8875000002</v>
          </cell>
          <cell r="AG159">
            <v>6310332.135416667</v>
          </cell>
          <cell r="AH159">
            <v>5468776.1733333329</v>
          </cell>
          <cell r="AI159">
            <v>4627328.9837499997</v>
          </cell>
          <cell r="AJ159">
            <v>3785996.4412500001</v>
          </cell>
          <cell r="AK159">
            <v>2944663.8987500002</v>
          </cell>
          <cell r="AL159">
            <v>2103331.3562499997</v>
          </cell>
          <cell r="AM159">
            <v>1261998.81375</v>
          </cell>
          <cell r="AN159">
            <v>420666.27124999999</v>
          </cell>
          <cell r="AO159">
            <v>0</v>
          </cell>
          <cell r="AR159" t="str">
            <v>50a</v>
          </cell>
        </row>
        <row r="160"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R160" t="str">
            <v>50a</v>
          </cell>
        </row>
        <row r="161"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R161" t="str">
            <v>50a</v>
          </cell>
        </row>
        <row r="162"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R162" t="str">
            <v>50a</v>
          </cell>
        </row>
        <row r="163"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R163" t="str">
            <v>50a</v>
          </cell>
        </row>
        <row r="164"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-5374.6874999999991</v>
          </cell>
          <cell r="AE164">
            <v>-4848.9474999999993</v>
          </cell>
          <cell r="AF164">
            <v>-4323.2074999999995</v>
          </cell>
          <cell r="AG164">
            <v>-3797.4675000000002</v>
          </cell>
          <cell r="AH164">
            <v>-3271.7275000000004</v>
          </cell>
          <cell r="AI164">
            <v>-2745.9874999999997</v>
          </cell>
          <cell r="AJ164">
            <v>-2220.2474999999999</v>
          </cell>
          <cell r="AK164">
            <v>-1694.5074999999999</v>
          </cell>
          <cell r="AL164">
            <v>-1168.7675000000002</v>
          </cell>
          <cell r="AM164">
            <v>-643.02750000000003</v>
          </cell>
          <cell r="AN164">
            <v>-190.07875000000001</v>
          </cell>
          <cell r="AO164">
            <v>0</v>
          </cell>
          <cell r="AR164" t="str">
            <v>50a</v>
          </cell>
        </row>
        <row r="165">
          <cell r="R165">
            <v>0</v>
          </cell>
          <cell r="S165">
            <v>53784.54</v>
          </cell>
          <cell r="T165">
            <v>70411.240000000005</v>
          </cell>
          <cell r="U165">
            <v>0</v>
          </cell>
          <cell r="V165">
            <v>254028.29</v>
          </cell>
          <cell r="W165">
            <v>740090.16</v>
          </cell>
          <cell r="X165">
            <v>1289479.6799999999</v>
          </cell>
          <cell r="Y165">
            <v>522711.89</v>
          </cell>
          <cell r="Z165">
            <v>1068327.26</v>
          </cell>
          <cell r="AA165">
            <v>0</v>
          </cell>
          <cell r="AB165">
            <v>312706.23</v>
          </cell>
          <cell r="AC165">
            <v>366889.59</v>
          </cell>
          <cell r="AD165">
            <v>510749.84583333338</v>
          </cell>
          <cell r="AE165">
            <v>512990.86833333335</v>
          </cell>
          <cell r="AF165">
            <v>518165.69250000006</v>
          </cell>
          <cell r="AG165">
            <v>521099.4941666667</v>
          </cell>
          <cell r="AH165">
            <v>531684.00624999998</v>
          </cell>
          <cell r="AI165">
            <v>573105.6083333334</v>
          </cell>
          <cell r="AJ165">
            <v>657671.01833333343</v>
          </cell>
          <cell r="AK165">
            <v>676487.82666666678</v>
          </cell>
          <cell r="AL165">
            <v>580091.41791666672</v>
          </cell>
          <cell r="AM165">
            <v>518606.52083333331</v>
          </cell>
          <cell r="AN165">
            <v>498784.69624999998</v>
          </cell>
          <cell r="AO165">
            <v>434415.97250000009</v>
          </cell>
          <cell r="AR165" t="str">
            <v>50b</v>
          </cell>
        </row>
        <row r="166">
          <cell r="R166">
            <v>373.37</v>
          </cell>
          <cell r="S166">
            <v>373.66</v>
          </cell>
          <cell r="T166">
            <v>373.97</v>
          </cell>
          <cell r="U166">
            <v>374.27</v>
          </cell>
          <cell r="V166">
            <v>374.58</v>
          </cell>
          <cell r="W166">
            <v>374.88</v>
          </cell>
          <cell r="X166">
            <v>375.21</v>
          </cell>
          <cell r="Y166">
            <v>375.56</v>
          </cell>
          <cell r="Z166">
            <v>1606491.08</v>
          </cell>
          <cell r="AA166">
            <v>5032923.66</v>
          </cell>
          <cell r="AB166">
            <v>5293981.49</v>
          </cell>
          <cell r="AC166">
            <v>163424</v>
          </cell>
          <cell r="AD166">
            <v>7427307.3733333349</v>
          </cell>
          <cell r="AE166">
            <v>6207690.3933333345</v>
          </cell>
          <cell r="AF166">
            <v>5132609.8454166669</v>
          </cell>
          <cell r="AG166">
            <v>4201961.0133333337</v>
          </cell>
          <cell r="AH166">
            <v>3271381.7650000001</v>
          </cell>
          <cell r="AI166">
            <v>2340789.3812499996</v>
          </cell>
          <cell r="AJ166">
            <v>1410214.937916667</v>
          </cell>
          <cell r="AK166">
            <v>479597.78333333338</v>
          </cell>
          <cell r="AL166">
            <v>74245.239166666681</v>
          </cell>
          <cell r="AM166">
            <v>343906.70375000004</v>
          </cell>
          <cell r="AN166">
            <v>774163.36833333352</v>
          </cell>
          <cell r="AO166">
            <v>1001524.1883333334</v>
          </cell>
          <cell r="AR166" t="str">
            <v>62</v>
          </cell>
        </row>
        <row r="167">
          <cell r="R167">
            <v>-5.0999999999999996</v>
          </cell>
          <cell r="S167">
            <v>-5.0999999999999996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-2329.58</v>
          </cell>
          <cell r="AB167">
            <v>0</v>
          </cell>
          <cell r="AC167">
            <v>0</v>
          </cell>
          <cell r="AD167">
            <v>-446.61791666666664</v>
          </cell>
          <cell r="AE167">
            <v>-223.84458333333328</v>
          </cell>
          <cell r="AF167">
            <v>-34.108750000000015</v>
          </cell>
          <cell r="AG167">
            <v>46.750833333333325</v>
          </cell>
          <cell r="AH167">
            <v>34.372499999999981</v>
          </cell>
          <cell r="AI167">
            <v>9.1908333333333321</v>
          </cell>
          <cell r="AJ167">
            <v>-3.1875</v>
          </cell>
          <cell r="AK167">
            <v>-2.7624999999999997</v>
          </cell>
          <cell r="AL167">
            <v>-2.3374999999999999</v>
          </cell>
          <cell r="AM167">
            <v>-98.978333333333339</v>
          </cell>
          <cell r="AN167">
            <v>-195.6191666666667</v>
          </cell>
          <cell r="AO167">
            <v>-195.19416666666666</v>
          </cell>
          <cell r="AR167" t="str">
            <v>50a</v>
          </cell>
        </row>
        <row r="168">
          <cell r="R168">
            <v>3637875.04</v>
          </cell>
          <cell r="S168">
            <v>4444286.58</v>
          </cell>
          <cell r="T168">
            <v>2866157.71</v>
          </cell>
          <cell r="U168">
            <v>1666305.98</v>
          </cell>
          <cell r="V168">
            <v>1854503.29</v>
          </cell>
          <cell r="W168">
            <v>2119728.88</v>
          </cell>
          <cell r="X168">
            <v>1738758.12</v>
          </cell>
          <cell r="Y168">
            <v>1310962.77</v>
          </cell>
          <cell r="Z168">
            <v>1885218.81</v>
          </cell>
          <cell r="AA168">
            <v>1237325.6000000001</v>
          </cell>
          <cell r="AB168">
            <v>2447438.2000000002</v>
          </cell>
          <cell r="AC168">
            <v>2552470.09</v>
          </cell>
          <cell r="AD168">
            <v>18984068.736666668</v>
          </cell>
          <cell r="AE168">
            <v>17697871.645833332</v>
          </cell>
          <cell r="AF168">
            <v>16412532.007916667</v>
          </cell>
          <cell r="AG168">
            <v>14953348.79166667</v>
          </cell>
          <cell r="AH168">
            <v>13410716.109999999</v>
          </cell>
          <cell r="AI168">
            <v>10421214.694166668</v>
          </cell>
          <cell r="AJ168">
            <v>6933979.0012499988</v>
          </cell>
          <cell r="AK168">
            <v>4644124.9916666662</v>
          </cell>
          <cell r="AL168">
            <v>3408110.8462499995</v>
          </cell>
          <cell r="AM168">
            <v>3008207.5970833325</v>
          </cell>
          <cell r="AN168">
            <v>2575555.7566666664</v>
          </cell>
          <cell r="AO168">
            <v>2326389.8133333335</v>
          </cell>
          <cell r="AR168" t="str">
            <v>50a</v>
          </cell>
        </row>
        <row r="169"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-49871.24</v>
          </cell>
          <cell r="AD169">
            <v>-2336.5441666666666</v>
          </cell>
          <cell r="AE169">
            <v>-2336.5441666666666</v>
          </cell>
          <cell r="AF169">
            <v>-2336.5441666666666</v>
          </cell>
          <cell r="AG169">
            <v>-2336.5441666666666</v>
          </cell>
          <cell r="AH169">
            <v>-2336.5441666666666</v>
          </cell>
          <cell r="AI169">
            <v>-2336.5441666666666</v>
          </cell>
          <cell r="AJ169">
            <v>-2336.5441666666666</v>
          </cell>
          <cell r="AK169">
            <v>-2336.5441666666666</v>
          </cell>
          <cell r="AL169">
            <v>-2336.5441666666666</v>
          </cell>
          <cell r="AM169">
            <v>-2336.5441666666666</v>
          </cell>
          <cell r="AN169">
            <v>-1168.2720833333333</v>
          </cell>
          <cell r="AO169">
            <v>-2077.9683333333332</v>
          </cell>
          <cell r="AR169" t="str">
            <v>50a</v>
          </cell>
        </row>
        <row r="170">
          <cell r="R170">
            <v>21793968.670000002</v>
          </cell>
          <cell r="S170">
            <v>11413662.1</v>
          </cell>
          <cell r="T170">
            <v>5800258.1100000003</v>
          </cell>
          <cell r="U170">
            <v>6390527.5599999996</v>
          </cell>
          <cell r="V170">
            <v>6067565.9900000002</v>
          </cell>
          <cell r="W170">
            <v>7292429.9500000002</v>
          </cell>
          <cell r="X170">
            <v>4603174.91</v>
          </cell>
          <cell r="Y170">
            <v>1742889.68</v>
          </cell>
          <cell r="Z170">
            <v>6281183.25</v>
          </cell>
          <cell r="AA170">
            <v>5187408.28</v>
          </cell>
          <cell r="AB170">
            <v>17865398.039999999</v>
          </cell>
          <cell r="AC170">
            <v>742412.87</v>
          </cell>
          <cell r="AD170">
            <v>11803004.630416663</v>
          </cell>
          <cell r="AE170">
            <v>10501094.938749999</v>
          </cell>
          <cell r="AF170">
            <v>9645146.8887499999</v>
          </cell>
          <cell r="AG170">
            <v>9743944.8604166657</v>
          </cell>
          <cell r="AH170">
            <v>9953257.0949999988</v>
          </cell>
          <cell r="AI170">
            <v>9589910.5445833337</v>
          </cell>
          <cell r="AJ170">
            <v>9245317.3866666649</v>
          </cell>
          <cell r="AK170">
            <v>9031365.9229166657</v>
          </cell>
          <cell r="AL170">
            <v>8721745.4666666687</v>
          </cell>
          <cell r="AM170">
            <v>8640768.6637500003</v>
          </cell>
          <cell r="AN170">
            <v>9065527.5237500016</v>
          </cell>
          <cell r="AO170">
            <v>8756620.597083332</v>
          </cell>
          <cell r="AR170" t="str">
            <v>50a</v>
          </cell>
        </row>
        <row r="171">
          <cell r="R171">
            <v>-10282793.789999999</v>
          </cell>
          <cell r="S171">
            <v>711791.64</v>
          </cell>
          <cell r="T171">
            <v>333661.01</v>
          </cell>
          <cell r="U171">
            <v>438679.49</v>
          </cell>
          <cell r="V171">
            <v>439936.99</v>
          </cell>
          <cell r="W171">
            <v>400429.07</v>
          </cell>
          <cell r="X171">
            <v>410132.12</v>
          </cell>
          <cell r="Y171">
            <v>225554.05</v>
          </cell>
          <cell r="Z171">
            <v>159433.60000000001</v>
          </cell>
          <cell r="AA171">
            <v>378828.79999999999</v>
          </cell>
          <cell r="AB171">
            <v>438371.38</v>
          </cell>
          <cell r="AC171">
            <v>227223.26</v>
          </cell>
          <cell r="AD171">
            <v>-1834519.1779166667</v>
          </cell>
          <cell r="AE171">
            <v>-2275929.3675000002</v>
          </cell>
          <cell r="AF171">
            <v>-2319039.9245833331</v>
          </cell>
          <cell r="AG171">
            <v>-2345041.1183333336</v>
          </cell>
          <cell r="AH171">
            <v>-2323696.1587499999</v>
          </cell>
          <cell r="AI171">
            <v>-2316118.0375000001</v>
          </cell>
          <cell r="AJ171">
            <v>-2312885.7162500001</v>
          </cell>
          <cell r="AK171">
            <v>-2102215.9545833333</v>
          </cell>
          <cell r="AL171">
            <v>-1909550.1512499999</v>
          </cell>
          <cell r="AM171">
            <v>-1674977.3116666665</v>
          </cell>
          <cell r="AN171">
            <v>-1420871.2899999998</v>
          </cell>
          <cell r="AO171">
            <v>-961565.72958333325</v>
          </cell>
          <cell r="AR171" t="str">
            <v>50a</v>
          </cell>
        </row>
        <row r="172">
          <cell r="R172">
            <v>1349.54</v>
          </cell>
          <cell r="S172">
            <v>812.31</v>
          </cell>
          <cell r="T172">
            <v>1185.8599999999999</v>
          </cell>
          <cell r="U172">
            <v>981.22</v>
          </cell>
          <cell r="V172">
            <v>97.37</v>
          </cell>
          <cell r="W172">
            <v>428.48</v>
          </cell>
          <cell r="X172">
            <v>1963.83</v>
          </cell>
          <cell r="Y172">
            <v>587438.65</v>
          </cell>
          <cell r="Z172">
            <v>1384.72</v>
          </cell>
          <cell r="AA172">
            <v>608.51</v>
          </cell>
          <cell r="AB172">
            <v>190.01</v>
          </cell>
          <cell r="AC172">
            <v>3845</v>
          </cell>
          <cell r="AD172">
            <v>1487.9283333333333</v>
          </cell>
          <cell r="AE172">
            <v>1484.7554166666669</v>
          </cell>
          <cell r="AF172">
            <v>1442.9033333333334</v>
          </cell>
          <cell r="AG172">
            <v>1420.4145833333332</v>
          </cell>
          <cell r="AH172">
            <v>1415.5895833333334</v>
          </cell>
          <cell r="AI172">
            <v>1351.7958333333333</v>
          </cell>
          <cell r="AJ172">
            <v>1351.2537500000001</v>
          </cell>
          <cell r="AK172">
            <v>25731.653750000001</v>
          </cell>
          <cell r="AL172">
            <v>49954.051249999997</v>
          </cell>
          <cell r="AM172">
            <v>49829.176666666666</v>
          </cell>
          <cell r="AN172">
            <v>49811.137500000004</v>
          </cell>
          <cell r="AO172">
            <v>49907.325000000004</v>
          </cell>
          <cell r="AR172" t="str">
            <v>50a</v>
          </cell>
        </row>
        <row r="173">
          <cell r="R173">
            <v>258.70999999999998</v>
          </cell>
          <cell r="S173">
            <v>-2126.2600000000002</v>
          </cell>
          <cell r="T173">
            <v>125.18</v>
          </cell>
          <cell r="U173">
            <v>-290.3</v>
          </cell>
          <cell r="V173">
            <v>-584.35</v>
          </cell>
          <cell r="W173">
            <v>336.06</v>
          </cell>
          <cell r="X173">
            <v>2425.6799999999998</v>
          </cell>
          <cell r="Y173">
            <v>-144.57</v>
          </cell>
          <cell r="Z173">
            <v>2422.9</v>
          </cell>
          <cell r="AA173">
            <v>694.25</v>
          </cell>
          <cell r="AB173">
            <v>61.53</v>
          </cell>
          <cell r="AC173">
            <v>0</v>
          </cell>
          <cell r="AD173">
            <v>264.59375000000006</v>
          </cell>
          <cell r="AE173">
            <v>248.94708333333335</v>
          </cell>
          <cell r="AF173">
            <v>281.48791666666671</v>
          </cell>
          <cell r="AG173">
            <v>388.44375000000008</v>
          </cell>
          <cell r="AH173">
            <v>438.48874999999998</v>
          </cell>
          <cell r="AI173">
            <v>172.77625</v>
          </cell>
          <cell r="AJ173">
            <v>-23.134583333333335</v>
          </cell>
          <cell r="AK173">
            <v>-22.077083333333405</v>
          </cell>
          <cell r="AL173">
            <v>55.547083333333298</v>
          </cell>
          <cell r="AM173">
            <v>230.64416666666662</v>
          </cell>
          <cell r="AN173">
            <v>261.96374999999995</v>
          </cell>
          <cell r="AO173">
            <v>264.71499999999997</v>
          </cell>
          <cell r="AR173" t="str">
            <v>50a</v>
          </cell>
        </row>
        <row r="174">
          <cell r="R174">
            <v>0</v>
          </cell>
          <cell r="S174">
            <v>-10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-26539.14</v>
          </cell>
          <cell r="AA174">
            <v>0</v>
          </cell>
          <cell r="AB174">
            <v>-29526.720000000001</v>
          </cell>
          <cell r="AC174">
            <v>-125820.42</v>
          </cell>
          <cell r="AD174">
            <v>-63550.345000000001</v>
          </cell>
          <cell r="AE174">
            <v>-63550.761666666665</v>
          </cell>
          <cell r="AF174">
            <v>-63535.348749999997</v>
          </cell>
          <cell r="AG174">
            <v>-63519.519166666665</v>
          </cell>
          <cell r="AH174">
            <v>-63501.068333333336</v>
          </cell>
          <cell r="AI174">
            <v>-63482.534166666672</v>
          </cell>
          <cell r="AJ174">
            <v>-63481.6175</v>
          </cell>
          <cell r="AK174">
            <v>-63479.950833333336</v>
          </cell>
          <cell r="AL174">
            <v>-55061.80541666667</v>
          </cell>
          <cell r="AM174">
            <v>-46644.076666666668</v>
          </cell>
          <cell r="AN174">
            <v>-25658.324166666669</v>
          </cell>
          <cell r="AO174">
            <v>-9915.5058333333345</v>
          </cell>
          <cell r="AR174" t="str">
            <v>50a</v>
          </cell>
        </row>
        <row r="175">
          <cell r="R175">
            <v>50023.31</v>
          </cell>
          <cell r="S175">
            <v>81001.33</v>
          </cell>
          <cell r="T175">
            <v>83952.38</v>
          </cell>
          <cell r="U175">
            <v>80493.279999999999</v>
          </cell>
          <cell r="V175">
            <v>70258.98</v>
          </cell>
          <cell r="W175">
            <v>59795.4</v>
          </cell>
          <cell r="X175">
            <v>48983.98</v>
          </cell>
          <cell r="Y175">
            <v>42193.89</v>
          </cell>
          <cell r="Z175">
            <v>40836.080000000002</v>
          </cell>
          <cell r="AA175">
            <v>42595.67</v>
          </cell>
          <cell r="AB175">
            <v>41690.53</v>
          </cell>
          <cell r="AC175">
            <v>-179237.41</v>
          </cell>
          <cell r="AD175">
            <v>37081.387499999997</v>
          </cell>
          <cell r="AE175">
            <v>38411.85</v>
          </cell>
          <cell r="AF175">
            <v>40043.166250000009</v>
          </cell>
          <cell r="AG175">
            <v>41390.762916666667</v>
          </cell>
          <cell r="AH175">
            <v>44829.594583333332</v>
          </cell>
          <cell r="AI175">
            <v>47662.654166666667</v>
          </cell>
          <cell r="AJ175">
            <v>47362.955833333333</v>
          </cell>
          <cell r="AK175">
            <v>46880.844166666669</v>
          </cell>
          <cell r="AL175">
            <v>46765.057500000003</v>
          </cell>
          <cell r="AM175">
            <v>47288.439999999995</v>
          </cell>
          <cell r="AN175">
            <v>52028.881250000006</v>
          </cell>
          <cell r="AO175">
            <v>47436.020416666674</v>
          </cell>
          <cell r="AR175" t="str">
            <v>50a</v>
          </cell>
        </row>
        <row r="176">
          <cell r="R176">
            <v>-288610.01</v>
          </cell>
          <cell r="S176">
            <v>-257663.26</v>
          </cell>
          <cell r="T176">
            <v>-68501.27</v>
          </cell>
          <cell r="U176">
            <v>-465443.75</v>
          </cell>
          <cell r="V176">
            <v>-521951.9</v>
          </cell>
          <cell r="W176">
            <v>-110461.75999999999</v>
          </cell>
          <cell r="X176">
            <v>-118642.08</v>
          </cell>
          <cell r="Y176">
            <v>-582765.06999999995</v>
          </cell>
          <cell r="Z176">
            <v>-79151.67</v>
          </cell>
          <cell r="AA176">
            <v>670773.37</v>
          </cell>
          <cell r="AB176">
            <v>-219982.69</v>
          </cell>
          <cell r="AC176">
            <v>-81408.36</v>
          </cell>
          <cell r="AD176">
            <v>-243209.41999999995</v>
          </cell>
          <cell r="AE176">
            <v>-252701.43124999999</v>
          </cell>
          <cell r="AF176">
            <v>-252723.49458333335</v>
          </cell>
          <cell r="AG176">
            <v>-268944.87208333332</v>
          </cell>
          <cell r="AH176">
            <v>-288547.09000000003</v>
          </cell>
          <cell r="AI176">
            <v>-288371.12291666667</v>
          </cell>
          <cell r="AJ176">
            <v>-285238.95166666666</v>
          </cell>
          <cell r="AK176">
            <v>-304629.30374999996</v>
          </cell>
          <cell r="AL176">
            <v>-322341.89083333331</v>
          </cell>
          <cell r="AM176">
            <v>-271444.27541666664</v>
          </cell>
          <cell r="AN176">
            <v>-203433.67791666664</v>
          </cell>
          <cell r="AO176">
            <v>-180942.88249999998</v>
          </cell>
          <cell r="AR176" t="str">
            <v>50a</v>
          </cell>
        </row>
        <row r="177">
          <cell r="R177">
            <v>-114091.72</v>
          </cell>
          <cell r="S177">
            <v>-110578.02</v>
          </cell>
          <cell r="T177">
            <v>-107487.17</v>
          </cell>
          <cell r="U177">
            <v>-77277.460000000006</v>
          </cell>
          <cell r="V177">
            <v>-72399.38</v>
          </cell>
          <cell r="W177">
            <v>-62442.239999999998</v>
          </cell>
          <cell r="X177">
            <v>-50530.61</v>
          </cell>
          <cell r="Y177">
            <v>-44861.65</v>
          </cell>
          <cell r="Z177">
            <v>-44204.39</v>
          </cell>
          <cell r="AA177">
            <v>-44186.68</v>
          </cell>
          <cell r="AB177">
            <v>-16.39</v>
          </cell>
          <cell r="AC177">
            <v>-16.39</v>
          </cell>
          <cell r="AD177">
            <v>-268973.64041666669</v>
          </cell>
          <cell r="AE177">
            <v>-246971.75750000007</v>
          </cell>
          <cell r="AF177">
            <v>-222431.55250000008</v>
          </cell>
          <cell r="AG177">
            <v>-194707.46083333335</v>
          </cell>
          <cell r="AH177">
            <v>-168679.6525</v>
          </cell>
          <cell r="AI177">
            <v>-139169.02416666664</v>
          </cell>
          <cell r="AJ177">
            <v>-116106.49708333331</v>
          </cell>
          <cell r="AK177">
            <v>-104464.27500000002</v>
          </cell>
          <cell r="AL177">
            <v>-92468.860416666663</v>
          </cell>
          <cell r="AM177">
            <v>-83232.944999999992</v>
          </cell>
          <cell r="AN177">
            <v>-75161.982916666675</v>
          </cell>
          <cell r="AO177">
            <v>-65479.522083333344</v>
          </cell>
          <cell r="AR177" t="str">
            <v>50a</v>
          </cell>
        </row>
        <row r="178">
          <cell r="R178">
            <v>-13595474.890000001</v>
          </cell>
          <cell r="S178">
            <v>-9417196.6999999993</v>
          </cell>
          <cell r="T178">
            <v>-7157683.7300000004</v>
          </cell>
          <cell r="U178">
            <v>-32447469.649999999</v>
          </cell>
          <cell r="V178">
            <v>-12268270.220000001</v>
          </cell>
          <cell r="W178">
            <v>-7168704.0999999996</v>
          </cell>
          <cell r="X178">
            <v>-10821969.039999999</v>
          </cell>
          <cell r="Y178">
            <v>-5669030.2199999997</v>
          </cell>
          <cell r="Z178">
            <v>-6021756.3399999999</v>
          </cell>
          <cell r="AA178">
            <v>-9205624.1799999997</v>
          </cell>
          <cell r="AB178">
            <v>-12922434.85</v>
          </cell>
          <cell r="AC178">
            <v>-7408084.6799999997</v>
          </cell>
          <cell r="AD178">
            <v>-10425982.540000001</v>
          </cell>
          <cell r="AE178">
            <v>-10627724.483749999</v>
          </cell>
          <cell r="AF178">
            <v>-10904444.129583333</v>
          </cell>
          <cell r="AG178">
            <v>-11068435.565416668</v>
          </cell>
          <cell r="AH178">
            <v>-10997266.090416668</v>
          </cell>
          <cell r="AI178">
            <v>-11012478.5075</v>
          </cell>
          <cell r="AJ178">
            <v>-11150321.272083335</v>
          </cell>
          <cell r="AK178">
            <v>-11239500.647499999</v>
          </cell>
          <cell r="AL178">
            <v>-11290675.727916665</v>
          </cell>
          <cell r="AM178">
            <v>-11328041.771666666</v>
          </cell>
          <cell r="AN178">
            <v>-11378418.561250001</v>
          </cell>
          <cell r="AO178">
            <v>-11302687.888333334</v>
          </cell>
          <cell r="AR178" t="str">
            <v>50a</v>
          </cell>
        </row>
        <row r="179">
          <cell r="R179">
            <v>-355100.66</v>
          </cell>
          <cell r="S179">
            <v>-377347.41</v>
          </cell>
          <cell r="T179">
            <v>-461543.78</v>
          </cell>
          <cell r="U179">
            <v>-656102.67000000004</v>
          </cell>
          <cell r="V179">
            <v>-491578.24</v>
          </cell>
          <cell r="W179">
            <v>-573253.71</v>
          </cell>
          <cell r="X179">
            <v>-699708.73</v>
          </cell>
          <cell r="Y179">
            <v>-661371.65</v>
          </cell>
          <cell r="Z179">
            <v>-645499.57999999996</v>
          </cell>
          <cell r="AA179">
            <v>-652551.9</v>
          </cell>
          <cell r="AB179">
            <v>-669876.87</v>
          </cell>
          <cell r="AC179">
            <v>-786062.75</v>
          </cell>
          <cell r="AD179">
            <v>-199206.28416666668</v>
          </cell>
          <cell r="AE179">
            <v>-229724.95375000002</v>
          </cell>
          <cell r="AF179">
            <v>-264678.75333333336</v>
          </cell>
          <cell r="AG179">
            <v>-311247.35541666672</v>
          </cell>
          <cell r="AH179">
            <v>-359067.39333333337</v>
          </cell>
          <cell r="AI179">
            <v>-403435.39125000004</v>
          </cell>
          <cell r="AJ179">
            <v>-440028.24958333344</v>
          </cell>
          <cell r="AK179">
            <v>-469577.47625000001</v>
          </cell>
          <cell r="AL179">
            <v>-500232.82</v>
          </cell>
          <cell r="AM179">
            <v>-517681.81750000012</v>
          </cell>
          <cell r="AN179">
            <v>-537474.82291666663</v>
          </cell>
          <cell r="AO179">
            <v>-569732.69874999998</v>
          </cell>
          <cell r="AR179" t="str">
            <v>50a</v>
          </cell>
        </row>
        <row r="180">
          <cell r="X180">
            <v>-731.03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-628081.24</v>
          </cell>
          <cell r="AJ180">
            <v>-30.459583333333331</v>
          </cell>
          <cell r="AK180">
            <v>-60.919166666666662</v>
          </cell>
          <cell r="AL180">
            <v>-60.919166666666662</v>
          </cell>
          <cell r="AM180">
            <v>-60.919166666666662</v>
          </cell>
          <cell r="AN180">
            <v>-60.919166666666662</v>
          </cell>
          <cell r="AO180">
            <v>-26230.970833333336</v>
          </cell>
          <cell r="AR180" t="str">
            <v>50a</v>
          </cell>
        </row>
        <row r="181">
          <cell r="R181">
            <v>-90906.61</v>
          </cell>
          <cell r="S181">
            <v>-102138.3</v>
          </cell>
          <cell r="T181">
            <v>-90994.8</v>
          </cell>
          <cell r="U181">
            <v>-90994.8</v>
          </cell>
          <cell r="V181">
            <v>-90994.8</v>
          </cell>
          <cell r="W181">
            <v>-90994.8</v>
          </cell>
          <cell r="X181">
            <v>-90994.8</v>
          </cell>
          <cell r="Y181">
            <v>-90994.8</v>
          </cell>
          <cell r="Z181">
            <v>-90994.8</v>
          </cell>
          <cell r="AA181">
            <v>-72608.27</v>
          </cell>
          <cell r="AB181">
            <v>-55764.04</v>
          </cell>
          <cell r="AC181">
            <v>0</v>
          </cell>
          <cell r="AD181">
            <v>-100782.10833333335</v>
          </cell>
          <cell r="AE181">
            <v>-100306.77208333334</v>
          </cell>
          <cell r="AF181">
            <v>-99835.110416666677</v>
          </cell>
          <cell r="AG181">
            <v>-98899.136249999996</v>
          </cell>
          <cell r="AH181">
            <v>-97963.162083333344</v>
          </cell>
          <cell r="AI181">
            <v>-97027.187916666677</v>
          </cell>
          <cell r="AJ181">
            <v>-96091.21375000001</v>
          </cell>
          <cell r="AK181">
            <v>-95158.914166666684</v>
          </cell>
          <cell r="AL181">
            <v>-94230.289166666684</v>
          </cell>
          <cell r="AM181">
            <v>-92535.558750000026</v>
          </cell>
          <cell r="AN181">
            <v>-89372.880000000019</v>
          </cell>
          <cell r="AO181">
            <v>-83652.843750000015</v>
          </cell>
          <cell r="AR181" t="str">
            <v>50a</v>
          </cell>
        </row>
        <row r="182"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R182" t="str">
            <v>50a</v>
          </cell>
        </row>
        <row r="183"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R183" t="str">
            <v>50a</v>
          </cell>
        </row>
        <row r="184">
          <cell r="R184">
            <v>-67</v>
          </cell>
          <cell r="S184">
            <v>-67</v>
          </cell>
          <cell r="T184">
            <v>-67</v>
          </cell>
          <cell r="U184">
            <v>-67</v>
          </cell>
          <cell r="V184">
            <v>-67</v>
          </cell>
          <cell r="W184">
            <v>-67</v>
          </cell>
          <cell r="X184">
            <v>-67</v>
          </cell>
          <cell r="Y184">
            <v>-67</v>
          </cell>
          <cell r="Z184">
            <v>-67</v>
          </cell>
          <cell r="AA184">
            <v>-67</v>
          </cell>
          <cell r="AB184">
            <v>0</v>
          </cell>
          <cell r="AC184">
            <v>0</v>
          </cell>
          <cell r="AD184">
            <v>-46099.919166666667</v>
          </cell>
          <cell r="AE184">
            <v>-39608.092916666668</v>
          </cell>
          <cell r="AF184">
            <v>-33221.382083333338</v>
          </cell>
          <cell r="AG184">
            <v>-26936.952499999999</v>
          </cell>
          <cell r="AH184">
            <v>-20739.470833333336</v>
          </cell>
          <cell r="AI184">
            <v>-14698.302916666667</v>
          </cell>
          <cell r="AJ184">
            <v>-9795.6962499999991</v>
          </cell>
          <cell r="AK184">
            <v>-5892.5166666666664</v>
          </cell>
          <cell r="AL184">
            <v>-2016.5083333333332</v>
          </cell>
          <cell r="AM184">
            <v>-79.375</v>
          </cell>
          <cell r="AN184">
            <v>-68.333333333333329</v>
          </cell>
          <cell r="AO184">
            <v>-58.625</v>
          </cell>
          <cell r="AR184" t="str">
            <v>50a</v>
          </cell>
        </row>
        <row r="185">
          <cell r="R185">
            <v>262565.28000000003</v>
          </cell>
          <cell r="S185">
            <v>332192.55</v>
          </cell>
          <cell r="T185">
            <v>305035.27</v>
          </cell>
          <cell r="U185">
            <v>364610.48</v>
          </cell>
          <cell r="V185">
            <v>296926.40000000002</v>
          </cell>
          <cell r="W185">
            <v>196577.4</v>
          </cell>
          <cell r="X185">
            <v>184531.23</v>
          </cell>
          <cell r="Y185">
            <v>172888.4</v>
          </cell>
          <cell r="Z185">
            <v>176816.87</v>
          </cell>
          <cell r="AA185">
            <v>118916.28</v>
          </cell>
          <cell r="AB185">
            <v>191167.99</v>
          </cell>
          <cell r="AC185">
            <v>110926.01</v>
          </cell>
          <cell r="AD185">
            <v>232688.39958333338</v>
          </cell>
          <cell r="AE185">
            <v>242458.70166666669</v>
          </cell>
          <cell r="AF185">
            <v>252625.05333333332</v>
          </cell>
          <cell r="AG185">
            <v>254113.18500000003</v>
          </cell>
          <cell r="AH185">
            <v>252856.15458333329</v>
          </cell>
          <cell r="AI185">
            <v>248168.41541666668</v>
          </cell>
          <cell r="AJ185">
            <v>239081.52791666667</v>
          </cell>
          <cell r="AK185">
            <v>234550.95291666666</v>
          </cell>
          <cell r="AL185">
            <v>233332.08458333332</v>
          </cell>
          <cell r="AM185">
            <v>231251.82958333334</v>
          </cell>
          <cell r="AN185">
            <v>232030.44041666665</v>
          </cell>
          <cell r="AO185">
            <v>230533.24083333332</v>
          </cell>
          <cell r="AR185" t="str">
            <v>50a</v>
          </cell>
        </row>
        <row r="186"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R186" t="str">
            <v>50b</v>
          </cell>
        </row>
        <row r="187">
          <cell r="R187">
            <v>41580</v>
          </cell>
          <cell r="S187">
            <v>51580</v>
          </cell>
          <cell r="T187">
            <v>51580</v>
          </cell>
          <cell r="U187">
            <v>51580</v>
          </cell>
          <cell r="V187">
            <v>51580</v>
          </cell>
          <cell r="W187">
            <v>51580</v>
          </cell>
          <cell r="X187">
            <v>51580</v>
          </cell>
          <cell r="Y187">
            <v>51580</v>
          </cell>
          <cell r="Z187">
            <v>51580</v>
          </cell>
          <cell r="AA187">
            <v>51580</v>
          </cell>
          <cell r="AB187">
            <v>51580</v>
          </cell>
          <cell r="AC187">
            <v>51580</v>
          </cell>
          <cell r="AD187">
            <v>41580</v>
          </cell>
          <cell r="AE187">
            <v>41996.666666666664</v>
          </cell>
          <cell r="AF187">
            <v>42830</v>
          </cell>
          <cell r="AG187">
            <v>43663.333333333336</v>
          </cell>
          <cell r="AH187">
            <v>44496.666666666664</v>
          </cell>
          <cell r="AI187">
            <v>45330</v>
          </cell>
          <cell r="AJ187">
            <v>46163.333333333336</v>
          </cell>
          <cell r="AK187">
            <v>46996.666666666664</v>
          </cell>
          <cell r="AL187">
            <v>47830</v>
          </cell>
          <cell r="AM187">
            <v>48663.333333333336</v>
          </cell>
          <cell r="AN187">
            <v>49496.666666666664</v>
          </cell>
          <cell r="AO187">
            <v>50330</v>
          </cell>
          <cell r="AR187" t="str">
            <v>50b</v>
          </cell>
        </row>
        <row r="188">
          <cell r="R188">
            <v>0</v>
          </cell>
          <cell r="S188">
            <v>10000</v>
          </cell>
          <cell r="T188">
            <v>10000</v>
          </cell>
          <cell r="U188">
            <v>10000</v>
          </cell>
          <cell r="V188">
            <v>10000</v>
          </cell>
          <cell r="W188">
            <v>10000</v>
          </cell>
          <cell r="X188">
            <v>10000</v>
          </cell>
          <cell r="Y188">
            <v>10000</v>
          </cell>
          <cell r="Z188">
            <v>10000</v>
          </cell>
          <cell r="AA188">
            <v>10000</v>
          </cell>
          <cell r="AB188">
            <v>10000</v>
          </cell>
          <cell r="AC188">
            <v>10000</v>
          </cell>
          <cell r="AD188">
            <v>0</v>
          </cell>
          <cell r="AE188">
            <v>416.66666666666669</v>
          </cell>
          <cell r="AF188">
            <v>1250</v>
          </cell>
          <cell r="AG188">
            <v>2083.3333333333335</v>
          </cell>
          <cell r="AH188">
            <v>2916.6666666666665</v>
          </cell>
          <cell r="AI188">
            <v>3750</v>
          </cell>
          <cell r="AJ188">
            <v>4583.333333333333</v>
          </cell>
          <cell r="AK188">
            <v>5416.666666666667</v>
          </cell>
          <cell r="AL188">
            <v>6250</v>
          </cell>
          <cell r="AM188">
            <v>7083.333333333333</v>
          </cell>
          <cell r="AN188">
            <v>7916.666666666667</v>
          </cell>
          <cell r="AO188">
            <v>8750</v>
          </cell>
        </row>
        <row r="189">
          <cell r="R189">
            <v>24017.54</v>
          </cell>
          <cell r="S189">
            <v>4017.54</v>
          </cell>
          <cell r="T189">
            <v>4017.54</v>
          </cell>
          <cell r="U189">
            <v>4017.54</v>
          </cell>
          <cell r="V189">
            <v>4017.54</v>
          </cell>
          <cell r="W189">
            <v>4017.54</v>
          </cell>
          <cell r="X189">
            <v>4017.54</v>
          </cell>
          <cell r="Y189">
            <v>4017.54</v>
          </cell>
          <cell r="Z189">
            <v>4017.54</v>
          </cell>
          <cell r="AA189">
            <v>4017.54</v>
          </cell>
          <cell r="AB189">
            <v>4017.54</v>
          </cell>
          <cell r="AC189">
            <v>4017.54</v>
          </cell>
          <cell r="AD189">
            <v>19434.206666666672</v>
          </cell>
          <cell r="AE189">
            <v>19434.206666666672</v>
          </cell>
          <cell r="AF189">
            <v>18600.87333333334</v>
          </cell>
          <cell r="AG189">
            <v>17767.540000000005</v>
          </cell>
          <cell r="AH189">
            <v>16934.206666666672</v>
          </cell>
          <cell r="AI189">
            <v>16100.873333333338</v>
          </cell>
          <cell r="AJ189">
            <v>14850.873333333338</v>
          </cell>
          <cell r="AK189">
            <v>13184.206666666671</v>
          </cell>
          <cell r="AL189">
            <v>11517.539999999995</v>
          </cell>
          <cell r="AM189">
            <v>9850.8733333333294</v>
          </cell>
          <cell r="AN189">
            <v>8184.2066666666651</v>
          </cell>
          <cell r="AO189">
            <v>6517.5400000000009</v>
          </cell>
          <cell r="AR189" t="str">
            <v>50a</v>
          </cell>
        </row>
        <row r="190">
          <cell r="R190">
            <v>2684968.82</v>
          </cell>
          <cell r="S190">
            <v>2684968.82</v>
          </cell>
          <cell r="T190">
            <v>2684968.82</v>
          </cell>
          <cell r="U190">
            <v>2684968.82</v>
          </cell>
          <cell r="V190">
            <v>2684968.82</v>
          </cell>
          <cell r="W190">
            <v>2694695.45</v>
          </cell>
          <cell r="X190">
            <v>2694695.45</v>
          </cell>
          <cell r="Y190">
            <v>2694695.45</v>
          </cell>
          <cell r="Z190">
            <v>2694695.45</v>
          </cell>
          <cell r="AA190">
            <v>2694695.45</v>
          </cell>
          <cell r="AB190">
            <v>2694695.45</v>
          </cell>
          <cell r="AC190">
            <v>3153762.89</v>
          </cell>
          <cell r="AD190">
            <v>1072324.7841666667</v>
          </cell>
          <cell r="AE190">
            <v>1268654.1791666667</v>
          </cell>
          <cell r="AF190">
            <v>1464983.5741666667</v>
          </cell>
          <cell r="AG190">
            <v>1661312.9691666665</v>
          </cell>
          <cell r="AH190">
            <v>1857642.3641666668</v>
          </cell>
          <cell r="AI190">
            <v>2054377.0354166667</v>
          </cell>
          <cell r="AJ190">
            <v>2251516.9829166667</v>
          </cell>
          <cell r="AK190">
            <v>2448656.9304166664</v>
          </cell>
          <cell r="AL190">
            <v>2617204.9479166665</v>
          </cell>
          <cell r="AM190">
            <v>2687845.2774999999</v>
          </cell>
          <cell r="AN190">
            <v>2689169.8491666666</v>
          </cell>
          <cell r="AO190">
            <v>2709365.2212499999</v>
          </cell>
          <cell r="AR190" t="str">
            <v>50a</v>
          </cell>
        </row>
        <row r="191"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R191" t="str">
            <v>50b</v>
          </cell>
        </row>
        <row r="192">
          <cell r="R192">
            <v>114235</v>
          </cell>
          <cell r="S192">
            <v>114190.54</v>
          </cell>
          <cell r="T192">
            <v>113190.54</v>
          </cell>
          <cell r="U192">
            <v>112690.54</v>
          </cell>
          <cell r="V192">
            <v>112690.54</v>
          </cell>
          <cell r="W192">
            <v>110812.07</v>
          </cell>
          <cell r="X192">
            <v>110812.07</v>
          </cell>
          <cell r="Y192">
            <v>108690.51</v>
          </cell>
          <cell r="Z192">
            <v>108690.51</v>
          </cell>
          <cell r="AA192">
            <v>108690.51</v>
          </cell>
          <cell r="AB192">
            <v>108690.51</v>
          </cell>
          <cell r="AC192">
            <v>108473.27</v>
          </cell>
          <cell r="AD192">
            <v>120113.71208333333</v>
          </cell>
          <cell r="AE192">
            <v>119356.56874999999</v>
          </cell>
          <cell r="AF192">
            <v>118576.73958333333</v>
          </cell>
          <cell r="AG192">
            <v>117734.41041666667</v>
          </cell>
          <cell r="AH192">
            <v>116787.91458333335</v>
          </cell>
          <cell r="AI192">
            <v>115904.81583333336</v>
          </cell>
          <cell r="AJ192">
            <v>115195.53083333337</v>
          </cell>
          <cell r="AK192">
            <v>114383.26416666668</v>
          </cell>
          <cell r="AL192">
            <v>113440.93250000001</v>
          </cell>
          <cell r="AM192">
            <v>112602.70708333336</v>
          </cell>
          <cell r="AN192">
            <v>111851.92125000001</v>
          </cell>
          <cell r="AO192">
            <v>111228.12291666667</v>
          </cell>
          <cell r="AR192" t="str">
            <v>50a</v>
          </cell>
        </row>
        <row r="193"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R193" t="str">
            <v>50a</v>
          </cell>
        </row>
        <row r="194"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157823.70000000001</v>
          </cell>
          <cell r="W194">
            <v>115652</v>
          </cell>
          <cell r="X194">
            <v>115652</v>
          </cell>
          <cell r="Y194">
            <v>311327.21999999997</v>
          </cell>
          <cell r="Z194">
            <v>515065.14</v>
          </cell>
          <cell r="AA194">
            <v>234617.61</v>
          </cell>
          <cell r="AB194">
            <v>233607.73</v>
          </cell>
          <cell r="AC194">
            <v>157409.43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6575.9875000000002</v>
          </cell>
          <cell r="AI194">
            <v>17970.808333333334</v>
          </cell>
          <cell r="AJ194">
            <v>27608.475000000002</v>
          </cell>
          <cell r="AK194">
            <v>45399.27583333334</v>
          </cell>
          <cell r="AL194">
            <v>79832.290833333333</v>
          </cell>
          <cell r="AM194">
            <v>111069.07208333333</v>
          </cell>
          <cell r="AN194">
            <v>130578.46124999999</v>
          </cell>
          <cell r="AO194">
            <v>146870.84291666668</v>
          </cell>
          <cell r="AR194" t="str">
            <v>62</v>
          </cell>
        </row>
        <row r="195"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R195" t="str">
            <v>50a</v>
          </cell>
        </row>
        <row r="196">
          <cell r="R196">
            <v>73353</v>
          </cell>
          <cell r="S196">
            <v>73353</v>
          </cell>
          <cell r="T196">
            <v>73353</v>
          </cell>
          <cell r="U196">
            <v>73353</v>
          </cell>
          <cell r="V196">
            <v>73353</v>
          </cell>
          <cell r="W196">
            <v>73353</v>
          </cell>
          <cell r="X196">
            <v>73353</v>
          </cell>
          <cell r="Y196">
            <v>73353</v>
          </cell>
          <cell r="Z196">
            <v>73353</v>
          </cell>
          <cell r="AA196">
            <v>73353</v>
          </cell>
          <cell r="AB196">
            <v>73353</v>
          </cell>
          <cell r="AC196">
            <v>73353</v>
          </cell>
          <cell r="AD196">
            <v>27507.375</v>
          </cell>
          <cell r="AE196">
            <v>33620.125</v>
          </cell>
          <cell r="AF196">
            <v>39732.875</v>
          </cell>
          <cell r="AG196">
            <v>45845.625</v>
          </cell>
          <cell r="AH196">
            <v>51958.375</v>
          </cell>
          <cell r="AI196">
            <v>58071.125</v>
          </cell>
          <cell r="AJ196">
            <v>64183.875</v>
          </cell>
          <cell r="AK196">
            <v>70296.625</v>
          </cell>
          <cell r="AL196">
            <v>73353</v>
          </cell>
          <cell r="AM196">
            <v>73353</v>
          </cell>
          <cell r="AN196">
            <v>73353</v>
          </cell>
          <cell r="AO196">
            <v>73353</v>
          </cell>
          <cell r="AR196" t="str">
            <v>62</v>
          </cell>
        </row>
        <row r="197">
          <cell r="R197">
            <v>812655</v>
          </cell>
          <cell r="S197">
            <v>812655</v>
          </cell>
          <cell r="T197">
            <v>812655</v>
          </cell>
          <cell r="U197">
            <v>812655</v>
          </cell>
          <cell r="V197">
            <v>812655</v>
          </cell>
          <cell r="W197">
            <v>812655</v>
          </cell>
          <cell r="X197">
            <v>812655</v>
          </cell>
          <cell r="Y197">
            <v>812655</v>
          </cell>
          <cell r="Z197">
            <v>812655</v>
          </cell>
          <cell r="AA197">
            <v>987204</v>
          </cell>
          <cell r="AB197">
            <v>987204</v>
          </cell>
          <cell r="AC197">
            <v>987204</v>
          </cell>
          <cell r="AD197">
            <v>708660.54166666663</v>
          </cell>
          <cell r="AE197">
            <v>727568.625</v>
          </cell>
          <cell r="AF197">
            <v>746476.70833333337</v>
          </cell>
          <cell r="AG197">
            <v>765384.79166666663</v>
          </cell>
          <cell r="AH197">
            <v>784292.875</v>
          </cell>
          <cell r="AI197">
            <v>803200.95833333337</v>
          </cell>
          <cell r="AJ197">
            <v>812655</v>
          </cell>
          <cell r="AK197">
            <v>812655</v>
          </cell>
          <cell r="AL197">
            <v>812655</v>
          </cell>
          <cell r="AM197">
            <v>819927.875</v>
          </cell>
          <cell r="AN197">
            <v>834473.625</v>
          </cell>
          <cell r="AO197">
            <v>849019.375</v>
          </cell>
          <cell r="AR197" t="str">
            <v>62</v>
          </cell>
        </row>
        <row r="198"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4091.2637499999987</v>
          </cell>
          <cell r="AE198">
            <v>3701.6195833333327</v>
          </cell>
          <cell r="AF198">
            <v>3311.9754166666662</v>
          </cell>
          <cell r="AG198">
            <v>2922.3312499999997</v>
          </cell>
          <cell r="AH198">
            <v>2532.6870833333328</v>
          </cell>
          <cell r="AI198">
            <v>2143.0429166666668</v>
          </cell>
          <cell r="AJ198">
            <v>1753.3987499999996</v>
          </cell>
          <cell r="AK198">
            <v>1363.7545833333331</v>
          </cell>
          <cell r="AL198">
            <v>974.11041666666654</v>
          </cell>
          <cell r="AM198">
            <v>584.46624999999995</v>
          </cell>
          <cell r="AN198">
            <v>194.82208333333332</v>
          </cell>
          <cell r="AO198">
            <v>0</v>
          </cell>
          <cell r="AR198" t="str">
            <v>50a</v>
          </cell>
        </row>
        <row r="199">
          <cell r="R199">
            <v>717254</v>
          </cell>
          <cell r="S199">
            <v>717254</v>
          </cell>
          <cell r="T199">
            <v>717254</v>
          </cell>
          <cell r="U199">
            <v>717254</v>
          </cell>
          <cell r="V199">
            <v>717254</v>
          </cell>
          <cell r="W199">
            <v>717254</v>
          </cell>
          <cell r="X199">
            <v>717254</v>
          </cell>
          <cell r="Y199">
            <v>717254</v>
          </cell>
          <cell r="Z199">
            <v>717254</v>
          </cell>
          <cell r="AA199">
            <v>622232</v>
          </cell>
          <cell r="AB199">
            <v>622232</v>
          </cell>
          <cell r="AC199">
            <v>622232</v>
          </cell>
          <cell r="AD199">
            <v>589689.75</v>
          </cell>
          <cell r="AE199">
            <v>612883.25</v>
          </cell>
          <cell r="AF199">
            <v>636076.75</v>
          </cell>
          <cell r="AG199">
            <v>659270.25</v>
          </cell>
          <cell r="AH199">
            <v>682463.75</v>
          </cell>
          <cell r="AI199">
            <v>705657.25</v>
          </cell>
          <cell r="AJ199">
            <v>717254</v>
          </cell>
          <cell r="AK199">
            <v>717254</v>
          </cell>
          <cell r="AL199">
            <v>717254</v>
          </cell>
          <cell r="AM199">
            <v>713294.75</v>
          </cell>
          <cell r="AN199">
            <v>705376.25</v>
          </cell>
          <cell r="AO199">
            <v>697457.75</v>
          </cell>
          <cell r="AR199" t="str">
            <v>62</v>
          </cell>
        </row>
        <row r="200">
          <cell r="R200">
            <v>3969.64</v>
          </cell>
          <cell r="S200">
            <v>3969.64</v>
          </cell>
          <cell r="T200">
            <v>3904.46</v>
          </cell>
          <cell r="U200">
            <v>3904.46</v>
          </cell>
          <cell r="V200">
            <v>3904.46</v>
          </cell>
          <cell r="W200">
            <v>3885.62</v>
          </cell>
          <cell r="X200">
            <v>3885.62</v>
          </cell>
          <cell r="Y200">
            <v>3885.62</v>
          </cell>
          <cell r="Z200">
            <v>3885.62</v>
          </cell>
          <cell r="AA200">
            <v>3885.62</v>
          </cell>
          <cell r="AB200">
            <v>3885.62</v>
          </cell>
          <cell r="AC200">
            <v>590.63</v>
          </cell>
          <cell r="AD200">
            <v>4024.7050000000004</v>
          </cell>
          <cell r="AE200">
            <v>4014.731666666667</v>
          </cell>
          <cell r="AF200">
            <v>4004.1433333333334</v>
          </cell>
          <cell r="AG200">
            <v>3992.94</v>
          </cell>
          <cell r="AH200">
            <v>3981.7366666666671</v>
          </cell>
          <cell r="AI200">
            <v>3969.7483333333334</v>
          </cell>
          <cell r="AJ200">
            <v>3956.9750000000004</v>
          </cell>
          <cell r="AK200">
            <v>3944.2016666666673</v>
          </cell>
          <cell r="AL200">
            <v>3933.4016666666671</v>
          </cell>
          <cell r="AM200">
            <v>3924.5750000000003</v>
          </cell>
          <cell r="AN200">
            <v>3915.7483333333334</v>
          </cell>
          <cell r="AO200">
            <v>3770.5429166666672</v>
          </cell>
          <cell r="AR200" t="str">
            <v>50a</v>
          </cell>
        </row>
        <row r="201">
          <cell r="R201">
            <v>-3261.84</v>
          </cell>
          <cell r="S201">
            <v>-3261.84</v>
          </cell>
          <cell r="T201">
            <v>-3261.84</v>
          </cell>
          <cell r="U201">
            <v>-3261.84</v>
          </cell>
          <cell r="V201">
            <v>-3261.84</v>
          </cell>
          <cell r="W201">
            <v>-3261.84</v>
          </cell>
          <cell r="X201">
            <v>-3261.84</v>
          </cell>
          <cell r="Y201">
            <v>-3261.84</v>
          </cell>
          <cell r="Z201">
            <v>-3261.84</v>
          </cell>
          <cell r="AA201">
            <v>-3261.84</v>
          </cell>
          <cell r="AB201">
            <v>-3261.84</v>
          </cell>
          <cell r="AC201">
            <v>0</v>
          </cell>
          <cell r="AD201">
            <v>-3261.84</v>
          </cell>
          <cell r="AE201">
            <v>-3261.84</v>
          </cell>
          <cell r="AF201">
            <v>-3261.84</v>
          </cell>
          <cell r="AG201">
            <v>-3261.84</v>
          </cell>
          <cell r="AH201">
            <v>-3261.84</v>
          </cell>
          <cell r="AI201">
            <v>-3261.84</v>
          </cell>
          <cell r="AJ201">
            <v>-3261.84</v>
          </cell>
          <cell r="AK201">
            <v>-3261.84</v>
          </cell>
          <cell r="AL201">
            <v>-3261.84</v>
          </cell>
          <cell r="AM201">
            <v>-3261.84</v>
          </cell>
          <cell r="AN201">
            <v>-3261.84</v>
          </cell>
          <cell r="AO201">
            <v>-3125.9300000000003</v>
          </cell>
          <cell r="AR201" t="str">
            <v>50b</v>
          </cell>
        </row>
        <row r="202"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R202" t="str">
            <v>62</v>
          </cell>
        </row>
        <row r="203"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R203" t="str">
            <v>50b</v>
          </cell>
        </row>
        <row r="204">
          <cell r="R204">
            <v>16286.22</v>
          </cell>
          <cell r="S204">
            <v>16286.22</v>
          </cell>
          <cell r="T204">
            <v>16286.22</v>
          </cell>
          <cell r="U204">
            <v>16286.22</v>
          </cell>
          <cell r="V204">
            <v>16286.22</v>
          </cell>
          <cell r="W204">
            <v>16286.22</v>
          </cell>
          <cell r="X204">
            <v>16286.22</v>
          </cell>
          <cell r="Y204">
            <v>16286.22</v>
          </cell>
          <cell r="Z204">
            <v>16286.22</v>
          </cell>
          <cell r="AA204">
            <v>16286.22</v>
          </cell>
          <cell r="AB204">
            <v>16286.22</v>
          </cell>
          <cell r="AC204">
            <v>0</v>
          </cell>
          <cell r="AD204">
            <v>16286.22</v>
          </cell>
          <cell r="AE204">
            <v>16286.22</v>
          </cell>
          <cell r="AF204">
            <v>16286.22</v>
          </cell>
          <cell r="AG204">
            <v>16286.22</v>
          </cell>
          <cell r="AH204">
            <v>16286.22</v>
          </cell>
          <cell r="AI204">
            <v>16286.22</v>
          </cell>
          <cell r="AJ204">
            <v>16286.22</v>
          </cell>
          <cell r="AK204">
            <v>16286.22</v>
          </cell>
          <cell r="AL204">
            <v>16286.22</v>
          </cell>
          <cell r="AM204">
            <v>16286.22</v>
          </cell>
          <cell r="AN204">
            <v>16286.22</v>
          </cell>
          <cell r="AO204">
            <v>15607.627499999997</v>
          </cell>
        </row>
        <row r="205">
          <cell r="R205">
            <v>282716.15000000002</v>
          </cell>
          <cell r="S205">
            <v>162952.66</v>
          </cell>
          <cell r="T205">
            <v>358711.81</v>
          </cell>
          <cell r="U205">
            <v>250975.75</v>
          </cell>
          <cell r="V205">
            <v>318023.11</v>
          </cell>
          <cell r="W205">
            <v>279224.65000000002</v>
          </cell>
          <cell r="X205">
            <v>231607.19</v>
          </cell>
          <cell r="Y205">
            <v>238232.17</v>
          </cell>
          <cell r="Z205">
            <v>269446.98</v>
          </cell>
          <cell r="AA205">
            <v>56991.839999999997</v>
          </cell>
          <cell r="AB205">
            <v>46620.94</v>
          </cell>
          <cell r="AC205">
            <v>-72165.75</v>
          </cell>
          <cell r="AD205">
            <v>366017.15833333338</v>
          </cell>
          <cell r="AE205">
            <v>354992.42499999999</v>
          </cell>
          <cell r="AF205">
            <v>342562.99958333332</v>
          </cell>
          <cell r="AG205">
            <v>335767.44791666669</v>
          </cell>
          <cell r="AH205">
            <v>328607.68125000002</v>
          </cell>
          <cell r="AI205">
            <v>322325.31083333335</v>
          </cell>
          <cell r="AJ205">
            <v>311035.27416666667</v>
          </cell>
          <cell r="AK205">
            <v>297079.8891666666</v>
          </cell>
          <cell r="AL205">
            <v>284600.65125</v>
          </cell>
          <cell r="AM205">
            <v>264854.755</v>
          </cell>
          <cell r="AN205">
            <v>242285.03208333332</v>
          </cell>
          <cell r="AO205">
            <v>217523.82249999998</v>
          </cell>
          <cell r="AR205" t="str">
            <v>50a</v>
          </cell>
        </row>
        <row r="206">
          <cell r="R206">
            <v>803.66</v>
          </cell>
          <cell r="S206">
            <v>803.66</v>
          </cell>
          <cell r="T206">
            <v>803.66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803.66</v>
          </cell>
          <cell r="AE206">
            <v>803.66</v>
          </cell>
          <cell r="AF206">
            <v>803.66</v>
          </cell>
          <cell r="AG206">
            <v>770.17416666666668</v>
          </cell>
          <cell r="AH206">
            <v>703.20249999999999</v>
          </cell>
          <cell r="AI206">
            <v>636.23083333333329</v>
          </cell>
          <cell r="AJ206">
            <v>569.2591666666666</v>
          </cell>
          <cell r="AK206">
            <v>502.28749999999997</v>
          </cell>
          <cell r="AL206">
            <v>435.31583333333333</v>
          </cell>
          <cell r="AM206">
            <v>368.34416666666669</v>
          </cell>
          <cell r="AN206">
            <v>301.3725</v>
          </cell>
          <cell r="AO206">
            <v>234.40083333333334</v>
          </cell>
          <cell r="AR206" t="str">
            <v>50a</v>
          </cell>
        </row>
        <row r="207">
          <cell r="R207">
            <v>248.86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246.75083333333339</v>
          </cell>
          <cell r="AE207">
            <v>257.12000000000006</v>
          </cell>
          <cell r="AF207">
            <v>208.0254166666667</v>
          </cell>
          <cell r="AG207">
            <v>58.896250000000016</v>
          </cell>
          <cell r="AH207">
            <v>-62.343333333333298</v>
          </cell>
          <cell r="AI207">
            <v>-90.985416666666609</v>
          </cell>
          <cell r="AJ207">
            <v>-64.952083333333306</v>
          </cell>
          <cell r="AK207">
            <v>40.271666666666682</v>
          </cell>
          <cell r="AL207">
            <v>100.40583333333335</v>
          </cell>
          <cell r="AM207">
            <v>77.167500000000004</v>
          </cell>
          <cell r="AN207">
            <v>54.345833333333339</v>
          </cell>
          <cell r="AO207">
            <v>31.940833333333334</v>
          </cell>
        </row>
        <row r="208">
          <cell r="R208">
            <v>89120.69</v>
          </cell>
          <cell r="S208">
            <v>63910.080000000002</v>
          </cell>
          <cell r="T208">
            <v>8490.5300000000007</v>
          </cell>
          <cell r="U208">
            <v>36145.06</v>
          </cell>
          <cell r="V208">
            <v>74347.94</v>
          </cell>
          <cell r="W208">
            <v>37649.550000000003</v>
          </cell>
          <cell r="X208">
            <v>92742.32</v>
          </cell>
          <cell r="Y208">
            <v>68198.23</v>
          </cell>
          <cell r="Z208">
            <v>18050.03</v>
          </cell>
          <cell r="AA208">
            <v>58910.35</v>
          </cell>
          <cell r="AB208">
            <v>16062.67</v>
          </cell>
          <cell r="AC208">
            <v>96777.71</v>
          </cell>
          <cell r="AD208">
            <v>60373.66791666668</v>
          </cell>
          <cell r="AE208">
            <v>59466.618749999994</v>
          </cell>
          <cell r="AF208">
            <v>58878.294166666659</v>
          </cell>
          <cell r="AG208">
            <v>58531.571666666663</v>
          </cell>
          <cell r="AH208">
            <v>56623.311250000006</v>
          </cell>
          <cell r="AI208">
            <v>54006.304999999993</v>
          </cell>
          <cell r="AJ208">
            <v>54665.923750000009</v>
          </cell>
          <cell r="AK208">
            <v>58334.72291666668</v>
          </cell>
          <cell r="AL208">
            <v>57182.962500000001</v>
          </cell>
          <cell r="AM208">
            <v>55118.67500000001</v>
          </cell>
          <cell r="AN208">
            <v>53215.775833333326</v>
          </cell>
          <cell r="AO208">
            <v>52489.000833333332</v>
          </cell>
          <cell r="AR208" t="str">
            <v>50b</v>
          </cell>
        </row>
        <row r="209">
          <cell r="R209">
            <v>0</v>
          </cell>
          <cell r="S209">
            <v>0</v>
          </cell>
          <cell r="T209">
            <v>3500000</v>
          </cell>
          <cell r="U209">
            <v>17600000</v>
          </cell>
          <cell r="V209">
            <v>2000000</v>
          </cell>
          <cell r="W209">
            <v>0</v>
          </cell>
          <cell r="X209">
            <v>37000000</v>
          </cell>
          <cell r="Y209">
            <v>0</v>
          </cell>
          <cell r="Z209">
            <v>4300000</v>
          </cell>
          <cell r="AA209">
            <v>0</v>
          </cell>
          <cell r="AB209">
            <v>18100000</v>
          </cell>
          <cell r="AC209">
            <v>3200000</v>
          </cell>
          <cell r="AD209">
            <v>28095817.9375</v>
          </cell>
          <cell r="AE209">
            <v>18230030.345416665</v>
          </cell>
          <cell r="AF209">
            <v>11535258.098333335</v>
          </cell>
          <cell r="AG209">
            <v>7170845.0549999997</v>
          </cell>
          <cell r="AH209">
            <v>5520833.333333333</v>
          </cell>
          <cell r="AI209">
            <v>5395833.333333333</v>
          </cell>
          <cell r="AJ209">
            <v>5181250</v>
          </cell>
          <cell r="AK209">
            <v>5091666.666666667</v>
          </cell>
          <cell r="AL209">
            <v>5187500</v>
          </cell>
          <cell r="AM209">
            <v>5366666.666666667</v>
          </cell>
          <cell r="AN209">
            <v>6120833.333333333</v>
          </cell>
          <cell r="AO209">
            <v>7008333.333333333</v>
          </cell>
          <cell r="AR209" t="str">
            <v>62</v>
          </cell>
        </row>
        <row r="210">
          <cell r="R210">
            <v>9750000</v>
          </cell>
          <cell r="S210">
            <v>9500000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5000000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6022414.7625000002</v>
          </cell>
          <cell r="AE210">
            <v>6574498.0958333341</v>
          </cell>
          <cell r="AF210">
            <v>5659498.0958333341</v>
          </cell>
          <cell r="AG210">
            <v>4265331.4291666662</v>
          </cell>
          <cell r="AH210">
            <v>3914211.5637500002</v>
          </cell>
          <cell r="AI210">
            <v>3646425.0316666667</v>
          </cell>
          <cell r="AJ210">
            <v>3188091.6983333337</v>
          </cell>
          <cell r="AK210">
            <v>2437795.8491666666</v>
          </cell>
          <cell r="AL210">
            <v>2020833.3333333333</v>
          </cell>
          <cell r="AM210">
            <v>2020833.3333333333</v>
          </cell>
          <cell r="AN210">
            <v>2020833.3333333333</v>
          </cell>
          <cell r="AO210">
            <v>2020833.3333333333</v>
          </cell>
          <cell r="AR210" t="str">
            <v>62</v>
          </cell>
        </row>
        <row r="211"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R211" t="str">
            <v>62</v>
          </cell>
        </row>
        <row r="212"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R212" t="str">
            <v>62</v>
          </cell>
        </row>
        <row r="213"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R213" t="str">
            <v>62</v>
          </cell>
        </row>
        <row r="214"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R214" t="str">
            <v>62</v>
          </cell>
        </row>
        <row r="215"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R215" t="str">
            <v>62</v>
          </cell>
        </row>
        <row r="216">
          <cell r="R216">
            <v>9716.9</v>
          </cell>
          <cell r="S216">
            <v>9761.33</v>
          </cell>
          <cell r="T216">
            <v>9806.09</v>
          </cell>
          <cell r="U216">
            <v>7852.97</v>
          </cell>
          <cell r="V216">
            <v>7896.6</v>
          </cell>
          <cell r="W216">
            <v>10281.81</v>
          </cell>
          <cell r="X216">
            <v>10629.75</v>
          </cell>
          <cell r="Y216">
            <v>7559.66</v>
          </cell>
          <cell r="Z216">
            <v>6895.71</v>
          </cell>
          <cell r="AA216">
            <v>7219.56</v>
          </cell>
          <cell r="AB216">
            <v>7243.3</v>
          </cell>
          <cell r="AC216">
            <v>7267.22</v>
          </cell>
          <cell r="AD216">
            <v>428945.11375000002</v>
          </cell>
          <cell r="AE216">
            <v>413912.0733333333</v>
          </cell>
          <cell r="AF216">
            <v>394898.24291666667</v>
          </cell>
          <cell r="AG216">
            <v>384179.00374999997</v>
          </cell>
          <cell r="AH216">
            <v>373418.69249999995</v>
          </cell>
          <cell r="AI216">
            <v>341495.48291666666</v>
          </cell>
          <cell r="AJ216">
            <v>289546.60916666669</v>
          </cell>
          <cell r="AK216">
            <v>238602.55166666664</v>
          </cell>
          <cell r="AL216">
            <v>187496.42916666667</v>
          </cell>
          <cell r="AM216">
            <v>136358.91750000001</v>
          </cell>
          <cell r="AN216">
            <v>85226.910416666666</v>
          </cell>
          <cell r="AO216">
            <v>34087.513333333329</v>
          </cell>
          <cell r="AR216" t="str">
            <v>62</v>
          </cell>
        </row>
        <row r="217">
          <cell r="R217">
            <v>612566.93999999994</v>
          </cell>
          <cell r="S217">
            <v>612566.93999999994</v>
          </cell>
          <cell r="T217">
            <v>612566.93999999994</v>
          </cell>
          <cell r="U217">
            <v>612566.93999999994</v>
          </cell>
          <cell r="V217">
            <v>612566.93999999994</v>
          </cell>
          <cell r="W217">
            <v>612566.93999999994</v>
          </cell>
          <cell r="X217">
            <v>612566.93999999994</v>
          </cell>
          <cell r="Y217">
            <v>445352.1</v>
          </cell>
          <cell r="Z217">
            <v>284582.11</v>
          </cell>
          <cell r="AA217">
            <v>284582.11</v>
          </cell>
          <cell r="AB217">
            <v>284582.11</v>
          </cell>
          <cell r="AC217">
            <v>449112.56</v>
          </cell>
          <cell r="AD217">
            <v>434136.66041666665</v>
          </cell>
          <cell r="AE217">
            <v>453054.95249999996</v>
          </cell>
          <cell r="AF217">
            <v>469227.31916666665</v>
          </cell>
          <cell r="AG217">
            <v>484252.72124999994</v>
          </cell>
          <cell r="AH217">
            <v>498131.15874999994</v>
          </cell>
          <cell r="AI217">
            <v>512009.59624999994</v>
          </cell>
          <cell r="AJ217">
            <v>526266.17958333332</v>
          </cell>
          <cell r="AK217">
            <v>533933.62374999991</v>
          </cell>
          <cell r="AL217">
            <v>529445.37708333321</v>
          </cell>
          <cell r="AM217">
            <v>518723.2245833333</v>
          </cell>
          <cell r="AN217">
            <v>506955.57208333333</v>
          </cell>
          <cell r="AO217">
            <v>502043.35500000004</v>
          </cell>
          <cell r="AR217" t="str">
            <v>62</v>
          </cell>
        </row>
        <row r="218"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R218" t="str">
            <v>50b</v>
          </cell>
        </row>
        <row r="219"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</row>
        <row r="220">
          <cell r="R220">
            <v>-229314.89</v>
          </cell>
          <cell r="S220">
            <v>-176050.36</v>
          </cell>
          <cell r="T220">
            <v>-175633.57</v>
          </cell>
          <cell r="U220">
            <v>-181171.93</v>
          </cell>
          <cell r="V220">
            <v>-89410.79</v>
          </cell>
          <cell r="W220">
            <v>-74828.88</v>
          </cell>
          <cell r="X220">
            <v>-27693.21</v>
          </cell>
          <cell r="Y220">
            <v>-221620.52</v>
          </cell>
          <cell r="Z220">
            <v>-191550.07999999999</v>
          </cell>
          <cell r="AA220">
            <v>-157496.48000000001</v>
          </cell>
          <cell r="AB220">
            <v>-63196.77</v>
          </cell>
          <cell r="AC220">
            <v>-54371.22</v>
          </cell>
          <cell r="AD220">
            <v>-370905.94041666662</v>
          </cell>
          <cell r="AE220">
            <v>-353892.27208333329</v>
          </cell>
          <cell r="AF220">
            <v>-336048.86958333332</v>
          </cell>
          <cell r="AG220">
            <v>-326989.90083333326</v>
          </cell>
          <cell r="AH220">
            <v>-305619.95666666661</v>
          </cell>
          <cell r="AI220">
            <v>-289095.8545833333</v>
          </cell>
          <cell r="AJ220">
            <v>-265766.95583333331</v>
          </cell>
          <cell r="AK220">
            <v>-230511.87875</v>
          </cell>
          <cell r="AL220">
            <v>-200257.23749999996</v>
          </cell>
          <cell r="AM220">
            <v>-179784.0325</v>
          </cell>
          <cell r="AN220">
            <v>-159793.74666666664</v>
          </cell>
          <cell r="AO220">
            <v>-140486.21958333332</v>
          </cell>
          <cell r="AR220" t="str">
            <v>50a</v>
          </cell>
        </row>
        <row r="221">
          <cell r="R221">
            <v>126903251.67</v>
          </cell>
          <cell r="S221">
            <v>126606489.06999999</v>
          </cell>
          <cell r="T221">
            <v>110825919.31999999</v>
          </cell>
          <cell r="U221">
            <v>96428332.530000001</v>
          </cell>
          <cell r="V221">
            <v>91004908.510000005</v>
          </cell>
          <cell r="W221">
            <v>87079897.829999998</v>
          </cell>
          <cell r="X221">
            <v>87880215.319999993</v>
          </cell>
          <cell r="Y221">
            <v>85696975.450000003</v>
          </cell>
          <cell r="Z221">
            <v>84023890.489999995</v>
          </cell>
          <cell r="AA221">
            <v>91309033.650000006</v>
          </cell>
          <cell r="AB221">
            <v>104860659.65000001</v>
          </cell>
          <cell r="AC221">
            <v>116471057.51000001</v>
          </cell>
          <cell r="AD221">
            <v>96823954.699166656</v>
          </cell>
          <cell r="AE221">
            <v>98317548.680416659</v>
          </cell>
          <cell r="AF221">
            <v>99053275.820416674</v>
          </cell>
          <cell r="AG221">
            <v>99024123.535416663</v>
          </cell>
          <cell r="AH221">
            <v>98941903.103333339</v>
          </cell>
          <cell r="AI221">
            <v>99026958.707499996</v>
          </cell>
          <cell r="AJ221">
            <v>99340446.67916666</v>
          </cell>
          <cell r="AK221">
            <v>99735025.017083347</v>
          </cell>
          <cell r="AL221">
            <v>99978523.201250017</v>
          </cell>
          <cell r="AM221">
            <v>100476956.28166668</v>
          </cell>
          <cell r="AN221">
            <v>100730368.63166668</v>
          </cell>
          <cell r="AO221">
            <v>100678783.81125002</v>
          </cell>
          <cell r="AR221" t="str">
            <v>50b</v>
          </cell>
        </row>
        <row r="222"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912600</v>
          </cell>
          <cell r="X222">
            <v>912600</v>
          </cell>
          <cell r="Y222">
            <v>912600</v>
          </cell>
          <cell r="Z222">
            <v>1466400</v>
          </cell>
          <cell r="AA222">
            <v>1466400</v>
          </cell>
          <cell r="AB222">
            <v>1536600</v>
          </cell>
          <cell r="AC222">
            <v>1536600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38025</v>
          </cell>
          <cell r="AJ222">
            <v>114075</v>
          </cell>
          <cell r="AK222">
            <v>190125</v>
          </cell>
          <cell r="AL222">
            <v>289250</v>
          </cell>
          <cell r="AM222">
            <v>411450</v>
          </cell>
          <cell r="AN222">
            <v>536575</v>
          </cell>
          <cell r="AO222">
            <v>664625</v>
          </cell>
        </row>
        <row r="223"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R223" t="str">
            <v>33b/62</v>
          </cell>
        </row>
        <row r="224"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R224" t="str">
            <v>33b/62</v>
          </cell>
        </row>
        <row r="225">
          <cell r="R225">
            <v>99328633.170000002</v>
          </cell>
          <cell r="S225">
            <v>95964074.530000001</v>
          </cell>
          <cell r="T225">
            <v>77921232.349999994</v>
          </cell>
          <cell r="U225">
            <v>61410171.390000001</v>
          </cell>
          <cell r="V225">
            <v>49003609.789999999</v>
          </cell>
          <cell r="W225">
            <v>38110029.789999999</v>
          </cell>
          <cell r="X225">
            <v>30176361.5</v>
          </cell>
          <cell r="Y225">
            <v>26785366.48</v>
          </cell>
          <cell r="Z225">
            <v>28828837.34</v>
          </cell>
          <cell r="AA225">
            <v>40748108.189999998</v>
          </cell>
          <cell r="AB225">
            <v>71473875.060000002</v>
          </cell>
          <cell r="AC225">
            <v>94692912.980000004</v>
          </cell>
          <cell r="AD225">
            <v>44950035.949166663</v>
          </cell>
          <cell r="AE225">
            <v>48685570.304166667</v>
          </cell>
          <cell r="AF225">
            <v>51579495.369166665</v>
          </cell>
          <cell r="AG225">
            <v>53463054.145833336</v>
          </cell>
          <cell r="AH225">
            <v>54635093.622500002</v>
          </cell>
          <cell r="AI225">
            <v>55396783.403749995</v>
          </cell>
          <cell r="AJ225">
            <v>55945185.170833327</v>
          </cell>
          <cell r="AK225">
            <v>56339873.14708332</v>
          </cell>
          <cell r="AL225">
            <v>56713317.949166663</v>
          </cell>
          <cell r="AM225">
            <v>57387806.903750002</v>
          </cell>
          <cell r="AN225">
            <v>58121934.774583347</v>
          </cell>
          <cell r="AO225">
            <v>58962197.018333323</v>
          </cell>
        </row>
        <row r="226">
          <cell r="R226">
            <v>-126903252</v>
          </cell>
          <cell r="S226">
            <v>-126606489</v>
          </cell>
          <cell r="T226">
            <v>-110825919</v>
          </cell>
          <cell r="U226">
            <v>-96428333</v>
          </cell>
          <cell r="V226">
            <v>-91004909</v>
          </cell>
          <cell r="W226">
            <v>-87079898</v>
          </cell>
          <cell r="X226">
            <v>-87880215</v>
          </cell>
          <cell r="Y226">
            <v>-85696975</v>
          </cell>
          <cell r="Z226">
            <v>-84023890</v>
          </cell>
          <cell r="AA226">
            <v>-91309034</v>
          </cell>
          <cell r="AB226">
            <v>-104860660</v>
          </cell>
          <cell r="AC226">
            <v>-116471058</v>
          </cell>
          <cell r="AD226">
            <v>-96851195.208333328</v>
          </cell>
          <cell r="AE226">
            <v>-98317548.666666672</v>
          </cell>
          <cell r="AF226">
            <v>-99053275.791666672</v>
          </cell>
          <cell r="AG226">
            <v>-99024123.5</v>
          </cell>
          <cell r="AH226">
            <v>-98941903.125</v>
          </cell>
          <cell r="AI226">
            <v>-99026958.75</v>
          </cell>
          <cell r="AJ226">
            <v>-99340446.708333328</v>
          </cell>
          <cell r="AK226">
            <v>-99735025.041666672</v>
          </cell>
          <cell r="AL226">
            <v>-99978523.208333328</v>
          </cell>
          <cell r="AM226">
            <v>-100476956.29166667</v>
          </cell>
          <cell r="AN226">
            <v>-100730368.66666667</v>
          </cell>
          <cell r="AO226">
            <v>-100678783.875</v>
          </cell>
          <cell r="AR226" t="str">
            <v>50b</v>
          </cell>
        </row>
        <row r="227">
          <cell r="R227">
            <v>-99328633</v>
          </cell>
          <cell r="S227">
            <v>-95964075</v>
          </cell>
          <cell r="T227">
            <v>-77921232</v>
          </cell>
          <cell r="U227">
            <v>-61410171</v>
          </cell>
          <cell r="V227">
            <v>-49003610</v>
          </cell>
          <cell r="W227">
            <v>-38110030</v>
          </cell>
          <cell r="X227">
            <v>-30176362</v>
          </cell>
          <cell r="Y227">
            <v>-26785366</v>
          </cell>
          <cell r="Z227">
            <v>-28828837</v>
          </cell>
          <cell r="AA227">
            <v>-40748108</v>
          </cell>
          <cell r="AB227">
            <v>-71473875</v>
          </cell>
          <cell r="AC227">
            <v>-94692913</v>
          </cell>
          <cell r="AD227">
            <v>-44894514.375</v>
          </cell>
          <cell r="AE227">
            <v>-48685570.208333336</v>
          </cell>
          <cell r="AF227">
            <v>-51579495.291666664</v>
          </cell>
          <cell r="AG227">
            <v>-53463054.041666664</v>
          </cell>
          <cell r="AH227">
            <v>-54635093.5</v>
          </cell>
          <cell r="AI227">
            <v>-55396783.291666664</v>
          </cell>
          <cell r="AJ227">
            <v>-55945185.083333336</v>
          </cell>
          <cell r="AK227">
            <v>-56339873.083333336</v>
          </cell>
          <cell r="AL227">
            <v>-56713317.875</v>
          </cell>
          <cell r="AM227">
            <v>-57387806.833333336</v>
          </cell>
          <cell r="AN227">
            <v>-58121934.708333336</v>
          </cell>
          <cell r="AO227">
            <v>-58962196.958333336</v>
          </cell>
        </row>
        <row r="228">
          <cell r="R228">
            <v>312357584</v>
          </cell>
          <cell r="S228">
            <v>295094749</v>
          </cell>
          <cell r="T228">
            <v>254677853</v>
          </cell>
          <cell r="U228">
            <v>212920042</v>
          </cell>
          <cell r="V228">
            <v>194581027</v>
          </cell>
          <cell r="W228">
            <v>172830812</v>
          </cell>
          <cell r="X228">
            <v>167578446</v>
          </cell>
          <cell r="Y228">
            <v>165281605</v>
          </cell>
          <cell r="Z228">
            <v>168132778</v>
          </cell>
          <cell r="AA228">
            <v>211746484</v>
          </cell>
          <cell r="AB228">
            <v>273304955</v>
          </cell>
          <cell r="AC228">
            <v>314380081</v>
          </cell>
          <cell r="AD228">
            <v>204389690.5</v>
          </cell>
          <cell r="AE228">
            <v>210022843.41666666</v>
          </cell>
          <cell r="AF228">
            <v>214351049.625</v>
          </cell>
          <cell r="AG228">
            <v>216731225.04166666</v>
          </cell>
          <cell r="AH228">
            <v>218184051.29166666</v>
          </cell>
          <cell r="AI228">
            <v>219586603.79166666</v>
          </cell>
          <cell r="AJ228">
            <v>221099628.125</v>
          </cell>
          <cell r="AK228">
            <v>222356351.08333334</v>
          </cell>
          <cell r="AL228">
            <v>223267634.58333334</v>
          </cell>
          <cell r="AM228">
            <v>225016408.79166666</v>
          </cell>
          <cell r="AN228">
            <v>226515378.5</v>
          </cell>
          <cell r="AO228">
            <v>227669286.16666666</v>
          </cell>
          <cell r="AR228" t="str">
            <v>33b/62x</v>
          </cell>
        </row>
        <row r="229">
          <cell r="R229">
            <v>-59000000</v>
          </cell>
          <cell r="S229">
            <v>0</v>
          </cell>
          <cell r="T229">
            <v>-37000000</v>
          </cell>
          <cell r="U229">
            <v>-123000000</v>
          </cell>
          <cell r="V229">
            <v>-123000000</v>
          </cell>
          <cell r="W229">
            <v>-145000000</v>
          </cell>
          <cell r="X229">
            <v>0</v>
          </cell>
          <cell r="Y229">
            <v>0</v>
          </cell>
          <cell r="Z229">
            <v>-61000000</v>
          </cell>
          <cell r="AA229">
            <v>0</v>
          </cell>
          <cell r="AB229">
            <v>-102200000</v>
          </cell>
          <cell r="AC229">
            <v>-150000000</v>
          </cell>
          <cell r="AD229">
            <v>-27708333.333333332</v>
          </cell>
          <cell r="AE229">
            <v>-30166666.666666668</v>
          </cell>
          <cell r="AF229">
            <v>-31708333.333333332</v>
          </cell>
          <cell r="AG229">
            <v>-38375000</v>
          </cell>
          <cell r="AH229">
            <v>-46333333.333333336</v>
          </cell>
          <cell r="AI229">
            <v>-55208333.333333336</v>
          </cell>
          <cell r="AJ229">
            <v>-61250000</v>
          </cell>
          <cell r="AK229">
            <v>-61250000</v>
          </cell>
          <cell r="AL229">
            <v>-63500000</v>
          </cell>
          <cell r="AM229">
            <v>-61875000</v>
          </cell>
          <cell r="AN229">
            <v>-60716666.666666664</v>
          </cell>
          <cell r="AO229">
            <v>-65058333.333333336</v>
          </cell>
          <cell r="AR229" t="str">
            <v>2b</v>
          </cell>
        </row>
        <row r="230">
          <cell r="R230">
            <v>76633</v>
          </cell>
          <cell r="S230">
            <v>73174</v>
          </cell>
          <cell r="T230">
            <v>65797</v>
          </cell>
          <cell r="U230">
            <v>58461</v>
          </cell>
          <cell r="V230">
            <v>56590</v>
          </cell>
          <cell r="W230">
            <v>54144</v>
          </cell>
          <cell r="X230">
            <v>55698</v>
          </cell>
          <cell r="Y230">
            <v>54977</v>
          </cell>
          <cell r="Z230">
            <v>53455</v>
          </cell>
          <cell r="AA230">
            <v>60057</v>
          </cell>
          <cell r="AB230">
            <v>68063</v>
          </cell>
          <cell r="AC230">
            <v>73979</v>
          </cell>
          <cell r="AD230">
            <v>60550.125</v>
          </cell>
          <cell r="AE230">
            <v>61164.083333333336</v>
          </cell>
          <cell r="AF230">
            <v>61572.875</v>
          </cell>
          <cell r="AG230">
            <v>61670.916666666664</v>
          </cell>
          <cell r="AH230">
            <v>61719</v>
          </cell>
          <cell r="AI230">
            <v>61832.833333333336</v>
          </cell>
          <cell r="AJ230">
            <v>62042.625</v>
          </cell>
          <cell r="AK230">
            <v>62270.083333333336</v>
          </cell>
          <cell r="AL230">
            <v>62374.25</v>
          </cell>
          <cell r="AM230">
            <v>62553.083333333336</v>
          </cell>
          <cell r="AN230">
            <v>62623.708333333336</v>
          </cell>
          <cell r="AO230">
            <v>62564.625</v>
          </cell>
          <cell r="AR230" t="str">
            <v>50b</v>
          </cell>
        </row>
        <row r="231">
          <cell r="R231">
            <v>57342</v>
          </cell>
          <cell r="S231">
            <v>53398</v>
          </cell>
          <cell r="T231">
            <v>43439</v>
          </cell>
          <cell r="U231">
            <v>32864</v>
          </cell>
          <cell r="V231">
            <v>26869</v>
          </cell>
          <cell r="W231">
            <v>19986</v>
          </cell>
          <cell r="X231">
            <v>16180</v>
          </cell>
          <cell r="Y231">
            <v>15915</v>
          </cell>
          <cell r="Z231">
            <v>18660</v>
          </cell>
          <cell r="AA231">
            <v>30765</v>
          </cell>
          <cell r="AB231">
            <v>49162</v>
          </cell>
          <cell r="AC231">
            <v>60864</v>
          </cell>
          <cell r="AD231">
            <v>27085.791666666668</v>
          </cell>
          <cell r="AE231">
            <v>28894.75</v>
          </cell>
          <cell r="AF231">
            <v>30348.791666666668</v>
          </cell>
          <cell r="AG231">
            <v>31277.416666666668</v>
          </cell>
          <cell r="AH231">
            <v>31857.583333333332</v>
          </cell>
          <cell r="AI231">
            <v>32349.75</v>
          </cell>
          <cell r="AJ231">
            <v>32790.958333333336</v>
          </cell>
          <cell r="AK231">
            <v>33102.5</v>
          </cell>
          <cell r="AL231">
            <v>33389.166666666664</v>
          </cell>
          <cell r="AM231">
            <v>33960.416666666664</v>
          </cell>
          <cell r="AN231">
            <v>34532.708333333336</v>
          </cell>
          <cell r="AO231">
            <v>35086.708333333336</v>
          </cell>
        </row>
        <row r="232">
          <cell r="R232">
            <v>-10151277.18</v>
          </cell>
          <cell r="S232">
            <v>-9973150.1300000008</v>
          </cell>
          <cell r="T232">
            <v>-9281484.4399999995</v>
          </cell>
          <cell r="U232">
            <v>-9720420.9199999999</v>
          </cell>
          <cell r="V232">
            <v>-9821244.3000000007</v>
          </cell>
          <cell r="W232">
            <v>-11412603</v>
          </cell>
          <cell r="X232">
            <v>-13846729.32</v>
          </cell>
          <cell r="Y232">
            <v>-18306163.800000001</v>
          </cell>
          <cell r="Z232">
            <v>-23492828.809999999</v>
          </cell>
          <cell r="AA232">
            <v>-25733689.09</v>
          </cell>
          <cell r="AB232">
            <v>-21302592.68</v>
          </cell>
          <cell r="AC232">
            <v>-15611417.439999999</v>
          </cell>
          <cell r="AD232">
            <v>-19373108.661666669</v>
          </cell>
          <cell r="AE232">
            <v>-18360445.045000006</v>
          </cell>
          <cell r="AF232">
            <v>-17555681.765416671</v>
          </cell>
          <cell r="AG232">
            <v>-16939077.343750004</v>
          </cell>
          <cell r="AH232">
            <v>-16424148.453749998</v>
          </cell>
          <cell r="AI232">
            <v>-16002934.886249999</v>
          </cell>
          <cell r="AJ232">
            <v>-15710625.932499999</v>
          </cell>
          <cell r="AK232">
            <v>-15504010.099166667</v>
          </cell>
          <cell r="AL232">
            <v>-15354432.74</v>
          </cell>
          <cell r="AM232">
            <v>-15218567.004583335</v>
          </cell>
          <cell r="AN232">
            <v>-15012003.849583333</v>
          </cell>
          <cell r="AO232">
            <v>-14883981.452916667</v>
          </cell>
          <cell r="AR232" t="str">
            <v>33b/62</v>
          </cell>
        </row>
        <row r="233">
          <cell r="Z233">
            <v>270069.38</v>
          </cell>
          <cell r="AA233">
            <v>174923.93</v>
          </cell>
          <cell r="AB233">
            <v>19014.189999999999</v>
          </cell>
          <cell r="AC233">
            <v>33552.589999999997</v>
          </cell>
          <cell r="AK233">
            <v>0</v>
          </cell>
          <cell r="AL233">
            <v>11252.890833333333</v>
          </cell>
          <cell r="AM233">
            <v>29794.278749999998</v>
          </cell>
          <cell r="AN233">
            <v>37875.033749999995</v>
          </cell>
          <cell r="AO233">
            <v>40065.316249999996</v>
          </cell>
          <cell r="AR233" t="str">
            <v>50a</v>
          </cell>
        </row>
        <row r="234"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R234" t="str">
            <v>50a</v>
          </cell>
        </row>
        <row r="235"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-1293.4845833333331</v>
          </cell>
          <cell r="AE235">
            <v>-1266.3454166666668</v>
          </cell>
          <cell r="AF235">
            <v>-1252.7758333333334</v>
          </cell>
          <cell r="AG235">
            <v>-1252.7758333333334</v>
          </cell>
          <cell r="AH235">
            <v>-1252.7758333333334</v>
          </cell>
          <cell r="AI235">
            <v>-1252.7758333333334</v>
          </cell>
          <cell r="AJ235">
            <v>-1252.7758333333334</v>
          </cell>
          <cell r="AK235">
            <v>-1252.7758333333334</v>
          </cell>
          <cell r="AL235">
            <v>-1103.2437500000001</v>
          </cell>
          <cell r="AM235">
            <v>-804.17958333333343</v>
          </cell>
          <cell r="AN235">
            <v>-327.32375000000002</v>
          </cell>
          <cell r="AO235">
            <v>0</v>
          </cell>
          <cell r="AR235" t="str">
            <v>50a</v>
          </cell>
        </row>
        <row r="236"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R236" t="str">
            <v>50b</v>
          </cell>
        </row>
        <row r="237"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38.666666666666664</v>
          </cell>
          <cell r="AE237">
            <v>38.666666666666664</v>
          </cell>
          <cell r="AF237">
            <v>33.083333333333336</v>
          </cell>
          <cell r="AG237">
            <v>21.916666666666668</v>
          </cell>
          <cell r="AH237">
            <v>10.75</v>
          </cell>
          <cell r="AI237">
            <v>5.166666666666667</v>
          </cell>
          <cell r="AJ237">
            <v>2.5833333333333335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R237" t="str">
            <v>50a</v>
          </cell>
        </row>
        <row r="238"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-462.8775</v>
          </cell>
          <cell r="AE238">
            <v>-154.29249999999999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R238" t="str">
            <v>50b</v>
          </cell>
        </row>
        <row r="239">
          <cell r="AA239">
            <v>10126674.5</v>
          </cell>
          <cell r="AB239">
            <v>9377321.2699999996</v>
          </cell>
          <cell r="AC239">
            <v>8623146.6799999997</v>
          </cell>
          <cell r="AM239">
            <v>421944.77083333331</v>
          </cell>
          <cell r="AN239">
            <v>1234611.26125</v>
          </cell>
          <cell r="AO239">
            <v>1984630.7591666665</v>
          </cell>
          <cell r="AR239" t="str">
            <v>50b</v>
          </cell>
        </row>
        <row r="240">
          <cell r="R240">
            <v>10046017.82</v>
          </cell>
          <cell r="S240">
            <v>11080959.789999999</v>
          </cell>
          <cell r="T240">
            <v>9373095.8599999994</v>
          </cell>
          <cell r="U240">
            <v>15360866.449999999</v>
          </cell>
          <cell r="V240">
            <v>17037575.48</v>
          </cell>
          <cell r="W240">
            <v>14357315.619999999</v>
          </cell>
          <cell r="X240">
            <v>22469550.98</v>
          </cell>
          <cell r="Y240">
            <v>17401027.280000001</v>
          </cell>
          <cell r="Z240">
            <v>6704431.21</v>
          </cell>
          <cell r="AA240">
            <v>9278709.6799999997</v>
          </cell>
          <cell r="AB240">
            <v>4314722.67</v>
          </cell>
          <cell r="AC240">
            <v>16624230.470000001</v>
          </cell>
          <cell r="AD240">
            <v>11569710.699583335</v>
          </cell>
          <cell r="AE240">
            <v>11625572.661666667</v>
          </cell>
          <cell r="AF240">
            <v>11598670.014166668</v>
          </cell>
          <cell r="AG240">
            <v>11911691.939999999</v>
          </cell>
          <cell r="AH240">
            <v>12312829.563333334</v>
          </cell>
          <cell r="AI240">
            <v>12259454.061250001</v>
          </cell>
          <cell r="AJ240">
            <v>12440590.321250001</v>
          </cell>
          <cell r="AK240">
            <v>12763266.462916667</v>
          </cell>
          <cell r="AL240">
            <v>12685718.972083332</v>
          </cell>
          <cell r="AM240">
            <v>12529114.432916669</v>
          </cell>
          <cell r="AN240">
            <v>12554491.597500002</v>
          </cell>
          <cell r="AO240">
            <v>12706284.069166668</v>
          </cell>
        </row>
        <row r="241">
          <cell r="R241">
            <v>110394.24000000001</v>
          </cell>
          <cell r="S241">
            <v>163522.71</v>
          </cell>
          <cell r="T241">
            <v>114011.63</v>
          </cell>
          <cell r="U241">
            <v>100574</v>
          </cell>
          <cell r="V241">
            <v>79819.56</v>
          </cell>
          <cell r="W241">
            <v>100975.55</v>
          </cell>
          <cell r="X241">
            <v>103213.14</v>
          </cell>
          <cell r="Y241">
            <v>102698.87</v>
          </cell>
          <cell r="Z241">
            <v>235718.7</v>
          </cell>
          <cell r="AA241">
            <v>221398.69</v>
          </cell>
          <cell r="AB241">
            <v>112525.42</v>
          </cell>
          <cell r="AC241">
            <v>176668.16</v>
          </cell>
          <cell r="AD241">
            <v>143631.13291666665</v>
          </cell>
          <cell r="AE241">
            <v>147383.69291666665</v>
          </cell>
          <cell r="AF241">
            <v>151916.48375000001</v>
          </cell>
          <cell r="AG241">
            <v>153257.38541666669</v>
          </cell>
          <cell r="AH241">
            <v>148493.39333333334</v>
          </cell>
          <cell r="AI241">
            <v>138291.25333333333</v>
          </cell>
          <cell r="AJ241">
            <v>131862.65291666667</v>
          </cell>
          <cell r="AK241">
            <v>130078.86</v>
          </cell>
          <cell r="AL241">
            <v>136061.00833333333</v>
          </cell>
          <cell r="AM241">
            <v>145280.37125</v>
          </cell>
          <cell r="AN241">
            <v>142007.01916666667</v>
          </cell>
          <cell r="AO241">
            <v>135491.43875</v>
          </cell>
        </row>
        <row r="242">
          <cell r="R242">
            <v>110394.16</v>
          </cell>
          <cell r="S242">
            <v>85890.36</v>
          </cell>
          <cell r="T242">
            <v>114011.61</v>
          </cell>
          <cell r="U242">
            <v>107696.46</v>
          </cell>
          <cell r="V242">
            <v>86942.05</v>
          </cell>
          <cell r="W242">
            <v>100975.58</v>
          </cell>
          <cell r="X242">
            <v>103213.16</v>
          </cell>
          <cell r="Y242">
            <v>102698.87</v>
          </cell>
          <cell r="Z242">
            <v>235718.74</v>
          </cell>
          <cell r="AA242">
            <v>221398.72</v>
          </cell>
          <cell r="AB242">
            <v>112525.34</v>
          </cell>
          <cell r="AC242">
            <v>176668.09</v>
          </cell>
          <cell r="AD242">
            <v>147718.49875</v>
          </cell>
          <cell r="AE242">
            <v>148460.83166666664</v>
          </cell>
          <cell r="AF242">
            <v>149758.93583333332</v>
          </cell>
          <cell r="AG242">
            <v>150983.7116666667</v>
          </cell>
          <cell r="AH242">
            <v>144127.51958333334</v>
          </cell>
          <cell r="AI242">
            <v>131949.3079166667</v>
          </cell>
          <cell r="AJ242">
            <v>128105.68000000001</v>
          </cell>
          <cell r="AK242">
            <v>129636.42541666668</v>
          </cell>
          <cell r="AL242">
            <v>136348.15833333333</v>
          </cell>
          <cell r="AM242">
            <v>145567.53666666668</v>
          </cell>
          <cell r="AN242">
            <v>144075.76749999999</v>
          </cell>
          <cell r="AO242">
            <v>134775.45666666667</v>
          </cell>
        </row>
        <row r="243"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R243" t="str">
            <v>50b</v>
          </cell>
        </row>
        <row r="244"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R244" t="str">
            <v>50b</v>
          </cell>
        </row>
        <row r="245">
          <cell r="R245">
            <v>14083456.74</v>
          </cell>
          <cell r="S245">
            <v>8766460.1300000008</v>
          </cell>
          <cell r="T245">
            <v>7882702.8700000001</v>
          </cell>
          <cell r="U245">
            <v>6950187.9699999997</v>
          </cell>
          <cell r="V245">
            <v>2562824.27</v>
          </cell>
          <cell r="W245">
            <v>7126446.1699999999</v>
          </cell>
          <cell r="X245">
            <v>10845740.02</v>
          </cell>
          <cell r="Y245">
            <v>11352968.199999999</v>
          </cell>
          <cell r="Z245">
            <v>9665943.1300000008</v>
          </cell>
          <cell r="AA245">
            <v>8668805.1099999994</v>
          </cell>
          <cell r="AB245">
            <v>6710315.1299999999</v>
          </cell>
          <cell r="AC245">
            <v>10107003.810000001</v>
          </cell>
          <cell r="AD245">
            <v>13859025.494583337</v>
          </cell>
          <cell r="AE245">
            <v>13758722.504166668</v>
          </cell>
          <cell r="AF245">
            <v>13267827.82</v>
          </cell>
          <cell r="AG245">
            <v>12717359.247500001</v>
          </cell>
          <cell r="AH245">
            <v>12264146.317499997</v>
          </cell>
          <cell r="AI245">
            <v>11901249.565416666</v>
          </cell>
          <cell r="AJ245">
            <v>11321854.777916664</v>
          </cell>
          <cell r="AK245">
            <v>10735267.315833332</v>
          </cell>
          <cell r="AL245">
            <v>10102780.197916666</v>
          </cell>
          <cell r="AM245">
            <v>9379953.6454166658</v>
          </cell>
          <cell r="AN245">
            <v>8912139.770833334</v>
          </cell>
          <cell r="AO245">
            <v>8738048.5349999983</v>
          </cell>
          <cell r="AR245" t="str">
            <v>50b</v>
          </cell>
        </row>
        <row r="246">
          <cell r="R246">
            <v>728144.78</v>
          </cell>
          <cell r="S246">
            <v>600027.47</v>
          </cell>
          <cell r="T246">
            <v>599766.28</v>
          </cell>
          <cell r="U246">
            <v>914057.99</v>
          </cell>
          <cell r="V246">
            <v>1122667.57</v>
          </cell>
          <cell r="W246">
            <v>851974.69</v>
          </cell>
          <cell r="X246">
            <v>446053.2</v>
          </cell>
          <cell r="Y246">
            <v>465422.65</v>
          </cell>
          <cell r="Z246">
            <v>581698.04</v>
          </cell>
          <cell r="AA246">
            <v>822603.73</v>
          </cell>
          <cell r="AB246">
            <v>622082.15</v>
          </cell>
          <cell r="AC246">
            <v>687036.37</v>
          </cell>
          <cell r="AD246">
            <v>820757.42958333332</v>
          </cell>
          <cell r="AE246">
            <v>791086.13125000009</v>
          </cell>
          <cell r="AF246">
            <v>757726.66833333333</v>
          </cell>
          <cell r="AG246">
            <v>720772.77416666679</v>
          </cell>
          <cell r="AH246">
            <v>699889.46916666673</v>
          </cell>
          <cell r="AI246">
            <v>685887.98125000007</v>
          </cell>
          <cell r="AJ246">
            <v>668815.63624999998</v>
          </cell>
          <cell r="AK246">
            <v>661941.73583333346</v>
          </cell>
          <cell r="AL246">
            <v>659692.0162500001</v>
          </cell>
          <cell r="AM246">
            <v>681326.11541666684</v>
          </cell>
          <cell r="AN246">
            <v>702950.68125000002</v>
          </cell>
          <cell r="AO246">
            <v>703373.49708333332</v>
          </cell>
          <cell r="AR246" t="str">
            <v>50b</v>
          </cell>
        </row>
        <row r="247">
          <cell r="R247">
            <v>14669046</v>
          </cell>
          <cell r="S247">
            <v>14669046</v>
          </cell>
          <cell r="T247">
            <v>14669046</v>
          </cell>
          <cell r="U247">
            <v>14669046</v>
          </cell>
          <cell r="V247">
            <v>14669046</v>
          </cell>
          <cell r="W247">
            <v>14669046</v>
          </cell>
          <cell r="X247">
            <v>14669046</v>
          </cell>
          <cell r="Y247">
            <v>14669046</v>
          </cell>
          <cell r="Z247">
            <v>14669046</v>
          </cell>
          <cell r="AA247">
            <v>14628966.4</v>
          </cell>
          <cell r="AB247">
            <v>14628966.800000001</v>
          </cell>
          <cell r="AC247">
            <v>14628967.199999999</v>
          </cell>
          <cell r="AD247">
            <v>12312501.924999997</v>
          </cell>
          <cell r="AE247">
            <v>12460099.049999997</v>
          </cell>
          <cell r="AF247">
            <v>12751953.299999997</v>
          </cell>
          <cell r="AG247">
            <v>13043807.549999999</v>
          </cell>
          <cell r="AH247">
            <v>13335661.80208333</v>
          </cell>
          <cell r="AI247">
            <v>13627516.058333332</v>
          </cell>
          <cell r="AJ247">
            <v>13919370.314583333</v>
          </cell>
          <cell r="AK247">
            <v>14211224.570833333</v>
          </cell>
          <cell r="AL247">
            <v>14503078.831250003</v>
          </cell>
          <cell r="AM247">
            <v>14649005.985416666</v>
          </cell>
          <cell r="AN247">
            <v>14650676.047916666</v>
          </cell>
          <cell r="AO247">
            <v>14655686.143750003</v>
          </cell>
          <cell r="AR247" t="str">
            <v>50b</v>
          </cell>
        </row>
        <row r="248"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R248" t="str">
            <v>50b</v>
          </cell>
        </row>
        <row r="249">
          <cell r="R249">
            <v>1010.28</v>
          </cell>
          <cell r="S249">
            <v>10698.53</v>
          </cell>
          <cell r="T249">
            <v>0</v>
          </cell>
          <cell r="U249">
            <v>11096.26</v>
          </cell>
          <cell r="V249">
            <v>195.29</v>
          </cell>
          <cell r="W249">
            <v>0</v>
          </cell>
          <cell r="X249">
            <v>20225.189999999999</v>
          </cell>
          <cell r="Y249">
            <v>0</v>
          </cell>
          <cell r="Z249">
            <v>173.18</v>
          </cell>
          <cell r="AA249">
            <v>0</v>
          </cell>
          <cell r="AB249">
            <v>1990.01</v>
          </cell>
          <cell r="AC249">
            <v>153.69</v>
          </cell>
          <cell r="AD249">
            <v>25609.934583333335</v>
          </cell>
          <cell r="AE249">
            <v>18791.937916666666</v>
          </cell>
          <cell r="AF249">
            <v>12490.864583333334</v>
          </cell>
          <cell r="AG249">
            <v>7701.9749999999995</v>
          </cell>
          <cell r="AH249">
            <v>4889.163333333333</v>
          </cell>
          <cell r="AI249">
            <v>4330.9191666666666</v>
          </cell>
          <cell r="AJ249">
            <v>4417.46875</v>
          </cell>
          <cell r="AK249">
            <v>4065.0879166666668</v>
          </cell>
          <cell r="AL249">
            <v>3601.0116666666668</v>
          </cell>
          <cell r="AM249">
            <v>3611.5608333333334</v>
          </cell>
          <cell r="AN249">
            <v>3697.8112500000002</v>
          </cell>
          <cell r="AO249">
            <v>3788.7987500000004</v>
          </cell>
          <cell r="AR249" t="str">
            <v>50a</v>
          </cell>
        </row>
        <row r="250"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-8586.4500000000007</v>
          </cell>
          <cell r="AE250">
            <v>-6500.8450000000003</v>
          </cell>
          <cell r="AF250">
            <v>-5623.4625000000005</v>
          </cell>
          <cell r="AG250">
            <v>-5028.0854166666677</v>
          </cell>
          <cell r="AH250">
            <v>-3506.4912500000005</v>
          </cell>
          <cell r="AI250">
            <v>-2903.5045833333334</v>
          </cell>
          <cell r="AJ250">
            <v>-2576.6149999999998</v>
          </cell>
          <cell r="AK250">
            <v>-1652.3812500000001</v>
          </cell>
          <cell r="AL250">
            <v>-1212.8475000000001</v>
          </cell>
          <cell r="AM250">
            <v>-836.04500000000007</v>
          </cell>
          <cell r="AN250">
            <v>-229.62125</v>
          </cell>
          <cell r="AO250">
            <v>0</v>
          </cell>
          <cell r="AR250" t="str">
            <v>50a</v>
          </cell>
        </row>
        <row r="251"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R251" t="str">
            <v>50a</v>
          </cell>
        </row>
        <row r="252"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R252" t="str">
            <v>50a</v>
          </cell>
        </row>
        <row r="253"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R253" t="str">
            <v>50b</v>
          </cell>
        </row>
        <row r="254">
          <cell r="R254">
            <v>0</v>
          </cell>
          <cell r="S254">
            <v>-24</v>
          </cell>
          <cell r="T254">
            <v>-72</v>
          </cell>
          <cell r="U254">
            <v>-12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-1</v>
          </cell>
          <cell r="AF254">
            <v>-5</v>
          </cell>
          <cell r="AG254">
            <v>-8.5</v>
          </cell>
          <cell r="AH254">
            <v>-9</v>
          </cell>
          <cell r="AI254">
            <v>-9</v>
          </cell>
          <cell r="AJ254">
            <v>-9</v>
          </cell>
          <cell r="AK254">
            <v>-9</v>
          </cell>
          <cell r="AL254">
            <v>-9</v>
          </cell>
          <cell r="AM254">
            <v>-9</v>
          </cell>
          <cell r="AN254">
            <v>-9</v>
          </cell>
          <cell r="AO254">
            <v>-9</v>
          </cell>
          <cell r="AR254" t="str">
            <v>50a</v>
          </cell>
        </row>
        <row r="255">
          <cell r="R255">
            <v>277725.59000000003</v>
          </cell>
          <cell r="S255">
            <v>277725.59000000003</v>
          </cell>
          <cell r="T255">
            <v>276649.83</v>
          </cell>
          <cell r="U255">
            <v>276649.83</v>
          </cell>
          <cell r="V255">
            <v>274778.95</v>
          </cell>
          <cell r="W255">
            <v>271916.31</v>
          </cell>
          <cell r="X255">
            <v>271916.31</v>
          </cell>
          <cell r="Y255">
            <v>271916.31</v>
          </cell>
          <cell r="Z255">
            <v>271916.31</v>
          </cell>
          <cell r="AA255">
            <v>270514.46999999997</v>
          </cell>
          <cell r="AB255">
            <v>270514.46999999997</v>
          </cell>
          <cell r="AC255">
            <v>266178.71000000002</v>
          </cell>
          <cell r="AD255">
            <v>291520.8</v>
          </cell>
          <cell r="AE255">
            <v>289558.61999999994</v>
          </cell>
          <cell r="AF255">
            <v>287677.27333333326</v>
          </cell>
          <cell r="AG255">
            <v>285912.10666666663</v>
          </cell>
          <cell r="AH255">
            <v>284174</v>
          </cell>
          <cell r="AI255">
            <v>282302.53666666668</v>
          </cell>
          <cell r="AJ255">
            <v>280614.95666666667</v>
          </cell>
          <cell r="AK255">
            <v>279261.1166666667</v>
          </cell>
          <cell r="AL255">
            <v>278001.73000000004</v>
          </cell>
          <cell r="AM255">
            <v>276736.95333333337</v>
          </cell>
          <cell r="AN255">
            <v>275466.78666666668</v>
          </cell>
          <cell r="AO255">
            <v>274015.96333333332</v>
          </cell>
          <cell r="AR255" t="str">
            <v>50a</v>
          </cell>
        </row>
        <row r="256">
          <cell r="R256">
            <v>4417994.12</v>
          </cell>
          <cell r="S256">
            <v>4244405.3499999996</v>
          </cell>
          <cell r="T256">
            <v>4410152.4400000004</v>
          </cell>
          <cell r="U256">
            <v>4607093.16</v>
          </cell>
          <cell r="V256">
            <v>4715932.38</v>
          </cell>
          <cell r="W256">
            <v>4501050.78</v>
          </cell>
          <cell r="X256">
            <v>4590097.07</v>
          </cell>
          <cell r="Y256">
            <v>4795002.2699999996</v>
          </cell>
          <cell r="Z256">
            <v>5025271.3499999996</v>
          </cell>
          <cell r="AA256">
            <v>5340321.97</v>
          </cell>
          <cell r="AB256">
            <v>5431759.7599999998</v>
          </cell>
          <cell r="AC256">
            <v>5813712.1399999997</v>
          </cell>
          <cell r="AD256">
            <v>3249789.6679166663</v>
          </cell>
          <cell r="AE256">
            <v>3396265.9333333331</v>
          </cell>
          <cell r="AF256">
            <v>3540863.1779166665</v>
          </cell>
          <cell r="AG256">
            <v>3691615.4345833329</v>
          </cell>
          <cell r="AH256">
            <v>3851593.8341666665</v>
          </cell>
          <cell r="AI256">
            <v>3999349.7891666666</v>
          </cell>
          <cell r="AJ256">
            <v>4126649.4275000007</v>
          </cell>
          <cell r="AK256">
            <v>4249714.0941666672</v>
          </cell>
          <cell r="AL256">
            <v>4367454.4337500008</v>
          </cell>
          <cell r="AM256">
            <v>4489676.1137500005</v>
          </cell>
          <cell r="AN256">
            <v>4627058.9433333343</v>
          </cell>
          <cell r="AO256">
            <v>4762040.9370833328</v>
          </cell>
          <cell r="AR256" t="str">
            <v>50a</v>
          </cell>
        </row>
        <row r="257">
          <cell r="R257">
            <v>17264.25</v>
          </cell>
          <cell r="S257">
            <v>17264.25</v>
          </cell>
          <cell r="T257">
            <v>17071.240000000002</v>
          </cell>
          <cell r="U257">
            <v>0</v>
          </cell>
          <cell r="V257">
            <v>0</v>
          </cell>
          <cell r="W257">
            <v>5326.65</v>
          </cell>
          <cell r="X257">
            <v>6197.61</v>
          </cell>
          <cell r="Y257">
            <v>5994.18</v>
          </cell>
          <cell r="Z257">
            <v>6043.16</v>
          </cell>
          <cell r="AA257">
            <v>5920.46</v>
          </cell>
          <cell r="AB257">
            <v>5622.76</v>
          </cell>
          <cell r="AC257">
            <v>11509.75</v>
          </cell>
          <cell r="AD257">
            <v>6364.5408333333335</v>
          </cell>
          <cell r="AE257">
            <v>6186.7833333333328</v>
          </cell>
          <cell r="AF257">
            <v>5986.8591666666662</v>
          </cell>
          <cell r="AG257">
            <v>5095.7754166666673</v>
          </cell>
          <cell r="AH257">
            <v>4301.6450000000004</v>
          </cell>
          <cell r="AI257">
            <v>4523.5887499999999</v>
          </cell>
          <cell r="AJ257">
            <v>5003.7662500000006</v>
          </cell>
          <cell r="AK257">
            <v>5511.7575000000006</v>
          </cell>
          <cell r="AL257">
            <v>6012.4800000000005</v>
          </cell>
          <cell r="AM257">
            <v>6510.1308333333336</v>
          </cell>
          <cell r="AN257">
            <v>6991.0983333333352</v>
          </cell>
          <cell r="AO257">
            <v>7704.952916666668</v>
          </cell>
          <cell r="AR257" t="str">
            <v>50a</v>
          </cell>
        </row>
        <row r="258"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305</v>
          </cell>
          <cell r="X258">
            <v>305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12.708333333333334</v>
          </cell>
          <cell r="AJ258">
            <v>38.125</v>
          </cell>
          <cell r="AK258">
            <v>50.833333333333336</v>
          </cell>
          <cell r="AL258">
            <v>50.833333333333336</v>
          </cell>
          <cell r="AM258">
            <v>50.833333333333336</v>
          </cell>
          <cell r="AN258">
            <v>50.833333333333336</v>
          </cell>
          <cell r="AO258">
            <v>50.833333333333336</v>
          </cell>
          <cell r="AR258" t="str">
            <v>50a</v>
          </cell>
        </row>
        <row r="259">
          <cell r="R259">
            <v>0</v>
          </cell>
          <cell r="S259">
            <v>123900.91</v>
          </cell>
          <cell r="T259">
            <v>126519.14</v>
          </cell>
          <cell r="U259">
            <v>0</v>
          </cell>
          <cell r="V259">
            <v>58116.22</v>
          </cell>
          <cell r="W259">
            <v>0</v>
          </cell>
          <cell r="X259">
            <v>45346.15</v>
          </cell>
          <cell r="Y259">
            <v>45564.77</v>
          </cell>
          <cell r="Z259">
            <v>42737.64</v>
          </cell>
          <cell r="AA259">
            <v>0</v>
          </cell>
          <cell r="AB259">
            <v>47342.5</v>
          </cell>
          <cell r="AC259">
            <v>45204.47</v>
          </cell>
          <cell r="AD259">
            <v>53806.902916666666</v>
          </cell>
          <cell r="AE259">
            <v>55758.699583333335</v>
          </cell>
          <cell r="AF259">
            <v>63031.387083333335</v>
          </cell>
          <cell r="AG259">
            <v>56606.093333333345</v>
          </cell>
          <cell r="AH259">
            <v>46742.949583333335</v>
          </cell>
          <cell r="AI259">
            <v>44804.747499999998</v>
          </cell>
          <cell r="AJ259">
            <v>44164.918333333335</v>
          </cell>
          <cell r="AK259">
            <v>47179.362499999996</v>
          </cell>
          <cell r="AL259">
            <v>48768.878750000003</v>
          </cell>
          <cell r="AM259">
            <v>46988.043750000004</v>
          </cell>
          <cell r="AN259">
            <v>44969.895000000011</v>
          </cell>
          <cell r="AO259">
            <v>44685.652083333342</v>
          </cell>
          <cell r="AR259" t="str">
            <v>50a</v>
          </cell>
        </row>
        <row r="260">
          <cell r="R260">
            <v>9546880.2200000007</v>
          </cell>
          <cell r="S260">
            <v>9560927.2300000004</v>
          </cell>
          <cell r="T260">
            <v>10981546.210000001</v>
          </cell>
          <cell r="U260">
            <v>10275321.93</v>
          </cell>
          <cell r="V260">
            <v>12282219.560000001</v>
          </cell>
          <cell r="W260">
            <v>11604314.27</v>
          </cell>
          <cell r="X260">
            <v>10984031.359999999</v>
          </cell>
          <cell r="Y260">
            <v>9382520.0399999991</v>
          </cell>
          <cell r="Z260">
            <v>11233094.51</v>
          </cell>
          <cell r="AA260">
            <v>9293783.0700000003</v>
          </cell>
          <cell r="AB260">
            <v>7734180.7699999996</v>
          </cell>
          <cell r="AC260">
            <v>10997239.449999999</v>
          </cell>
          <cell r="AD260">
            <v>10022385.299166666</v>
          </cell>
          <cell r="AE260">
            <v>10075250.229166666</v>
          </cell>
          <cell r="AF260">
            <v>10162686.707500001</v>
          </cell>
          <cell r="AG260">
            <v>10247160.977500001</v>
          </cell>
          <cell r="AH260">
            <v>10412140.242083333</v>
          </cell>
          <cell r="AI260">
            <v>10664339.872916669</v>
          </cell>
          <cell r="AJ260">
            <v>10774153.425000001</v>
          </cell>
          <cell r="AK260">
            <v>10706112.645833334</v>
          </cell>
          <cell r="AL260">
            <v>10630249.10375</v>
          </cell>
          <cell r="AM260">
            <v>10593603.147916667</v>
          </cell>
          <cell r="AN260">
            <v>10494815.047500001</v>
          </cell>
          <cell r="AO260">
            <v>10374209.53125</v>
          </cell>
          <cell r="AR260" t="str">
            <v>50a</v>
          </cell>
        </row>
        <row r="261">
          <cell r="R261">
            <v>65093539.770000003</v>
          </cell>
          <cell r="S261">
            <v>64822348.490000002</v>
          </cell>
          <cell r="T261">
            <v>62836406.340000004</v>
          </cell>
          <cell r="U261">
            <v>62836406.340000004</v>
          </cell>
          <cell r="V261">
            <v>62836406.340000004</v>
          </cell>
          <cell r="W261">
            <v>62836406.340000004</v>
          </cell>
          <cell r="X261">
            <v>62836406.340000004</v>
          </cell>
          <cell r="Y261">
            <v>62836406.340000004</v>
          </cell>
          <cell r="Z261">
            <v>62836406.340000004</v>
          </cell>
          <cell r="AA261">
            <v>62836406.340000004</v>
          </cell>
          <cell r="AB261">
            <v>62836406.340000004</v>
          </cell>
          <cell r="AC261">
            <v>62836406.340000004</v>
          </cell>
          <cell r="AD261">
            <v>65932849.07249999</v>
          </cell>
          <cell r="AE261">
            <v>65776910.621666662</v>
          </cell>
          <cell r="AF261">
            <v>65528344.220416665</v>
          </cell>
          <cell r="AG261">
            <v>65197030.22958333</v>
          </cell>
          <cell r="AH261">
            <v>64865716.238750003</v>
          </cell>
          <cell r="AI261">
            <v>64586671.806666672</v>
          </cell>
          <cell r="AJ261">
            <v>64359896.933333345</v>
          </cell>
          <cell r="AK261">
            <v>64133122.06000001</v>
          </cell>
          <cell r="AL261">
            <v>63906347.18666669</v>
          </cell>
          <cell r="AM261">
            <v>63679572.313333355</v>
          </cell>
          <cell r="AN261">
            <v>63472137.650416695</v>
          </cell>
          <cell r="AO261">
            <v>63284043.197916687</v>
          </cell>
          <cell r="AR261" t="str">
            <v>50b</v>
          </cell>
        </row>
        <row r="262">
          <cell r="R262">
            <v>1448.24</v>
          </cell>
          <cell r="S262">
            <v>1448.24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816.1350000000001</v>
          </cell>
          <cell r="AE262">
            <v>987.77750000000003</v>
          </cell>
          <cell r="AF262">
            <v>1124.1833333333332</v>
          </cell>
          <cell r="AG262">
            <v>1071.7233333333331</v>
          </cell>
          <cell r="AH262">
            <v>1000.9033333333333</v>
          </cell>
          <cell r="AI262">
            <v>905.15000000000009</v>
          </cell>
          <cell r="AJ262">
            <v>784.46333333333348</v>
          </cell>
          <cell r="AK262">
            <v>663.77666666666664</v>
          </cell>
          <cell r="AL262">
            <v>543.09</v>
          </cell>
          <cell r="AM262">
            <v>422.40333333333336</v>
          </cell>
          <cell r="AN262">
            <v>301.71666666666664</v>
          </cell>
          <cell r="AO262">
            <v>241.37333333333333</v>
          </cell>
          <cell r="AR262" t="str">
            <v>50b</v>
          </cell>
        </row>
        <row r="263"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</row>
        <row r="264"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R264" t="str">
            <v>50b</v>
          </cell>
        </row>
        <row r="265"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-531.59875</v>
          </cell>
          <cell r="AE265">
            <v>200.45833333333334</v>
          </cell>
          <cell r="AF265">
            <v>200.45833333333334</v>
          </cell>
          <cell r="AG265">
            <v>200.45833333333334</v>
          </cell>
          <cell r="AH265">
            <v>200.45833333333334</v>
          </cell>
          <cell r="AI265">
            <v>200.45833333333334</v>
          </cell>
          <cell r="AJ265">
            <v>200.45833333333334</v>
          </cell>
          <cell r="AK265">
            <v>200.45833333333334</v>
          </cell>
          <cell r="AL265">
            <v>100.22916666666667</v>
          </cell>
          <cell r="AM265">
            <v>0</v>
          </cell>
          <cell r="AN265">
            <v>0</v>
          </cell>
          <cell r="AO265">
            <v>0</v>
          </cell>
          <cell r="AR265" t="str">
            <v>50b</v>
          </cell>
        </row>
        <row r="266"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</row>
        <row r="267"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7833.3462499999996</v>
          </cell>
          <cell r="AE267">
            <v>2611.1154166666665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R267" t="str">
            <v>50b</v>
          </cell>
        </row>
        <row r="268"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188105.28749999998</v>
          </cell>
          <cell r="AE268">
            <v>63339.86250000001</v>
          </cell>
          <cell r="AF268">
            <v>903.97500000000002</v>
          </cell>
          <cell r="AG268">
            <v>797.625</v>
          </cell>
          <cell r="AH268">
            <v>691.27499999999998</v>
          </cell>
          <cell r="AI268">
            <v>584.92500000000007</v>
          </cell>
          <cell r="AJ268">
            <v>478.57500000000005</v>
          </cell>
          <cell r="AK268">
            <v>372.22500000000008</v>
          </cell>
          <cell r="AL268">
            <v>265.875</v>
          </cell>
          <cell r="AM268">
            <v>159.52500000000001</v>
          </cell>
          <cell r="AN268">
            <v>53.175000000000004</v>
          </cell>
          <cell r="AO268">
            <v>0</v>
          </cell>
        </row>
        <row r="269">
          <cell r="R269">
            <v>46944.1</v>
          </cell>
          <cell r="S269">
            <v>77961.98</v>
          </cell>
          <cell r="T269">
            <v>0</v>
          </cell>
          <cell r="U269">
            <v>58881.48</v>
          </cell>
          <cell r="V269">
            <v>105963</v>
          </cell>
          <cell r="W269">
            <v>0</v>
          </cell>
          <cell r="X269">
            <v>58748.72</v>
          </cell>
          <cell r="Y269">
            <v>0</v>
          </cell>
          <cell r="Z269">
            <v>0</v>
          </cell>
          <cell r="AA269">
            <v>51812.62</v>
          </cell>
          <cell r="AB269">
            <v>0</v>
          </cell>
          <cell r="AC269">
            <v>37507.379999999997</v>
          </cell>
          <cell r="AD269">
            <v>57728.618333333339</v>
          </cell>
          <cell r="AE269">
            <v>59470.438333333324</v>
          </cell>
          <cell r="AF269">
            <v>55977.652083333327</v>
          </cell>
          <cell r="AG269">
            <v>47969.282916666656</v>
          </cell>
          <cell r="AH269">
            <v>42358.3825</v>
          </cell>
          <cell r="AI269">
            <v>39524.969166666669</v>
          </cell>
          <cell r="AJ269">
            <v>41972.832499999997</v>
          </cell>
          <cell r="AK269">
            <v>42634.36583333333</v>
          </cell>
          <cell r="AL269">
            <v>38034.85</v>
          </cell>
          <cell r="AM269">
            <v>35763.040000000001</v>
          </cell>
          <cell r="AN269">
            <v>34831.870416666665</v>
          </cell>
          <cell r="AO269">
            <v>34922.1325</v>
          </cell>
          <cell r="AR269" t="str">
            <v>50a</v>
          </cell>
        </row>
        <row r="270">
          <cell r="R270">
            <v>333512.17</v>
          </cell>
          <cell r="S270">
            <v>266471.24</v>
          </cell>
          <cell r="T270">
            <v>246117.78</v>
          </cell>
          <cell r="U270">
            <v>292849.09000000003</v>
          </cell>
          <cell r="V270">
            <v>319638.89</v>
          </cell>
          <cell r="W270">
            <v>332480.3</v>
          </cell>
          <cell r="X270">
            <v>369931.39</v>
          </cell>
          <cell r="Y270">
            <v>391391.75</v>
          </cell>
          <cell r="Z270">
            <v>522506.7</v>
          </cell>
          <cell r="AA270">
            <v>665145.57999999996</v>
          </cell>
          <cell r="AB270">
            <v>690545.03</v>
          </cell>
          <cell r="AC270">
            <v>655619.65</v>
          </cell>
          <cell r="AD270">
            <v>53744.328749999993</v>
          </cell>
          <cell r="AE270">
            <v>78743.637499999997</v>
          </cell>
          <cell r="AF270">
            <v>100101.51333333332</v>
          </cell>
          <cell r="AG270">
            <v>122558.46625</v>
          </cell>
          <cell r="AH270">
            <v>148078.79875000002</v>
          </cell>
          <cell r="AI270">
            <v>175250.43166666667</v>
          </cell>
          <cell r="AJ270">
            <v>204517.58541666667</v>
          </cell>
          <cell r="AK270">
            <v>236239.38291666668</v>
          </cell>
          <cell r="AL270">
            <v>274318.48500000004</v>
          </cell>
          <cell r="AM270">
            <v>323803.9966666667</v>
          </cell>
          <cell r="AN270">
            <v>371717.08208333334</v>
          </cell>
          <cell r="AO270">
            <v>407883.28291666665</v>
          </cell>
          <cell r="AR270" t="str">
            <v>50a</v>
          </cell>
        </row>
        <row r="271">
          <cell r="R271">
            <v>1961.31</v>
          </cell>
          <cell r="S271">
            <v>1878.87</v>
          </cell>
          <cell r="T271">
            <v>2799.94</v>
          </cell>
          <cell r="U271">
            <v>2615.6999999999998</v>
          </cell>
          <cell r="V271">
            <v>2540.6999999999998</v>
          </cell>
          <cell r="W271">
            <v>2390.6999999999998</v>
          </cell>
          <cell r="X271">
            <v>2115.6999999999998</v>
          </cell>
          <cell r="Y271">
            <v>1890.7</v>
          </cell>
          <cell r="Z271">
            <v>1890.7</v>
          </cell>
          <cell r="AA271">
            <v>528.51</v>
          </cell>
          <cell r="AB271">
            <v>453.51</v>
          </cell>
          <cell r="AC271">
            <v>453.51</v>
          </cell>
          <cell r="AD271">
            <v>23863.189583333336</v>
          </cell>
          <cell r="AE271">
            <v>19345.064166666667</v>
          </cell>
          <cell r="AF271">
            <v>15178.689166666671</v>
          </cell>
          <cell r="AG271">
            <v>11213.744166666665</v>
          </cell>
          <cell r="AH271">
            <v>7343.4670833333339</v>
          </cell>
          <cell r="AI271">
            <v>3640.3266666666664</v>
          </cell>
          <cell r="AJ271">
            <v>1862.1149999999998</v>
          </cell>
          <cell r="AK271">
            <v>1918.0687500000001</v>
          </cell>
          <cell r="AL271">
            <v>2010.28</v>
          </cell>
          <cell r="AM271">
            <v>2081.7975000000001</v>
          </cell>
          <cell r="AN271">
            <v>2016.5141666666668</v>
          </cell>
          <cell r="AO271">
            <v>1864.7891666666667</v>
          </cell>
          <cell r="AR271" t="str">
            <v>50a</v>
          </cell>
        </row>
        <row r="272">
          <cell r="R272">
            <v>94807.26</v>
          </cell>
          <cell r="S272">
            <v>89808.06</v>
          </cell>
          <cell r="T272">
            <v>39435.360000000001</v>
          </cell>
          <cell r="U272">
            <v>13979.92</v>
          </cell>
          <cell r="V272">
            <v>15914.9</v>
          </cell>
          <cell r="W272">
            <v>5425.88</v>
          </cell>
          <cell r="X272">
            <v>1936.49</v>
          </cell>
          <cell r="Y272">
            <v>880.55</v>
          </cell>
          <cell r="Z272">
            <v>1019.04</v>
          </cell>
          <cell r="AA272">
            <v>675.75</v>
          </cell>
          <cell r="AB272">
            <v>995.72</v>
          </cell>
          <cell r="AC272">
            <v>675.75</v>
          </cell>
          <cell r="AD272">
            <v>247182.75791666671</v>
          </cell>
          <cell r="AE272">
            <v>212052.01166666663</v>
          </cell>
          <cell r="AF272">
            <v>182403.81208333335</v>
          </cell>
          <cell r="AG272">
            <v>159338.22500000001</v>
          </cell>
          <cell r="AH272">
            <v>137826.80000000002</v>
          </cell>
          <cell r="AI272">
            <v>115734.59333333332</v>
          </cell>
          <cell r="AJ272">
            <v>96228.26916666668</v>
          </cell>
          <cell r="AK272">
            <v>81496.807916666672</v>
          </cell>
          <cell r="AL272">
            <v>68071.487083333355</v>
          </cell>
          <cell r="AM272">
            <v>54394.687083333352</v>
          </cell>
          <cell r="AN272">
            <v>41066.49083333333</v>
          </cell>
          <cell r="AO272">
            <v>28307.957083333327</v>
          </cell>
          <cell r="AR272" t="str">
            <v>50a</v>
          </cell>
        </row>
        <row r="273">
          <cell r="R273">
            <v>478405.92</v>
          </cell>
          <cell r="S273">
            <v>438847.89</v>
          </cell>
          <cell r="T273">
            <v>413378.66</v>
          </cell>
          <cell r="U273">
            <v>357134.88</v>
          </cell>
          <cell r="V273">
            <v>330335.99</v>
          </cell>
          <cell r="W273">
            <v>287472.37</v>
          </cell>
          <cell r="X273">
            <v>268903.78000000003</v>
          </cell>
          <cell r="Y273">
            <v>256972.83</v>
          </cell>
          <cell r="Z273">
            <v>226925.56</v>
          </cell>
          <cell r="AA273">
            <v>203451.36</v>
          </cell>
          <cell r="AB273">
            <v>167261.44</v>
          </cell>
          <cell r="AC273">
            <v>156104.68</v>
          </cell>
          <cell r="AD273">
            <v>747027.18500000006</v>
          </cell>
          <cell r="AE273">
            <v>696433.01041666663</v>
          </cell>
          <cell r="AF273">
            <v>649511.25791666668</v>
          </cell>
          <cell r="AG273">
            <v>604148.71583333332</v>
          </cell>
          <cell r="AH273">
            <v>559997.2220833333</v>
          </cell>
          <cell r="AI273">
            <v>516417.07374999998</v>
          </cell>
          <cell r="AJ273">
            <v>473361.34</v>
          </cell>
          <cell r="AK273">
            <v>434203.27500000008</v>
          </cell>
          <cell r="AL273">
            <v>400729.33041666663</v>
          </cell>
          <cell r="AM273">
            <v>370996.9283333334</v>
          </cell>
          <cell r="AN273">
            <v>341826.1454166667</v>
          </cell>
          <cell r="AO273">
            <v>312934.53958333336</v>
          </cell>
          <cell r="AR273" t="str">
            <v>50a</v>
          </cell>
        </row>
        <row r="274">
          <cell r="R274">
            <v>75346.460000000006</v>
          </cell>
          <cell r="S274">
            <v>331091</v>
          </cell>
          <cell r="T274">
            <v>535324.87</v>
          </cell>
          <cell r="U274">
            <v>503768.29</v>
          </cell>
          <cell r="V274">
            <v>385533.27</v>
          </cell>
          <cell r="W274">
            <v>531164.63</v>
          </cell>
          <cell r="X274">
            <v>433839.65</v>
          </cell>
          <cell r="Y274">
            <v>264576.90000000002</v>
          </cell>
          <cell r="Z274">
            <v>532630.85</v>
          </cell>
          <cell r="AA274">
            <v>392597.86</v>
          </cell>
          <cell r="AB274">
            <v>179544.63</v>
          </cell>
          <cell r="AC274">
            <v>589513.21</v>
          </cell>
          <cell r="AD274">
            <v>482289.18666666659</v>
          </cell>
          <cell r="AE274">
            <v>472526.65625000006</v>
          </cell>
          <cell r="AF274">
            <v>497375.03166666668</v>
          </cell>
          <cell r="AG274">
            <v>525382.61083333334</v>
          </cell>
          <cell r="AH274">
            <v>539249.32666666666</v>
          </cell>
          <cell r="AI274">
            <v>553804.97750000004</v>
          </cell>
          <cell r="AJ274">
            <v>581600.72250000003</v>
          </cell>
          <cell r="AK274">
            <v>591590.05041666667</v>
          </cell>
          <cell r="AL274">
            <v>584668.19041666656</v>
          </cell>
          <cell r="AM274">
            <v>592188.39249999996</v>
          </cell>
          <cell r="AN274">
            <v>597273.6758333334</v>
          </cell>
          <cell r="AO274">
            <v>493965.66999999993</v>
          </cell>
          <cell r="AR274" t="str">
            <v>50b</v>
          </cell>
        </row>
        <row r="275"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102363.50041666668</v>
          </cell>
          <cell r="AE275">
            <v>82615.402500000011</v>
          </cell>
          <cell r="AF275">
            <v>61397.847916666673</v>
          </cell>
          <cell r="AG275">
            <v>36781.783750000002</v>
          </cell>
          <cell r="AH275">
            <v>12260.594583333334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R275" t="str">
            <v>50b</v>
          </cell>
        </row>
        <row r="276"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13098.379166666668</v>
          </cell>
          <cell r="AE276">
            <v>11110.442083333333</v>
          </cell>
          <cell r="AF276">
            <v>8374.1854166666672</v>
          </cell>
          <cell r="AG276">
            <v>5282.9820833333333</v>
          </cell>
          <cell r="AH276">
            <v>2041.5495833333334</v>
          </cell>
          <cell r="AI276">
            <v>386.66666666666669</v>
          </cell>
          <cell r="AJ276">
            <v>348</v>
          </cell>
          <cell r="AK276">
            <v>270.66666666666669</v>
          </cell>
          <cell r="AL276">
            <v>193.33333333333334</v>
          </cell>
          <cell r="AM276">
            <v>116</v>
          </cell>
          <cell r="AN276">
            <v>38.666666666666664</v>
          </cell>
          <cell r="AO276">
            <v>0</v>
          </cell>
          <cell r="AR276" t="str">
            <v>50b</v>
          </cell>
        </row>
        <row r="277">
          <cell r="R277">
            <v>678889.25</v>
          </cell>
          <cell r="S277">
            <v>678889.25</v>
          </cell>
          <cell r="T277">
            <v>678889.25</v>
          </cell>
          <cell r="U277">
            <v>678889.25</v>
          </cell>
          <cell r="V277">
            <v>678889.25</v>
          </cell>
          <cell r="W277">
            <v>678889.25</v>
          </cell>
          <cell r="X277">
            <v>678889.25</v>
          </cell>
          <cell r="Y277">
            <v>516927.66</v>
          </cell>
          <cell r="Z277">
            <v>461865.66</v>
          </cell>
          <cell r="AA277">
            <v>516927.66</v>
          </cell>
          <cell r="AB277">
            <v>516927.66</v>
          </cell>
          <cell r="AC277">
            <v>516927.66</v>
          </cell>
          <cell r="AD277">
            <v>732065.47083333321</v>
          </cell>
          <cell r="AE277">
            <v>723777.27916666644</v>
          </cell>
          <cell r="AF277">
            <v>717595.98666666646</v>
          </cell>
          <cell r="AG277">
            <v>713521.59333333327</v>
          </cell>
          <cell r="AH277">
            <v>709447.19999999984</v>
          </cell>
          <cell r="AI277">
            <v>705372.80666666664</v>
          </cell>
          <cell r="AJ277">
            <v>701298.41333333321</v>
          </cell>
          <cell r="AK277">
            <v>690475.62041666673</v>
          </cell>
          <cell r="AL277">
            <v>670610.17791666661</v>
          </cell>
          <cell r="AM277">
            <v>650744.7354166666</v>
          </cell>
          <cell r="AN277">
            <v>633173.54291666672</v>
          </cell>
          <cell r="AO277">
            <v>615602.35041666671</v>
          </cell>
          <cell r="AR277" t="str">
            <v>50b</v>
          </cell>
        </row>
        <row r="278">
          <cell r="R278">
            <v>99497.51</v>
          </cell>
          <cell r="S278">
            <v>88642.77</v>
          </cell>
          <cell r="T278">
            <v>175941.5</v>
          </cell>
          <cell r="U278">
            <v>82199.899999999994</v>
          </cell>
          <cell r="V278">
            <v>80791.86</v>
          </cell>
          <cell r="W278">
            <v>56155.35</v>
          </cell>
          <cell r="X278">
            <v>62977.97</v>
          </cell>
          <cell r="Y278">
            <v>80864.39</v>
          </cell>
          <cell r="Z278">
            <v>158333.84</v>
          </cell>
          <cell r="AA278">
            <v>71311.03</v>
          </cell>
          <cell r="AB278">
            <v>156747.56</v>
          </cell>
          <cell r="AC278">
            <v>82289.5</v>
          </cell>
          <cell r="AD278">
            <v>168600.85874999998</v>
          </cell>
          <cell r="AE278">
            <v>156653.92874999999</v>
          </cell>
          <cell r="AF278">
            <v>146837.03333333333</v>
          </cell>
          <cell r="AG278">
            <v>136837.49875</v>
          </cell>
          <cell r="AH278">
            <v>124744.02999999998</v>
          </cell>
          <cell r="AI278">
            <v>115079.64083333332</v>
          </cell>
          <cell r="AJ278">
            <v>100815.42291666666</v>
          </cell>
          <cell r="AK278">
            <v>90918.158749999988</v>
          </cell>
          <cell r="AL278">
            <v>90918.776666666658</v>
          </cell>
          <cell r="AM278">
            <v>94090.877916666679</v>
          </cell>
          <cell r="AN278">
            <v>96956.622083333321</v>
          </cell>
          <cell r="AO278">
            <v>99920.594999999987</v>
          </cell>
          <cell r="AR278" t="str">
            <v>50b</v>
          </cell>
        </row>
        <row r="279"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153834.93</v>
          </cell>
          <cell r="AE279">
            <v>153834.93</v>
          </cell>
          <cell r="AF279">
            <v>153834.93</v>
          </cell>
          <cell r="AG279">
            <v>153834.93</v>
          </cell>
          <cell r="AH279">
            <v>76917.464999999997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R279" t="str">
            <v>50b</v>
          </cell>
        </row>
        <row r="280"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R280" t="str">
            <v>50b</v>
          </cell>
        </row>
        <row r="281"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</row>
        <row r="282">
          <cell r="R282">
            <v>-948447.56</v>
          </cell>
          <cell r="S282">
            <v>-902401.82</v>
          </cell>
          <cell r="T282">
            <v>-818691.45</v>
          </cell>
          <cell r="U282">
            <v>-718519.3</v>
          </cell>
          <cell r="V282">
            <v>-705506.51</v>
          </cell>
          <cell r="W282">
            <v>-670255.80000000005</v>
          </cell>
          <cell r="X282">
            <v>-562548.38</v>
          </cell>
          <cell r="Y282">
            <v>-556638.68000000005</v>
          </cell>
          <cell r="Z282">
            <v>-516022.5</v>
          </cell>
          <cell r="AA282">
            <v>-552130.56999999995</v>
          </cell>
          <cell r="AB282">
            <v>-652576.75</v>
          </cell>
          <cell r="AC282">
            <v>-733329.84</v>
          </cell>
          <cell r="AD282">
            <v>-799385.15583333338</v>
          </cell>
          <cell r="AE282">
            <v>-806043.07833333325</v>
          </cell>
          <cell r="AF282">
            <v>-808352.5</v>
          </cell>
          <cell r="AG282">
            <v>-806635.69874999998</v>
          </cell>
          <cell r="AH282">
            <v>-804690.66249999998</v>
          </cell>
          <cell r="AI282">
            <v>-801148.05874999997</v>
          </cell>
          <cell r="AJ282">
            <v>-790845.44291666674</v>
          </cell>
          <cell r="AK282">
            <v>-776577.30583333352</v>
          </cell>
          <cell r="AL282">
            <v>-761498.37666666659</v>
          </cell>
          <cell r="AM282">
            <v>-745152.39083333325</v>
          </cell>
          <cell r="AN282">
            <v>-722259.25458333327</v>
          </cell>
          <cell r="AO282">
            <v>-701311.47374999989</v>
          </cell>
          <cell r="AR282" t="str">
            <v>50b</v>
          </cell>
        </row>
        <row r="283"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R283" t="str">
            <v>50a</v>
          </cell>
        </row>
        <row r="284">
          <cell r="R284">
            <v>-551163.32999999996</v>
          </cell>
          <cell r="S284">
            <v>-512678.95</v>
          </cell>
          <cell r="T284">
            <v>-415797.28</v>
          </cell>
          <cell r="U284">
            <v>-311217.99</v>
          </cell>
          <cell r="V284">
            <v>-253137.69</v>
          </cell>
          <cell r="W284">
            <v>-184800.41</v>
          </cell>
          <cell r="X284">
            <v>-108200.94</v>
          </cell>
          <cell r="Y284">
            <v>-39851.68</v>
          </cell>
          <cell r="Z284">
            <v>-178753.09</v>
          </cell>
          <cell r="AA284">
            <v>-202349.83</v>
          </cell>
          <cell r="AB284">
            <v>-334705</v>
          </cell>
          <cell r="AC284">
            <v>-424703.92</v>
          </cell>
          <cell r="AD284">
            <v>-321486.04666666669</v>
          </cell>
          <cell r="AE284">
            <v>-334543.93166666664</v>
          </cell>
          <cell r="AF284">
            <v>-343420.77708333335</v>
          </cell>
          <cell r="AG284">
            <v>-347653.74374999997</v>
          </cell>
          <cell r="AH284">
            <v>-349214.07083333336</v>
          </cell>
          <cell r="AI284">
            <v>-349265.11041666672</v>
          </cell>
          <cell r="AJ284">
            <v>-346792.44875000004</v>
          </cell>
          <cell r="AK284">
            <v>-338990.17625000008</v>
          </cell>
          <cell r="AL284">
            <v>-332568.72625000007</v>
          </cell>
          <cell r="AM284">
            <v>-328294.49791666673</v>
          </cell>
          <cell r="AN284">
            <v>-311536.57875000004</v>
          </cell>
          <cell r="AO284">
            <v>-295889.62833333336</v>
          </cell>
        </row>
        <row r="285">
          <cell r="R285">
            <v>-41487700</v>
          </cell>
          <cell r="S285">
            <v>-41487700</v>
          </cell>
          <cell r="T285">
            <v>-41487700</v>
          </cell>
          <cell r="U285">
            <v>-41487700</v>
          </cell>
          <cell r="V285">
            <v>-41487700</v>
          </cell>
          <cell r="W285">
            <v>-41487700</v>
          </cell>
          <cell r="X285">
            <v>-41487700</v>
          </cell>
          <cell r="Y285">
            <v>-41487700</v>
          </cell>
          <cell r="Z285">
            <v>-41487700</v>
          </cell>
          <cell r="AA285">
            <v>-41487700</v>
          </cell>
          <cell r="AB285">
            <v>-41487700</v>
          </cell>
          <cell r="AC285">
            <v>-41487700</v>
          </cell>
          <cell r="AD285">
            <v>-41487700</v>
          </cell>
          <cell r="AE285">
            <v>-41487700</v>
          </cell>
          <cell r="AF285">
            <v>-41487700</v>
          </cell>
          <cell r="AG285">
            <v>-41487700</v>
          </cell>
          <cell r="AH285">
            <v>-41487700</v>
          </cell>
          <cell r="AI285">
            <v>-41487700</v>
          </cell>
          <cell r="AJ285">
            <v>-41487700</v>
          </cell>
          <cell r="AK285">
            <v>-41487700</v>
          </cell>
          <cell r="AL285">
            <v>-41487700</v>
          </cell>
          <cell r="AM285">
            <v>-41487700</v>
          </cell>
          <cell r="AN285">
            <v>-41487700</v>
          </cell>
          <cell r="AO285">
            <v>-41487700</v>
          </cell>
          <cell r="AR285" t="str">
            <v>50b</v>
          </cell>
        </row>
        <row r="286"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R286" t="str">
            <v>50b</v>
          </cell>
        </row>
        <row r="287">
          <cell r="R287">
            <v>1198763</v>
          </cell>
          <cell r="S287">
            <v>1144645</v>
          </cell>
          <cell r="T287">
            <v>1029248</v>
          </cell>
          <cell r="U287">
            <v>914498</v>
          </cell>
          <cell r="V287">
            <v>885225</v>
          </cell>
          <cell r="W287">
            <v>846972</v>
          </cell>
          <cell r="X287">
            <v>871272</v>
          </cell>
          <cell r="Y287">
            <v>859993</v>
          </cell>
          <cell r="Z287">
            <v>836195</v>
          </cell>
          <cell r="AA287">
            <v>939462</v>
          </cell>
          <cell r="AB287">
            <v>1064705</v>
          </cell>
          <cell r="AC287">
            <v>1157249</v>
          </cell>
          <cell r="AD287">
            <v>904106.20833333337</v>
          </cell>
          <cell r="AE287">
            <v>922514.04166666663</v>
          </cell>
          <cell r="AF287">
            <v>937326.83333333337</v>
          </cell>
          <cell r="AG287">
            <v>946806.16666666663</v>
          </cell>
          <cell r="AH287">
            <v>954982.125</v>
          </cell>
          <cell r="AI287">
            <v>963802.54166666663</v>
          </cell>
          <cell r="AJ287">
            <v>970522.20833333337</v>
          </cell>
          <cell r="AK287">
            <v>974080.33333333337</v>
          </cell>
          <cell r="AL287">
            <v>975709.79166666663</v>
          </cell>
          <cell r="AM287">
            <v>978507.5</v>
          </cell>
          <cell r="AN287">
            <v>979612.95833333337</v>
          </cell>
          <cell r="AO287">
            <v>978689.45833333337</v>
          </cell>
          <cell r="AR287" t="str">
            <v>50b</v>
          </cell>
        </row>
        <row r="288">
          <cell r="R288">
            <v>897000</v>
          </cell>
          <cell r="S288">
            <v>835293</v>
          </cell>
          <cell r="T288">
            <v>679513</v>
          </cell>
          <cell r="U288">
            <v>514088</v>
          </cell>
          <cell r="V288">
            <v>420315</v>
          </cell>
          <cell r="W288">
            <v>312636</v>
          </cell>
          <cell r="X288">
            <v>253095</v>
          </cell>
          <cell r="Y288">
            <v>248964</v>
          </cell>
          <cell r="Z288">
            <v>291892</v>
          </cell>
          <cell r="AA288">
            <v>481250</v>
          </cell>
          <cell r="AB288">
            <v>769034</v>
          </cell>
          <cell r="AC288">
            <v>952084</v>
          </cell>
          <cell r="AD288">
            <v>387381.83333333331</v>
          </cell>
          <cell r="AE288">
            <v>424455.91666666669</v>
          </cell>
          <cell r="AF288">
            <v>455275.625</v>
          </cell>
          <cell r="AG288">
            <v>476843.54166666669</v>
          </cell>
          <cell r="AH288">
            <v>491891.29166666669</v>
          </cell>
          <cell r="AI288">
            <v>504158.83333333331</v>
          </cell>
          <cell r="AJ288">
            <v>512945.25</v>
          </cell>
          <cell r="AK288">
            <v>517819.08333333331</v>
          </cell>
          <cell r="AL288">
            <v>522303.91666666669</v>
          </cell>
          <cell r="AM288">
            <v>531239.625</v>
          </cell>
          <cell r="AN288">
            <v>540191.45833333337</v>
          </cell>
          <cell r="AO288">
            <v>548857.125</v>
          </cell>
        </row>
        <row r="289"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-740.11291666666659</v>
          </cell>
          <cell r="AE289">
            <v>-553.37125000000003</v>
          </cell>
          <cell r="AF289">
            <v>-212.29499999999999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R289" t="str">
            <v>50a</v>
          </cell>
        </row>
        <row r="290">
          <cell r="R290">
            <v>-701183.27</v>
          </cell>
          <cell r="S290">
            <v>-684896.4</v>
          </cell>
          <cell r="T290">
            <v>-715177.17</v>
          </cell>
          <cell r="U290">
            <v>-713643.75</v>
          </cell>
          <cell r="V290">
            <v>-700939.45</v>
          </cell>
          <cell r="W290">
            <v>-686147.48</v>
          </cell>
          <cell r="X290">
            <v>-697155.17</v>
          </cell>
          <cell r="Y290">
            <v>-713368.59</v>
          </cell>
          <cell r="Z290">
            <v>-718827.54</v>
          </cell>
          <cell r="AA290">
            <v>-732267.31</v>
          </cell>
          <cell r="AB290">
            <v>-743188.76</v>
          </cell>
          <cell r="AC290">
            <v>-781473.28000000003</v>
          </cell>
          <cell r="AD290">
            <v>-646762.25583333336</v>
          </cell>
          <cell r="AE290">
            <v>-657040.2729166667</v>
          </cell>
          <cell r="AF290">
            <v>-666880.94499999995</v>
          </cell>
          <cell r="AG290">
            <v>-679420.26958333328</v>
          </cell>
          <cell r="AH290">
            <v>-693131.65250000008</v>
          </cell>
          <cell r="AI290">
            <v>-704012.42125000013</v>
          </cell>
          <cell r="AJ290">
            <v>-711359.71416666673</v>
          </cell>
          <cell r="AK290">
            <v>-717251.87750000006</v>
          </cell>
          <cell r="AL290">
            <v>-714189.93833333335</v>
          </cell>
          <cell r="AM290">
            <v>-709214.66666666663</v>
          </cell>
          <cell r="AN290">
            <v>-711121.47958333325</v>
          </cell>
          <cell r="AO290">
            <v>-713889.77708333323</v>
          </cell>
          <cell r="AR290" t="str">
            <v>50a</v>
          </cell>
        </row>
        <row r="291"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-98.75</v>
          </cell>
          <cell r="AB291">
            <v>-98.75</v>
          </cell>
          <cell r="AC291">
            <v>-98.75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-4.114583333333333</v>
          </cell>
          <cell r="AN291">
            <v>-12.34375</v>
          </cell>
          <cell r="AO291">
            <v>-20.572916666666668</v>
          </cell>
          <cell r="AR291" t="str">
            <v>50a</v>
          </cell>
        </row>
        <row r="292">
          <cell r="R292">
            <v>40604.21</v>
          </cell>
          <cell r="S292">
            <v>105045.51</v>
          </cell>
          <cell r="T292">
            <v>65107.58</v>
          </cell>
          <cell r="U292">
            <v>44985.57</v>
          </cell>
          <cell r="V292">
            <v>52251.15</v>
          </cell>
          <cell r="W292">
            <v>-12573.2</v>
          </cell>
          <cell r="X292">
            <v>-40925.29</v>
          </cell>
          <cell r="Y292">
            <v>0</v>
          </cell>
          <cell r="Z292">
            <v>23395.59</v>
          </cell>
          <cell r="AA292">
            <v>27069.1</v>
          </cell>
          <cell r="AB292">
            <v>17671.91</v>
          </cell>
          <cell r="AC292">
            <v>24431.09</v>
          </cell>
          <cell r="AD292">
            <v>33490.380000000005</v>
          </cell>
          <cell r="AE292">
            <v>38782.904583333329</v>
          </cell>
          <cell r="AF292">
            <v>43854.797500000008</v>
          </cell>
          <cell r="AG292">
            <v>45533.459583333344</v>
          </cell>
          <cell r="AH292">
            <v>44809.165416666678</v>
          </cell>
          <cell r="AI292">
            <v>41637.7425</v>
          </cell>
          <cell r="AJ292">
            <v>34364.037916666668</v>
          </cell>
          <cell r="AK292">
            <v>28846.695416666669</v>
          </cell>
          <cell r="AL292">
            <v>27450.385000000006</v>
          </cell>
          <cell r="AM292">
            <v>25002.496666666662</v>
          </cell>
          <cell r="AN292">
            <v>25610.533750000002</v>
          </cell>
          <cell r="AO292">
            <v>28310.73708333333</v>
          </cell>
          <cell r="AR292" t="str">
            <v>50a</v>
          </cell>
        </row>
        <row r="293">
          <cell r="R293">
            <v>-1850.15</v>
          </cell>
          <cell r="S293">
            <v>-1900.15</v>
          </cell>
          <cell r="T293">
            <v>-3045.5</v>
          </cell>
          <cell r="U293">
            <v>-3045.5</v>
          </cell>
          <cell r="V293">
            <v>-3045.5</v>
          </cell>
          <cell r="W293">
            <v>-3045.5</v>
          </cell>
          <cell r="X293">
            <v>-3045.5</v>
          </cell>
          <cell r="Y293">
            <v>0</v>
          </cell>
          <cell r="Z293">
            <v>0</v>
          </cell>
          <cell r="AA293">
            <v>-4636.7</v>
          </cell>
          <cell r="AB293">
            <v>-4636.7</v>
          </cell>
          <cell r="AC293">
            <v>0</v>
          </cell>
          <cell r="AD293">
            <v>-3237.4041666666667</v>
          </cell>
          <cell r="AE293">
            <v>-3460.0983333333334</v>
          </cell>
          <cell r="AF293">
            <v>-3689.40625</v>
          </cell>
          <cell r="AG293">
            <v>-3907.447083333333</v>
          </cell>
          <cell r="AH293">
            <v>-4110.4879166666669</v>
          </cell>
          <cell r="AI293">
            <v>-4242.6954166666665</v>
          </cell>
          <cell r="AJ293">
            <v>-4247.1345833333335</v>
          </cell>
          <cell r="AK293">
            <v>-4030.2429166666666</v>
          </cell>
          <cell r="AL293">
            <v>-3626.0387500000002</v>
          </cell>
          <cell r="AM293">
            <v>-3347.11375</v>
          </cell>
          <cell r="AN293">
            <v>-2821.1329166666669</v>
          </cell>
          <cell r="AO293">
            <v>-2354.2666666666669</v>
          </cell>
          <cell r="AR293" t="str">
            <v>50a</v>
          </cell>
        </row>
        <row r="294">
          <cell r="R294">
            <v>14632.24</v>
          </cell>
          <cell r="S294">
            <v>-8597.11</v>
          </cell>
          <cell r="T294">
            <v>-9071.18</v>
          </cell>
          <cell r="U294">
            <v>-19781.009999999998</v>
          </cell>
          <cell r="V294">
            <v>-23183.19</v>
          </cell>
          <cell r="W294">
            <v>-24647.16</v>
          </cell>
          <cell r="X294">
            <v>-25691.33</v>
          </cell>
          <cell r="Y294">
            <v>-966.13</v>
          </cell>
          <cell r="Z294">
            <v>-245.34</v>
          </cell>
          <cell r="AA294">
            <v>-523.58000000000004</v>
          </cell>
          <cell r="AB294">
            <v>-5884.15</v>
          </cell>
          <cell r="AC294">
            <v>0</v>
          </cell>
          <cell r="AD294">
            <v>39416.554166666669</v>
          </cell>
          <cell r="AE294">
            <v>33362.159583333334</v>
          </cell>
          <cell r="AF294">
            <v>26712.484999999997</v>
          </cell>
          <cell r="AG294">
            <v>19504.678750000003</v>
          </cell>
          <cell r="AH294">
            <v>15212.477916666665</v>
          </cell>
          <cell r="AI294">
            <v>11435.899583333334</v>
          </cell>
          <cell r="AJ294">
            <v>4871.2166666666662</v>
          </cell>
          <cell r="AK294">
            <v>-1098.9237499999999</v>
          </cell>
          <cell r="AL294">
            <v>-5190.777916666666</v>
          </cell>
          <cell r="AM294">
            <v>-7668.1833333333334</v>
          </cell>
          <cell r="AN294">
            <v>-8683.1149999999998</v>
          </cell>
          <cell r="AO294">
            <v>-8732.5974999999999</v>
          </cell>
          <cell r="AR294" t="str">
            <v>50a</v>
          </cell>
        </row>
        <row r="295"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357.24250000000001</v>
          </cell>
          <cell r="AE295">
            <v>387.75749999999999</v>
          </cell>
          <cell r="AF295">
            <v>204.99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R295" t="str">
            <v>50a</v>
          </cell>
        </row>
        <row r="296">
          <cell r="R296">
            <v>-333512.17</v>
          </cell>
          <cell r="S296">
            <v>-266471.24</v>
          </cell>
          <cell r="T296">
            <v>-246117.78</v>
          </cell>
          <cell r="U296">
            <v>-292849.09000000003</v>
          </cell>
          <cell r="V296">
            <v>-319638.89</v>
          </cell>
          <cell r="W296">
            <v>-332480.3</v>
          </cell>
          <cell r="X296">
            <v>-369931.39</v>
          </cell>
          <cell r="Y296">
            <v>-391391.75</v>
          </cell>
          <cell r="Z296">
            <v>-522506.7</v>
          </cell>
          <cell r="AA296">
            <v>-665145.57999999996</v>
          </cell>
          <cell r="AB296">
            <v>-690545.03</v>
          </cell>
          <cell r="AC296">
            <v>-655619.65</v>
          </cell>
          <cell r="AD296">
            <v>-67081.162916666668</v>
          </cell>
          <cell r="AE296">
            <v>-92080.471666666679</v>
          </cell>
          <cell r="AF296">
            <v>-113438.34749999999</v>
          </cell>
          <cell r="AG296">
            <v>-135895.30041666667</v>
          </cell>
          <cell r="AH296">
            <v>-161415.63291666668</v>
          </cell>
          <cell r="AI296">
            <v>-188587.26583333334</v>
          </cell>
          <cell r="AJ296">
            <v>-217854.41958333331</v>
          </cell>
          <cell r="AK296">
            <v>-249576.21708333332</v>
          </cell>
          <cell r="AL296">
            <v>-287655.31916666665</v>
          </cell>
          <cell r="AM296">
            <v>-330472.41375000001</v>
          </cell>
          <cell r="AN296">
            <v>-371717.08208333334</v>
          </cell>
          <cell r="AO296">
            <v>-407883.28291666665</v>
          </cell>
          <cell r="AR296" t="str">
            <v>50a</v>
          </cell>
        </row>
        <row r="297">
          <cell r="R297">
            <v>11771082.970000001</v>
          </cell>
          <cell r="S297">
            <v>11912914.84</v>
          </cell>
          <cell r="T297">
            <v>13739925.58</v>
          </cell>
          <cell r="U297">
            <v>14598570.119999999</v>
          </cell>
          <cell r="V297">
            <v>14862263.25</v>
          </cell>
          <cell r="W297">
            <v>15105201.789999999</v>
          </cell>
          <cell r="X297">
            <v>15589500.42</v>
          </cell>
          <cell r="Y297">
            <v>16207491.119999999</v>
          </cell>
          <cell r="Z297">
            <v>16898312.440000001</v>
          </cell>
          <cell r="AA297">
            <v>17630813.370000001</v>
          </cell>
          <cell r="AB297">
            <v>16090573.65</v>
          </cell>
          <cell r="AC297">
            <v>17089938.809999999</v>
          </cell>
          <cell r="AD297">
            <v>6278384.623333334</v>
          </cell>
          <cell r="AE297">
            <v>7075922.1529166661</v>
          </cell>
          <cell r="AF297">
            <v>7876497.4295833344</v>
          </cell>
          <cell r="AG297">
            <v>8721610.753333332</v>
          </cell>
          <cell r="AH297">
            <v>9560080.4345833343</v>
          </cell>
          <cell r="AI297">
            <v>10365400.585833333</v>
          </cell>
          <cell r="AJ297">
            <v>11153546.939583333</v>
          </cell>
          <cell r="AK297">
            <v>11943121.376249999</v>
          </cell>
          <cell r="AL297">
            <v>12742882.113333331</v>
          </cell>
          <cell r="AM297">
            <v>13556730.800000003</v>
          </cell>
          <cell r="AN297">
            <v>14290396.630416669</v>
          </cell>
          <cell r="AO297">
            <v>14868854.267916666</v>
          </cell>
          <cell r="AR297" t="str">
            <v>36b</v>
          </cell>
        </row>
        <row r="298"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R298" t="str">
            <v>50b</v>
          </cell>
        </row>
        <row r="299">
          <cell r="R299">
            <v>636382.17000000004</v>
          </cell>
          <cell r="S299">
            <v>639360.43000000005</v>
          </cell>
          <cell r="T299">
            <v>619039.80000000005</v>
          </cell>
          <cell r="U299">
            <v>706882.76</v>
          </cell>
          <cell r="V299">
            <v>613021.30000000005</v>
          </cell>
          <cell r="W299">
            <v>777048.26</v>
          </cell>
          <cell r="X299">
            <v>773023.27</v>
          </cell>
          <cell r="Y299">
            <v>657229.86</v>
          </cell>
          <cell r="Z299">
            <v>753435.02</v>
          </cell>
          <cell r="AA299">
            <v>794712.38</v>
          </cell>
          <cell r="AB299">
            <v>740137</v>
          </cell>
          <cell r="AC299">
            <v>792223.97</v>
          </cell>
          <cell r="AD299">
            <v>635684.71833333338</v>
          </cell>
          <cell r="AE299">
            <v>627410.97124999994</v>
          </cell>
          <cell r="AF299">
            <v>618414.32208333339</v>
          </cell>
          <cell r="AG299">
            <v>612251.50874999992</v>
          </cell>
          <cell r="AH299">
            <v>612065.27375000005</v>
          </cell>
          <cell r="AI299">
            <v>620657.29708333325</v>
          </cell>
          <cell r="AJ299">
            <v>635925.69874999986</v>
          </cell>
          <cell r="AK299">
            <v>646095.03291666659</v>
          </cell>
          <cell r="AL299">
            <v>656764.67958333343</v>
          </cell>
          <cell r="AM299">
            <v>672984.32208333339</v>
          </cell>
          <cell r="AN299">
            <v>689980.19833333336</v>
          </cell>
          <cell r="AO299">
            <v>703424.83416666684</v>
          </cell>
          <cell r="AR299" t="str">
            <v>50b</v>
          </cell>
        </row>
        <row r="300">
          <cell r="R300">
            <v>717940.84</v>
          </cell>
          <cell r="S300">
            <v>717845.17</v>
          </cell>
          <cell r="T300">
            <v>825920.05</v>
          </cell>
          <cell r="U300">
            <v>858343.1</v>
          </cell>
          <cell r="V300">
            <v>789731.98</v>
          </cell>
          <cell r="W300">
            <v>850956.27</v>
          </cell>
          <cell r="X300">
            <v>909682.72</v>
          </cell>
          <cell r="Y300">
            <v>968409.17</v>
          </cell>
          <cell r="Z300">
            <v>1060390.1299999999</v>
          </cell>
          <cell r="AA300">
            <v>770338.57</v>
          </cell>
          <cell r="AB300">
            <v>804945.9</v>
          </cell>
          <cell r="AC300">
            <v>800345.5</v>
          </cell>
          <cell r="AD300">
            <v>948290.95791666664</v>
          </cell>
          <cell r="AE300">
            <v>940311.6058333331</v>
          </cell>
          <cell r="AF300">
            <v>921881.7416666667</v>
          </cell>
          <cell r="AG300">
            <v>899325.97750000004</v>
          </cell>
          <cell r="AH300">
            <v>879641.50041666662</v>
          </cell>
          <cell r="AI300">
            <v>870773.80999999994</v>
          </cell>
          <cell r="AJ300">
            <v>864238.54999999981</v>
          </cell>
          <cell r="AK300">
            <v>856494.9425</v>
          </cell>
          <cell r="AL300">
            <v>853093.55874999985</v>
          </cell>
          <cell r="AM300">
            <v>845448.41541666666</v>
          </cell>
          <cell r="AN300">
            <v>833055.97874999989</v>
          </cell>
          <cell r="AO300">
            <v>834560.69791666663</v>
          </cell>
          <cell r="AR300" t="str">
            <v>50b</v>
          </cell>
        </row>
        <row r="301">
          <cell r="R301">
            <v>122373.99</v>
          </cell>
          <cell r="S301">
            <v>131034.99</v>
          </cell>
          <cell r="T301">
            <v>118055.99</v>
          </cell>
          <cell r="U301">
            <v>112478.99</v>
          </cell>
          <cell r="V301">
            <v>125978.99</v>
          </cell>
          <cell r="W301">
            <v>115760.99</v>
          </cell>
          <cell r="X301">
            <v>144639.99</v>
          </cell>
          <cell r="Y301">
            <v>147258.99</v>
          </cell>
          <cell r="Z301">
            <v>164911.99</v>
          </cell>
          <cell r="AA301">
            <v>153655.99</v>
          </cell>
          <cell r="AB301">
            <v>147117.99</v>
          </cell>
          <cell r="AC301">
            <v>173620.99</v>
          </cell>
          <cell r="AD301">
            <v>126375.82333333332</v>
          </cell>
          <cell r="AE301">
            <v>127267.61499999999</v>
          </cell>
          <cell r="AF301">
            <v>127933.86499999999</v>
          </cell>
          <cell r="AG301">
            <v>126102.65666666666</v>
          </cell>
          <cell r="AH301">
            <v>123572.15666666666</v>
          </cell>
          <cell r="AI301">
            <v>122524.11499999999</v>
          </cell>
          <cell r="AJ301">
            <v>122953.44833333332</v>
          </cell>
          <cell r="AK301">
            <v>124321.40666666666</v>
          </cell>
          <cell r="AL301">
            <v>126634.28166666666</v>
          </cell>
          <cell r="AM301">
            <v>130729.86499999999</v>
          </cell>
          <cell r="AN301">
            <v>133755.03166666668</v>
          </cell>
          <cell r="AO301">
            <v>136204.11500000002</v>
          </cell>
          <cell r="AR301" t="str">
            <v>50b</v>
          </cell>
        </row>
        <row r="302">
          <cell r="R302">
            <v>21561.8</v>
          </cell>
          <cell r="S302">
            <v>21561.8</v>
          </cell>
          <cell r="T302">
            <v>21561.8</v>
          </cell>
          <cell r="U302">
            <v>19825.96</v>
          </cell>
          <cell r="V302">
            <v>19825.96</v>
          </cell>
          <cell r="W302">
            <v>19153.580000000002</v>
          </cell>
          <cell r="X302">
            <v>19153.580000000002</v>
          </cell>
          <cell r="Y302">
            <v>19090.009999999998</v>
          </cell>
          <cell r="Z302">
            <v>18945.45</v>
          </cell>
          <cell r="AA302">
            <v>17404.740000000002</v>
          </cell>
          <cell r="AB302">
            <v>17404.740000000002</v>
          </cell>
          <cell r="AC302">
            <v>30881.83</v>
          </cell>
          <cell r="AD302">
            <v>20052.938749999998</v>
          </cell>
          <cell r="AE302">
            <v>19828.38625</v>
          </cell>
          <cell r="AF302">
            <v>20162.718333333331</v>
          </cell>
          <cell r="AG302">
            <v>20614.185833333329</v>
          </cell>
          <cell r="AH302">
            <v>20628.437916666662</v>
          </cell>
          <cell r="AI302">
            <v>20619.207916666663</v>
          </cell>
          <cell r="AJ302">
            <v>20581.962083333332</v>
          </cell>
          <cell r="AK302">
            <v>20556.786666666667</v>
          </cell>
          <cell r="AL302">
            <v>20538.572083333336</v>
          </cell>
          <cell r="AM302">
            <v>20463.131666666672</v>
          </cell>
          <cell r="AN302">
            <v>20076.810833333337</v>
          </cell>
          <cell r="AO302">
            <v>20142.602916666667</v>
          </cell>
          <cell r="AR302" t="str">
            <v>50b</v>
          </cell>
        </row>
        <row r="303"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R303" t="str">
            <v>50b</v>
          </cell>
        </row>
        <row r="304">
          <cell r="R304">
            <v>3629805.81</v>
          </cell>
          <cell r="S304">
            <v>3626506.15</v>
          </cell>
          <cell r="T304">
            <v>3626506.15</v>
          </cell>
          <cell r="U304">
            <v>3626506.15</v>
          </cell>
          <cell r="V304">
            <v>3626506.15</v>
          </cell>
          <cell r="W304">
            <v>3614622.28</v>
          </cell>
          <cell r="X304">
            <v>3614622.28</v>
          </cell>
          <cell r="Y304">
            <v>3614622.28</v>
          </cell>
          <cell r="Z304">
            <v>3612183.35</v>
          </cell>
          <cell r="AA304">
            <v>3612183.35</v>
          </cell>
          <cell r="AB304">
            <v>3599219.6</v>
          </cell>
          <cell r="AC304">
            <v>3583811.65</v>
          </cell>
          <cell r="AD304">
            <v>3912373.660416666</v>
          </cell>
          <cell r="AE304">
            <v>3887509.2404166665</v>
          </cell>
          <cell r="AF304">
            <v>3862507.3345833332</v>
          </cell>
          <cell r="AG304">
            <v>3837505.4287499995</v>
          </cell>
          <cell r="AH304">
            <v>3812503.5229166658</v>
          </cell>
          <cell r="AI304">
            <v>3787006.4558333326</v>
          </cell>
          <cell r="AJ304">
            <v>3761102.3741666661</v>
          </cell>
          <cell r="AK304">
            <v>3735342.1441666665</v>
          </cell>
          <cell r="AL304">
            <v>3709535.9970833338</v>
          </cell>
          <cell r="AM304">
            <v>3683628.2279166668</v>
          </cell>
          <cell r="AN304">
            <v>3657180.3025000007</v>
          </cell>
          <cell r="AO304">
            <v>3629638.7641666667</v>
          </cell>
          <cell r="AR304" t="str">
            <v>50b</v>
          </cell>
        </row>
        <row r="305">
          <cell r="R305">
            <v>873605.52</v>
          </cell>
          <cell r="S305">
            <v>873605.52</v>
          </cell>
          <cell r="T305">
            <v>862194.12</v>
          </cell>
          <cell r="U305">
            <v>862194.12</v>
          </cell>
          <cell r="V305">
            <v>862194.12</v>
          </cell>
          <cell r="W305">
            <v>862194.12</v>
          </cell>
          <cell r="X305">
            <v>858652.59</v>
          </cell>
          <cell r="Y305">
            <v>858652.59</v>
          </cell>
          <cell r="Z305">
            <v>858652.59</v>
          </cell>
          <cell r="AA305">
            <v>858652.59</v>
          </cell>
          <cell r="AB305">
            <v>846265.18</v>
          </cell>
          <cell r="AC305">
            <v>846265.18</v>
          </cell>
          <cell r="AD305">
            <v>1128319.2716666665</v>
          </cell>
          <cell r="AE305">
            <v>1099861.2204166665</v>
          </cell>
          <cell r="AF305">
            <v>1073972.4691666665</v>
          </cell>
          <cell r="AG305">
            <v>1047881.6341666667</v>
          </cell>
          <cell r="AH305">
            <v>1021790.7991666663</v>
          </cell>
          <cell r="AI305">
            <v>998358.44874999963</v>
          </cell>
          <cell r="AJ305">
            <v>977437.01916666655</v>
          </cell>
          <cell r="AK305">
            <v>956368.02583333326</v>
          </cell>
          <cell r="AL305">
            <v>935299.03250000009</v>
          </cell>
          <cell r="AM305">
            <v>914230.03916666668</v>
          </cell>
          <cell r="AN305">
            <v>892644.90375000006</v>
          </cell>
          <cell r="AO305">
            <v>870927.47583333345</v>
          </cell>
          <cell r="AR305" t="str">
            <v>50b</v>
          </cell>
        </row>
        <row r="306"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R306" t="str">
            <v>50b</v>
          </cell>
        </row>
        <row r="307">
          <cell r="R307">
            <v>2194343.84</v>
          </cell>
          <cell r="S307">
            <v>2180402.2799999998</v>
          </cell>
          <cell r="T307">
            <v>2150725.31</v>
          </cell>
          <cell r="U307">
            <v>2147321.31</v>
          </cell>
          <cell r="V307">
            <v>2147321.31</v>
          </cell>
          <cell r="W307">
            <v>2147321.31</v>
          </cell>
          <cell r="X307">
            <v>2147321.31</v>
          </cell>
          <cell r="Y307">
            <v>1903951.96</v>
          </cell>
          <cell r="Z307">
            <v>1903951.96</v>
          </cell>
          <cell r="AA307">
            <v>1903951.96</v>
          </cell>
          <cell r="AB307">
            <v>1894771.35</v>
          </cell>
          <cell r="AC307">
            <v>1894771.35</v>
          </cell>
          <cell r="AD307">
            <v>2611894.1458333335</v>
          </cell>
          <cell r="AE307">
            <v>2569607.8275000001</v>
          </cell>
          <cell r="AF307">
            <v>2525971.0766666667</v>
          </cell>
          <cell r="AG307">
            <v>2481422.9583333335</v>
          </cell>
          <cell r="AH307">
            <v>2436733.0066666664</v>
          </cell>
          <cell r="AI307">
            <v>2392043.0549999997</v>
          </cell>
          <cell r="AJ307">
            <v>2347353.103333333</v>
          </cell>
          <cell r="AK307">
            <v>2294226.115416666</v>
          </cell>
          <cell r="AL307">
            <v>2232899.0729166665</v>
          </cell>
          <cell r="AM307">
            <v>2176043.2983333333</v>
          </cell>
          <cell r="AN307">
            <v>2125135.9833333339</v>
          </cell>
          <cell r="AO307">
            <v>2075942.841666667</v>
          </cell>
          <cell r="AR307" t="str">
            <v>50b</v>
          </cell>
        </row>
        <row r="308"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6439.3787499999999</v>
          </cell>
          <cell r="AE308">
            <v>5826.1045833333337</v>
          </cell>
          <cell r="AF308">
            <v>5212.8304166666667</v>
          </cell>
          <cell r="AG308">
            <v>4599.5562499999996</v>
          </cell>
          <cell r="AH308">
            <v>3986.282083333333</v>
          </cell>
          <cell r="AI308">
            <v>3373.007916666666</v>
          </cell>
          <cell r="AJ308">
            <v>2759.7337499999999</v>
          </cell>
          <cell r="AK308">
            <v>2146.4595833333333</v>
          </cell>
          <cell r="AL308">
            <v>1533.1854166666665</v>
          </cell>
          <cell r="AM308">
            <v>919.91125</v>
          </cell>
          <cell r="AN308">
            <v>306.63708333333335</v>
          </cell>
          <cell r="AO308">
            <v>0</v>
          </cell>
        </row>
        <row r="309"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-79023.039999999994</v>
          </cell>
          <cell r="W309">
            <v>-276.92</v>
          </cell>
          <cell r="X309">
            <v>23655.29</v>
          </cell>
          <cell r="Y309">
            <v>115715.79</v>
          </cell>
          <cell r="Z309">
            <v>213793.86</v>
          </cell>
          <cell r="AA309">
            <v>112862.41</v>
          </cell>
          <cell r="AB309">
            <v>127755.82</v>
          </cell>
          <cell r="AC309">
            <v>221376.91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-3292.6266666666666</v>
          </cell>
          <cell r="AI309">
            <v>-6596.791666666667</v>
          </cell>
          <cell r="AJ309">
            <v>-5622.692916666666</v>
          </cell>
          <cell r="AK309">
            <v>184.43541666666715</v>
          </cell>
          <cell r="AL309">
            <v>13914.004166666666</v>
          </cell>
          <cell r="AM309">
            <v>27524.682083333333</v>
          </cell>
          <cell r="AN309">
            <v>37550.441666666673</v>
          </cell>
          <cell r="AO309">
            <v>52097.638750000006</v>
          </cell>
          <cell r="AR309" t="str">
            <v>50b</v>
          </cell>
        </row>
        <row r="310">
          <cell r="R310">
            <v>354008.19</v>
          </cell>
          <cell r="S310">
            <v>354008.19</v>
          </cell>
          <cell r="T310">
            <v>354008.19</v>
          </cell>
          <cell r="U310">
            <v>354008.19</v>
          </cell>
          <cell r="V310">
            <v>354008.19</v>
          </cell>
          <cell r="W310">
            <v>354008.19</v>
          </cell>
          <cell r="X310">
            <v>354008.19</v>
          </cell>
          <cell r="Y310">
            <v>354008.19</v>
          </cell>
          <cell r="Z310">
            <v>354008.19</v>
          </cell>
          <cell r="AA310">
            <v>354008.19</v>
          </cell>
          <cell r="AB310">
            <v>354008.19</v>
          </cell>
          <cell r="AC310">
            <v>295632.84000000003</v>
          </cell>
          <cell r="AD310">
            <v>354008.19</v>
          </cell>
          <cell r="AE310">
            <v>354008.19</v>
          </cell>
          <cell r="AF310">
            <v>354008.19</v>
          </cell>
          <cell r="AG310">
            <v>354008.19</v>
          </cell>
          <cell r="AH310">
            <v>354008.19</v>
          </cell>
          <cell r="AI310">
            <v>354008.19</v>
          </cell>
          <cell r="AJ310">
            <v>354008.19</v>
          </cell>
          <cell r="AK310">
            <v>354008.19</v>
          </cell>
          <cell r="AL310">
            <v>354008.19</v>
          </cell>
          <cell r="AM310">
            <v>354008.19</v>
          </cell>
          <cell r="AN310">
            <v>354008.19</v>
          </cell>
          <cell r="AO310">
            <v>351575.88374999998</v>
          </cell>
        </row>
        <row r="311"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O311">
            <v>0</v>
          </cell>
          <cell r="AR311" t="str">
            <v>50b</v>
          </cell>
        </row>
        <row r="312"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1181102.28125</v>
          </cell>
          <cell r="AE312">
            <v>1068571.79375</v>
          </cell>
          <cell r="AF312">
            <v>956041.30625000002</v>
          </cell>
          <cell r="AG312">
            <v>843510.81874999998</v>
          </cell>
          <cell r="AH312">
            <v>730980.33124999993</v>
          </cell>
          <cell r="AI312">
            <v>618806.09791666677</v>
          </cell>
          <cell r="AJ312">
            <v>506988.11875000008</v>
          </cell>
          <cell r="AK312">
            <v>395170.1395833334</v>
          </cell>
          <cell r="AL312">
            <v>282717.625</v>
          </cell>
          <cell r="AM312">
            <v>169630.57500000001</v>
          </cell>
          <cell r="AN312">
            <v>56543.525000000001</v>
          </cell>
          <cell r="AO312">
            <v>0</v>
          </cell>
        </row>
        <row r="313">
          <cell r="R313">
            <v>73.08</v>
          </cell>
          <cell r="S313">
            <v>279.45</v>
          </cell>
          <cell r="T313">
            <v>377.08</v>
          </cell>
          <cell r="U313">
            <v>377.08</v>
          </cell>
          <cell r="V313">
            <v>288.32</v>
          </cell>
          <cell r="W313">
            <v>-3895.86</v>
          </cell>
          <cell r="X313">
            <v>-3651.01</v>
          </cell>
          <cell r="Y313">
            <v>-3651.01</v>
          </cell>
          <cell r="Z313">
            <v>-18.21</v>
          </cell>
          <cell r="AA313">
            <v>-18.21</v>
          </cell>
          <cell r="AB313">
            <v>0</v>
          </cell>
          <cell r="AC313">
            <v>-66.67</v>
          </cell>
          <cell r="AD313">
            <v>248.67833333333328</v>
          </cell>
          <cell r="AE313">
            <v>263.36708333333326</v>
          </cell>
          <cell r="AF313">
            <v>290.72249999999991</v>
          </cell>
          <cell r="AG313">
            <v>322.14583333333326</v>
          </cell>
          <cell r="AH313">
            <v>321.91458333333327</v>
          </cell>
          <cell r="AI313">
            <v>115.68791666666671</v>
          </cell>
          <cell r="AJ313">
            <v>-254.67750000000001</v>
          </cell>
          <cell r="AK313">
            <v>-614.84083333333331</v>
          </cell>
          <cell r="AL313">
            <v>-798.14875000000018</v>
          </cell>
          <cell r="AM313">
            <v>-804.60125000000005</v>
          </cell>
          <cell r="AN313">
            <v>-810.29499999999973</v>
          </cell>
          <cell r="AO313">
            <v>-819.12958333333324</v>
          </cell>
          <cell r="AR313" t="str">
            <v>50b</v>
          </cell>
        </row>
        <row r="314"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98734.3</v>
          </cell>
          <cell r="AE314">
            <v>98734.3</v>
          </cell>
          <cell r="AF314">
            <v>91826.034999999989</v>
          </cell>
          <cell r="AG314">
            <v>78009.50499999999</v>
          </cell>
          <cell r="AH314">
            <v>64192.974999999999</v>
          </cell>
          <cell r="AI314">
            <v>53192.945000000007</v>
          </cell>
          <cell r="AJ314">
            <v>45009.415000000001</v>
          </cell>
          <cell r="AK314">
            <v>36825.885000000002</v>
          </cell>
          <cell r="AL314">
            <v>28642.355</v>
          </cell>
          <cell r="AM314">
            <v>20458.825000000001</v>
          </cell>
          <cell r="AN314">
            <v>12275.295</v>
          </cell>
          <cell r="AO314">
            <v>4091.7649999999999</v>
          </cell>
          <cell r="AR314" t="str">
            <v>50b</v>
          </cell>
        </row>
        <row r="315">
          <cell r="R315">
            <v>1984.66</v>
          </cell>
          <cell r="S315">
            <v>3124.74</v>
          </cell>
          <cell r="T315">
            <v>2993.4</v>
          </cell>
          <cell r="U315">
            <v>3874.11</v>
          </cell>
          <cell r="V315">
            <v>4031.6</v>
          </cell>
          <cell r="W315">
            <v>4031.6</v>
          </cell>
          <cell r="X315">
            <v>-4.33</v>
          </cell>
          <cell r="Y315">
            <v>0</v>
          </cell>
          <cell r="Z315">
            <v>0</v>
          </cell>
          <cell r="AA315">
            <v>0</v>
          </cell>
          <cell r="AB315">
            <v>-45.3</v>
          </cell>
          <cell r="AC315">
            <v>0</v>
          </cell>
          <cell r="AD315">
            <v>-1184.0233333333329</v>
          </cell>
          <cell r="AE315">
            <v>-971.13166666666621</v>
          </cell>
          <cell r="AF315">
            <v>-716.20916666666619</v>
          </cell>
          <cell r="AG315">
            <v>-430.0629166666663</v>
          </cell>
          <cell r="AH315">
            <v>603.38041666666675</v>
          </cell>
          <cell r="AI315">
            <v>1643.3858333333335</v>
          </cell>
          <cell r="AJ315">
            <v>1817.4125000000001</v>
          </cell>
          <cell r="AK315">
            <v>1824.5979166666664</v>
          </cell>
          <cell r="AL315">
            <v>1822.9941666666664</v>
          </cell>
          <cell r="AM315">
            <v>1805.9816666666666</v>
          </cell>
          <cell r="AN315">
            <v>1751.927083333333</v>
          </cell>
          <cell r="AO315">
            <v>1689.0062500000001</v>
          </cell>
          <cell r="AR315" t="str">
            <v>50b</v>
          </cell>
        </row>
        <row r="316">
          <cell r="R316">
            <v>127752.11</v>
          </cell>
          <cell r="S316">
            <v>132834.10999999999</v>
          </cell>
          <cell r="T316">
            <v>140727.10999999999</v>
          </cell>
          <cell r="U316">
            <v>131404.10999999999</v>
          </cell>
          <cell r="V316">
            <v>125325.11</v>
          </cell>
          <cell r="W316">
            <v>124639.11</v>
          </cell>
          <cell r="X316">
            <v>133730.10999999999</v>
          </cell>
          <cell r="Y316">
            <v>124673.11</v>
          </cell>
          <cell r="Z316">
            <v>167013.10999999999</v>
          </cell>
          <cell r="AA316">
            <v>162561.10999999999</v>
          </cell>
          <cell r="AB316">
            <v>181197.11</v>
          </cell>
          <cell r="AC316">
            <v>175069.11</v>
          </cell>
          <cell r="AD316">
            <v>138656.5266666667</v>
          </cell>
          <cell r="AE316">
            <v>137134.06833333336</v>
          </cell>
          <cell r="AF316">
            <v>136055.02666666664</v>
          </cell>
          <cell r="AG316">
            <v>134492.56833333333</v>
          </cell>
          <cell r="AH316">
            <v>132633.73499999996</v>
          </cell>
          <cell r="AI316">
            <v>131264.77666666664</v>
          </cell>
          <cell r="AJ316">
            <v>130883.31833333331</v>
          </cell>
          <cell r="AK316">
            <v>130345.31833333331</v>
          </cell>
          <cell r="AL316">
            <v>130100.06833333336</v>
          </cell>
          <cell r="AM316">
            <v>132342.65166666664</v>
          </cell>
          <cell r="AN316">
            <v>136874.98499999999</v>
          </cell>
          <cell r="AO316">
            <v>141750.81833333327</v>
          </cell>
          <cell r="AR316" t="str">
            <v>50b</v>
          </cell>
        </row>
        <row r="317"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O317">
            <v>0</v>
          </cell>
          <cell r="AR317" t="str">
            <v>50b</v>
          </cell>
        </row>
        <row r="318">
          <cell r="R318">
            <v>1327239.27</v>
          </cell>
          <cell r="S318">
            <v>1327239.27</v>
          </cell>
          <cell r="T318">
            <v>1332221.57</v>
          </cell>
          <cell r="U318">
            <v>1332221.57</v>
          </cell>
          <cell r="V318">
            <v>1332221.57</v>
          </cell>
          <cell r="W318">
            <v>1340491.23</v>
          </cell>
          <cell r="X318">
            <v>1340491.23</v>
          </cell>
          <cell r="Y318">
            <v>1340491.23</v>
          </cell>
          <cell r="Z318">
            <v>1340727.78</v>
          </cell>
          <cell r="AA318">
            <v>1340727.78</v>
          </cell>
          <cell r="AB318">
            <v>1340727.78</v>
          </cell>
          <cell r="AC318">
            <v>1325455.02</v>
          </cell>
          <cell r="AD318">
            <v>165904.90875</v>
          </cell>
          <cell r="AE318">
            <v>276508.18124999997</v>
          </cell>
          <cell r="AF318">
            <v>387319.04958333331</v>
          </cell>
          <cell r="AG318">
            <v>498337.51374999998</v>
          </cell>
          <cell r="AH318">
            <v>609355.97791666666</v>
          </cell>
          <cell r="AI318">
            <v>720719.01124999998</v>
          </cell>
          <cell r="AJ318">
            <v>832426.61375000002</v>
          </cell>
          <cell r="AK318">
            <v>944134.21625000006</v>
          </cell>
          <cell r="AL318">
            <v>1055851.675</v>
          </cell>
          <cell r="AM318">
            <v>1167578.99</v>
          </cell>
          <cell r="AN318">
            <v>1279306.3049999999</v>
          </cell>
          <cell r="AO318">
            <v>1335095.6187499999</v>
          </cell>
        </row>
        <row r="319">
          <cell r="R319">
            <v>484951.19</v>
          </cell>
          <cell r="S319">
            <v>484951.19</v>
          </cell>
          <cell r="T319">
            <v>484951.19</v>
          </cell>
          <cell r="U319">
            <v>484951.19</v>
          </cell>
          <cell r="V319">
            <v>483310.98</v>
          </cell>
          <cell r="W319">
            <v>483310.98</v>
          </cell>
          <cell r="X319">
            <v>482217.52</v>
          </cell>
          <cell r="Y319">
            <v>481124.06</v>
          </cell>
          <cell r="Z319">
            <v>481124.06</v>
          </cell>
          <cell r="AA319">
            <v>481124.06</v>
          </cell>
          <cell r="AB319">
            <v>480577.32</v>
          </cell>
          <cell r="AC319">
            <v>479483.86</v>
          </cell>
          <cell r="AD319">
            <v>529714.89</v>
          </cell>
          <cell r="AE319">
            <v>521468.34666666668</v>
          </cell>
          <cell r="AF319">
            <v>514338.04833333334</v>
          </cell>
          <cell r="AG319">
            <v>508323.99500000011</v>
          </cell>
          <cell r="AH319">
            <v>502241.59958333342</v>
          </cell>
          <cell r="AI319">
            <v>496090.86208333349</v>
          </cell>
          <cell r="AJ319">
            <v>490623.54</v>
          </cell>
          <cell r="AK319">
            <v>486750.85333333327</v>
          </cell>
          <cell r="AL319">
            <v>484723.38666666654</v>
          </cell>
          <cell r="AM319">
            <v>483903.28583333321</v>
          </cell>
          <cell r="AN319">
            <v>483402.11208333325</v>
          </cell>
          <cell r="AO319">
            <v>482923.7195833333</v>
          </cell>
          <cell r="AR319" t="str">
            <v>50b</v>
          </cell>
        </row>
        <row r="320">
          <cell r="R320">
            <v>689534.55</v>
          </cell>
          <cell r="S320">
            <v>176444.13</v>
          </cell>
          <cell r="T320">
            <v>71950.98</v>
          </cell>
          <cell r="U320">
            <v>232362.6</v>
          </cell>
          <cell r="V320">
            <v>172392.32000000001</v>
          </cell>
          <cell r="W320">
            <v>405810.23</v>
          </cell>
          <cell r="X320">
            <v>308442.65000000002</v>
          </cell>
          <cell r="Y320">
            <v>342808.47</v>
          </cell>
          <cell r="Z320">
            <v>1274.54</v>
          </cell>
          <cell r="AA320">
            <v>61554.239999999998</v>
          </cell>
          <cell r="AB320">
            <v>1286.8</v>
          </cell>
          <cell r="AC320">
            <v>34476.46</v>
          </cell>
          <cell r="AD320">
            <v>241515.18000000005</v>
          </cell>
          <cell r="AE320">
            <v>263299.73499999993</v>
          </cell>
          <cell r="AF320">
            <v>264330.14166666666</v>
          </cell>
          <cell r="AG320">
            <v>271360.37416666659</v>
          </cell>
          <cell r="AH320">
            <v>279550.62333333335</v>
          </cell>
          <cell r="AI320">
            <v>298535.79375000001</v>
          </cell>
          <cell r="AJ320">
            <v>325730.78916666663</v>
          </cell>
          <cell r="AK320">
            <v>346275.21833333332</v>
          </cell>
          <cell r="AL320">
            <v>341924.67708333331</v>
          </cell>
          <cell r="AM320">
            <v>319450.79916666663</v>
          </cell>
          <cell r="AN320">
            <v>289123.8954166667</v>
          </cell>
          <cell r="AO320">
            <v>237698.45624999996</v>
          </cell>
          <cell r="AR320" t="str">
            <v>50b</v>
          </cell>
        </row>
        <row r="321"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O321">
            <v>0</v>
          </cell>
          <cell r="AR321" t="str">
            <v>50b</v>
          </cell>
        </row>
        <row r="322"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R322" t="str">
            <v>50b</v>
          </cell>
        </row>
        <row r="323"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O323">
            <v>0</v>
          </cell>
          <cell r="AR323" t="str">
            <v>50b</v>
          </cell>
        </row>
        <row r="324"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O324">
            <v>0</v>
          </cell>
          <cell r="AR324" t="str">
            <v>50a</v>
          </cell>
        </row>
        <row r="325"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O325">
            <v>0</v>
          </cell>
          <cell r="AR325" t="str">
            <v>50b</v>
          </cell>
        </row>
        <row r="326"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O326">
            <v>0</v>
          </cell>
        </row>
        <row r="327"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O327">
            <v>0</v>
          </cell>
          <cell r="AR327" t="str">
            <v>50b</v>
          </cell>
        </row>
        <row r="328">
          <cell r="R328">
            <v>5026498.0599999996</v>
          </cell>
          <cell r="S328">
            <v>5184087.96</v>
          </cell>
          <cell r="T328">
            <v>5030758.57</v>
          </cell>
          <cell r="U328">
            <v>5177545.59</v>
          </cell>
          <cell r="V328">
            <v>5194629.55</v>
          </cell>
          <cell r="W328">
            <v>5145654.7300000004</v>
          </cell>
          <cell r="X328">
            <v>5338066.72</v>
          </cell>
          <cell r="Y328">
            <v>5639524.29</v>
          </cell>
          <cell r="Z328">
            <v>5671980.3700000001</v>
          </cell>
          <cell r="AA328">
            <v>5848690.8200000003</v>
          </cell>
          <cell r="AB328">
            <v>6125200.8200000003</v>
          </cell>
          <cell r="AC328">
            <v>6102391.71</v>
          </cell>
          <cell r="AD328">
            <v>5073596.0562499994</v>
          </cell>
          <cell r="AE328">
            <v>5050561.9604166672</v>
          </cell>
          <cell r="AF328">
            <v>5025026.9925000006</v>
          </cell>
          <cell r="AG328">
            <v>4990195.1525000008</v>
          </cell>
          <cell r="AH328">
            <v>4975958.1683333339</v>
          </cell>
          <cell r="AI328">
            <v>4979599.05</v>
          </cell>
          <cell r="AJ328">
            <v>5004459.6508333329</v>
          </cell>
          <cell r="AK328">
            <v>5061852.3787500001</v>
          </cell>
          <cell r="AL328">
            <v>5136483.7649999997</v>
          </cell>
          <cell r="AM328">
            <v>5210512.9862499991</v>
          </cell>
          <cell r="AN328">
            <v>5304049.9624999994</v>
          </cell>
          <cell r="AO328">
            <v>5410133.3895833334</v>
          </cell>
          <cell r="AR328" t="str">
            <v>50a</v>
          </cell>
        </row>
        <row r="329">
          <cell r="R329">
            <v>2876825.87</v>
          </cell>
          <cell r="S329">
            <v>2886782.87</v>
          </cell>
          <cell r="T329">
            <v>2908066.87</v>
          </cell>
          <cell r="U329">
            <v>2966562.87</v>
          </cell>
          <cell r="V329">
            <v>2929794.87</v>
          </cell>
          <cell r="W329">
            <v>2883968.87</v>
          </cell>
          <cell r="X329">
            <v>2910232.87</v>
          </cell>
          <cell r="Y329">
            <v>2939978.87</v>
          </cell>
          <cell r="Z329">
            <v>2947562.87</v>
          </cell>
          <cell r="AA329">
            <v>2946024.87</v>
          </cell>
          <cell r="AB329">
            <v>2965376.87</v>
          </cell>
          <cell r="AC329">
            <v>2946972.87</v>
          </cell>
          <cell r="AD329">
            <v>2855267.5783333336</v>
          </cell>
          <cell r="AE329">
            <v>2850218.0366666671</v>
          </cell>
          <cell r="AF329">
            <v>2848679.3700000006</v>
          </cell>
          <cell r="AG329">
            <v>2852910.0366666671</v>
          </cell>
          <cell r="AH329">
            <v>2861117.6200000006</v>
          </cell>
          <cell r="AI329">
            <v>2868782.9533333336</v>
          </cell>
          <cell r="AJ329">
            <v>2875114.9533333336</v>
          </cell>
          <cell r="AK329">
            <v>2883679.4950000006</v>
          </cell>
          <cell r="AL329">
            <v>2893283.6616666671</v>
          </cell>
          <cell r="AM329">
            <v>2902456.0783333336</v>
          </cell>
          <cell r="AN329">
            <v>2912078.4950000006</v>
          </cell>
          <cell r="AO329">
            <v>2921419.3283333336</v>
          </cell>
          <cell r="AR329" t="str">
            <v>50b</v>
          </cell>
        </row>
        <row r="330">
          <cell r="R330">
            <v>-5026498.0599999996</v>
          </cell>
          <cell r="S330">
            <v>-5184087.96</v>
          </cell>
          <cell r="T330">
            <v>-5030758.57</v>
          </cell>
          <cell r="U330">
            <v>-5177545.59</v>
          </cell>
          <cell r="V330">
            <v>-5194629.55</v>
          </cell>
          <cell r="W330">
            <v>-5152139.1100000003</v>
          </cell>
          <cell r="X330">
            <v>-5338066.72</v>
          </cell>
          <cell r="Y330">
            <v>-5640416.25</v>
          </cell>
          <cell r="Z330">
            <v>-5672872.3300000001</v>
          </cell>
          <cell r="AA330">
            <v>-5849582.7800000003</v>
          </cell>
          <cell r="AB330">
            <v>-6125200.8200000003</v>
          </cell>
          <cell r="AC330">
            <v>-6102391.71</v>
          </cell>
          <cell r="AD330">
            <v>-5073204.293333333</v>
          </cell>
          <cell r="AE330">
            <v>-5050354.175416667</v>
          </cell>
          <cell r="AF330">
            <v>-5024819.2075000005</v>
          </cell>
          <cell r="AG330">
            <v>-4989987.3675000006</v>
          </cell>
          <cell r="AH330">
            <v>-4975861.3529166663</v>
          </cell>
          <cell r="AI330">
            <v>-4979883.3866666667</v>
          </cell>
          <cell r="AJ330">
            <v>-5005014.169999999</v>
          </cell>
          <cell r="AK330">
            <v>-5062436.9858333329</v>
          </cell>
          <cell r="AL330">
            <v>-5137135.6249999991</v>
          </cell>
          <cell r="AM330">
            <v>-5211239.1762499996</v>
          </cell>
          <cell r="AN330">
            <v>-5304813.3174999999</v>
          </cell>
          <cell r="AO330">
            <v>-5410896.7445833338</v>
          </cell>
          <cell r="AR330" t="str">
            <v>50a</v>
          </cell>
        </row>
        <row r="331">
          <cell r="R331">
            <v>2222592.79</v>
          </cell>
          <cell r="S331">
            <v>2230062.79</v>
          </cell>
          <cell r="T331">
            <v>2246024.79</v>
          </cell>
          <cell r="U331">
            <v>2289897.79</v>
          </cell>
          <cell r="V331">
            <v>2262323.79</v>
          </cell>
          <cell r="W331">
            <v>2227956.79</v>
          </cell>
          <cell r="X331">
            <v>2247656.79</v>
          </cell>
          <cell r="Y331">
            <v>2269967.79</v>
          </cell>
          <cell r="Z331">
            <v>2275657.79</v>
          </cell>
          <cell r="AA331">
            <v>2274505.79</v>
          </cell>
          <cell r="AB331">
            <v>2289019.79</v>
          </cell>
          <cell r="AC331">
            <v>2275217.79</v>
          </cell>
          <cell r="AD331">
            <v>2206422.3733333326</v>
          </cell>
          <cell r="AE331">
            <v>2202635.4983333326</v>
          </cell>
          <cell r="AF331">
            <v>2201481.8733333326</v>
          </cell>
          <cell r="AG331">
            <v>2204655.2483333326</v>
          </cell>
          <cell r="AH331">
            <v>2210811.3733333326</v>
          </cell>
          <cell r="AI331">
            <v>2216560.9566666661</v>
          </cell>
          <cell r="AJ331">
            <v>2221310.7066666661</v>
          </cell>
          <cell r="AK331">
            <v>2227734.9983333326</v>
          </cell>
          <cell r="AL331">
            <v>2234939.2483333326</v>
          </cell>
          <cell r="AM331">
            <v>2241819.8733333326</v>
          </cell>
          <cell r="AN331">
            <v>2249037.9566666661</v>
          </cell>
          <cell r="AO331">
            <v>2256044.7899999996</v>
          </cell>
          <cell r="AR331" t="str">
            <v>50b</v>
          </cell>
        </row>
        <row r="332"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O332">
            <v>0</v>
          </cell>
          <cell r="AR332" t="str">
            <v>50b</v>
          </cell>
        </row>
        <row r="333">
          <cell r="R333">
            <v>12023641.85</v>
          </cell>
          <cell r="S333">
            <v>12079722.880000001</v>
          </cell>
          <cell r="T333">
            <v>12103290.720000001</v>
          </cell>
          <cell r="U333">
            <v>11767250.17</v>
          </cell>
          <cell r="V333">
            <v>12118123.880000001</v>
          </cell>
          <cell r="W333">
            <v>12128014.23</v>
          </cell>
          <cell r="X333">
            <v>12703908.220000001</v>
          </cell>
          <cell r="Y333">
            <v>13932732.800000001</v>
          </cell>
          <cell r="Z333">
            <v>14452396.43</v>
          </cell>
          <cell r="AA333">
            <v>15006854.119999999</v>
          </cell>
          <cell r="AB333">
            <v>13503424.57</v>
          </cell>
          <cell r="AC333">
            <v>14127941.859999999</v>
          </cell>
          <cell r="AD333">
            <v>11439870.896666668</v>
          </cell>
          <cell r="AE333">
            <v>11473812.643333333</v>
          </cell>
          <cell r="AF333">
            <v>11501802.345416667</v>
          </cell>
          <cell r="AG333">
            <v>11520654.627499998</v>
          </cell>
          <cell r="AH333">
            <v>11565292.955833333</v>
          </cell>
          <cell r="AI333">
            <v>11640556.076666666</v>
          </cell>
          <cell r="AJ333">
            <v>11744265.323749999</v>
          </cell>
          <cell r="AK333">
            <v>11937495.83</v>
          </cell>
          <cell r="AL333">
            <v>12229100.207916668</v>
          </cell>
          <cell r="AM333">
            <v>12534685.819583334</v>
          </cell>
          <cell r="AN333">
            <v>12744706.064999999</v>
          </cell>
          <cell r="AO333">
            <v>12903201.034583332</v>
          </cell>
          <cell r="AR333" t="str">
            <v>50b</v>
          </cell>
        </row>
        <row r="334">
          <cell r="R334">
            <v>4274442.41</v>
          </cell>
          <cell r="S334">
            <v>4194278.98</v>
          </cell>
          <cell r="T334">
            <v>4083677.73</v>
          </cell>
          <cell r="U334">
            <v>4346810.82</v>
          </cell>
          <cell r="V334">
            <v>4357783.96</v>
          </cell>
          <cell r="W334">
            <v>4378615.91</v>
          </cell>
          <cell r="X334">
            <v>4491843.67</v>
          </cell>
          <cell r="Y334">
            <v>4425247.22</v>
          </cell>
          <cell r="Z334">
            <v>4531704.03</v>
          </cell>
          <cell r="AA334">
            <v>4497525.1100000003</v>
          </cell>
          <cell r="AB334">
            <v>4523453.17</v>
          </cell>
          <cell r="AC334">
            <v>4766364.96</v>
          </cell>
          <cell r="AD334">
            <v>3980129.8825000003</v>
          </cell>
          <cell r="AE334">
            <v>3998893.4624999999</v>
          </cell>
          <cell r="AF334">
            <v>4010512.0766666676</v>
          </cell>
          <cell r="AG334">
            <v>4029900.3429166661</v>
          </cell>
          <cell r="AH334">
            <v>4060968.0608333331</v>
          </cell>
          <cell r="AI334">
            <v>4102014.0012500002</v>
          </cell>
          <cell r="AJ334">
            <v>4157073.3425000007</v>
          </cell>
          <cell r="AK334">
            <v>4213887.8062500004</v>
          </cell>
          <cell r="AL334">
            <v>4269875.8312499998</v>
          </cell>
          <cell r="AM334">
            <v>4317575.1954166666</v>
          </cell>
          <cell r="AN334">
            <v>4352482.9683333337</v>
          </cell>
          <cell r="AO334">
            <v>4387075.3179166671</v>
          </cell>
        </row>
        <row r="335">
          <cell r="R335">
            <v>2157014.9500000002</v>
          </cell>
          <cell r="S335">
            <v>2133074.0499999998</v>
          </cell>
          <cell r="T335">
            <v>2080017.53</v>
          </cell>
          <cell r="U335">
            <v>1978999.62</v>
          </cell>
          <cell r="V335">
            <v>2116735.15</v>
          </cell>
          <cell r="W335">
            <v>2128435.0099999998</v>
          </cell>
          <cell r="X335">
            <v>2111747.38</v>
          </cell>
          <cell r="Y335">
            <v>2222194.11</v>
          </cell>
          <cell r="Z335">
            <v>2288468.09</v>
          </cell>
          <cell r="AA335">
            <v>2263237.7999999998</v>
          </cell>
          <cell r="AB335">
            <v>2324446.0499999998</v>
          </cell>
          <cell r="AC335">
            <v>2387278.23</v>
          </cell>
          <cell r="AD335">
            <v>2121306.0754166669</v>
          </cell>
          <cell r="AE335">
            <v>2116850.8179166671</v>
          </cell>
          <cell r="AF335">
            <v>2109050.0033333334</v>
          </cell>
          <cell r="AG335">
            <v>2098630.5316666667</v>
          </cell>
          <cell r="AH335">
            <v>2094495.5408333335</v>
          </cell>
          <cell r="AI335">
            <v>2098454.2141666668</v>
          </cell>
          <cell r="AJ335">
            <v>2102387.4579166663</v>
          </cell>
          <cell r="AK335">
            <v>2109477.3287499999</v>
          </cell>
          <cell r="AL335">
            <v>2120917.7466666666</v>
          </cell>
          <cell r="AM335">
            <v>2134227.9608333334</v>
          </cell>
          <cell r="AN335">
            <v>2150822.5916666663</v>
          </cell>
          <cell r="AO335">
            <v>2171307.8820833336</v>
          </cell>
          <cell r="AR335" t="str">
            <v>50a</v>
          </cell>
        </row>
        <row r="336">
          <cell r="R336">
            <v>2956608.28</v>
          </cell>
          <cell r="S336">
            <v>2962219.68</v>
          </cell>
          <cell r="T336">
            <v>2962219.68</v>
          </cell>
          <cell r="U336">
            <v>2962219.68</v>
          </cell>
          <cell r="V336">
            <v>2996892.47</v>
          </cell>
          <cell r="W336">
            <v>2996892.47</v>
          </cell>
          <cell r="X336">
            <v>2996892.47</v>
          </cell>
          <cell r="Y336">
            <v>3008988.47</v>
          </cell>
          <cell r="Z336">
            <v>3008988.47</v>
          </cell>
          <cell r="AA336">
            <v>3059383.14</v>
          </cell>
          <cell r="AB336">
            <v>3059383.14</v>
          </cell>
          <cell r="AC336">
            <v>3059383.14</v>
          </cell>
          <cell r="AD336">
            <v>2844064.6804166664</v>
          </cell>
          <cell r="AE336">
            <v>2858710.040833333</v>
          </cell>
          <cell r="AF336">
            <v>2873862.7754166666</v>
          </cell>
          <cell r="AG336">
            <v>2890612.9341666666</v>
          </cell>
          <cell r="AH336">
            <v>2909042.5549999997</v>
          </cell>
          <cell r="AI336">
            <v>2928958.6020833333</v>
          </cell>
          <cell r="AJ336">
            <v>2948736.0129166669</v>
          </cell>
          <cell r="AK336">
            <v>2968896.355</v>
          </cell>
          <cell r="AL336">
            <v>2981278.3366666664</v>
          </cell>
          <cell r="AM336">
            <v>2987284.7737499997</v>
          </cell>
          <cell r="AN336">
            <v>2994012.1304166666</v>
          </cell>
          <cell r="AO336">
            <v>2999674.6595833334</v>
          </cell>
          <cell r="AR336" t="str">
            <v>50b</v>
          </cell>
        </row>
        <row r="337"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R337" t="str">
            <v>62</v>
          </cell>
        </row>
        <row r="338">
          <cell r="R338">
            <v>1389612.78</v>
          </cell>
          <cell r="S338">
            <v>1316841.58</v>
          </cell>
          <cell r="T338">
            <v>1242237.1399999999</v>
          </cell>
          <cell r="U338">
            <v>1130941.08</v>
          </cell>
          <cell r="V338">
            <v>1148415.8700000001</v>
          </cell>
          <cell r="W338">
            <v>1010252.41</v>
          </cell>
          <cell r="X338">
            <v>927636.68</v>
          </cell>
          <cell r="Y338">
            <v>831929.04</v>
          </cell>
          <cell r="Z338">
            <v>1694071.65</v>
          </cell>
          <cell r="AA338">
            <v>1690360.13</v>
          </cell>
          <cell r="AB338">
            <v>1724878.92</v>
          </cell>
          <cell r="AC338">
            <v>1763925.68</v>
          </cell>
          <cell r="AD338">
            <v>1405370.3795833336</v>
          </cell>
          <cell r="AE338">
            <v>1407947.0662500001</v>
          </cell>
          <cell r="AF338">
            <v>1397309.0475000001</v>
          </cell>
          <cell r="AG338">
            <v>1376994.2154166668</v>
          </cell>
          <cell r="AH338">
            <v>1351361.0462499999</v>
          </cell>
          <cell r="AI338">
            <v>1319128.7925000002</v>
          </cell>
          <cell r="AJ338">
            <v>1280249.0841666667</v>
          </cell>
          <cell r="AK338">
            <v>1238622.08375</v>
          </cell>
          <cell r="AL338">
            <v>1228488.0295833333</v>
          </cell>
          <cell r="AM338">
            <v>1252408.8008333335</v>
          </cell>
          <cell r="AN338">
            <v>1278550.1395833336</v>
          </cell>
          <cell r="AO338">
            <v>1307329.7379166665</v>
          </cell>
          <cell r="AR338" t="str">
            <v>50a</v>
          </cell>
        </row>
        <row r="339"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R339" t="str">
            <v>50a</v>
          </cell>
        </row>
        <row r="340">
          <cell r="R340">
            <v>218545.64</v>
          </cell>
          <cell r="S340">
            <v>227048.04</v>
          </cell>
          <cell r="T340">
            <v>222488.78</v>
          </cell>
          <cell r="U340">
            <v>206669.37</v>
          </cell>
          <cell r="V340">
            <v>213649.61</v>
          </cell>
          <cell r="W340">
            <v>237106.81</v>
          </cell>
          <cell r="X340">
            <v>270676.88</v>
          </cell>
          <cell r="Y340">
            <v>311314.08</v>
          </cell>
          <cell r="Z340">
            <v>311314.08</v>
          </cell>
          <cell r="AA340">
            <v>311314.08</v>
          </cell>
          <cell r="AB340">
            <v>311315.82</v>
          </cell>
          <cell r="AC340">
            <v>355864.87</v>
          </cell>
          <cell r="AD340">
            <v>202355.80041666667</v>
          </cell>
          <cell r="AE340">
            <v>207182.9291666667</v>
          </cell>
          <cell r="AF340">
            <v>211868.3666666667</v>
          </cell>
          <cell r="AG340">
            <v>215242.80583333332</v>
          </cell>
          <cell r="AH340">
            <v>218276.28166666665</v>
          </cell>
          <cell r="AI340">
            <v>223154.50291666665</v>
          </cell>
          <cell r="AJ340">
            <v>229228.745</v>
          </cell>
          <cell r="AK340">
            <v>236068.44083333333</v>
          </cell>
          <cell r="AL340">
            <v>242395.47</v>
          </cell>
          <cell r="AM340">
            <v>247436.85166666668</v>
          </cell>
          <cell r="AN340">
            <v>252478.30583333338</v>
          </cell>
          <cell r="AO340">
            <v>260720.70374999999</v>
          </cell>
          <cell r="AR340" t="str">
            <v>50a</v>
          </cell>
        </row>
        <row r="341">
          <cell r="R341">
            <v>42792.49</v>
          </cell>
          <cell r="S341">
            <v>45715.32</v>
          </cell>
          <cell r="T341">
            <v>49860.88</v>
          </cell>
          <cell r="U341">
            <v>48382.18</v>
          </cell>
          <cell r="V341">
            <v>48382.18</v>
          </cell>
          <cell r="W341">
            <v>49750.82</v>
          </cell>
          <cell r="X341">
            <v>46245.82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46879.047916666663</v>
          </cell>
          <cell r="AE341">
            <v>46089.963749999995</v>
          </cell>
          <cell r="AF341">
            <v>45505.684583333328</v>
          </cell>
          <cell r="AG341">
            <v>44884.185416666667</v>
          </cell>
          <cell r="AH341">
            <v>44567.126250000001</v>
          </cell>
          <cell r="AI341">
            <v>44910.991666666661</v>
          </cell>
          <cell r="AJ341">
            <v>45311.621666666666</v>
          </cell>
          <cell r="AK341">
            <v>43641.324583333328</v>
          </cell>
          <cell r="AL341">
            <v>40075.283749999995</v>
          </cell>
          <cell r="AM341">
            <v>36509.24291666667</v>
          </cell>
          <cell r="AN341">
            <v>32943.20208333333</v>
          </cell>
          <cell r="AO341">
            <v>29377.161250000001</v>
          </cell>
          <cell r="AR341" t="str">
            <v>50a</v>
          </cell>
        </row>
        <row r="342">
          <cell r="R342">
            <v>-21117.83</v>
          </cell>
          <cell r="S342">
            <v>-11726.21</v>
          </cell>
          <cell r="T342">
            <v>-10537.88</v>
          </cell>
          <cell r="U342">
            <v>-8463.7000000000007</v>
          </cell>
          <cell r="V342">
            <v>-8463.7000000000007</v>
          </cell>
          <cell r="W342">
            <v>-5355.28</v>
          </cell>
          <cell r="X342">
            <v>-3499.51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-23745.920000000002</v>
          </cell>
          <cell r="AE342">
            <v>-22821.057083333337</v>
          </cell>
          <cell r="AF342">
            <v>-21457.770833333336</v>
          </cell>
          <cell r="AG342">
            <v>-19962.507083333338</v>
          </cell>
          <cell r="AH342">
            <v>-18474.647083333333</v>
          </cell>
          <cell r="AI342">
            <v>-16982.022083333337</v>
          </cell>
          <cell r="AJ342">
            <v>-15375.582500000002</v>
          </cell>
          <cell r="AK342">
            <v>-13682.862083333339</v>
          </cell>
          <cell r="AL342">
            <v>-11923.042916666667</v>
          </cell>
          <cell r="AM342">
            <v>-10163.223749999999</v>
          </cell>
          <cell r="AN342">
            <v>-8403.4045833333312</v>
          </cell>
          <cell r="AO342">
            <v>-6643.5854166666659</v>
          </cell>
          <cell r="AR342" t="str">
            <v>50a</v>
          </cell>
        </row>
        <row r="343">
          <cell r="R343">
            <v>13367794.52</v>
          </cell>
          <cell r="S343">
            <v>8298625.1200000001</v>
          </cell>
          <cell r="T343">
            <v>10703825.66</v>
          </cell>
          <cell r="U343">
            <v>15069363.23</v>
          </cell>
          <cell r="V343">
            <v>20461836.969999999</v>
          </cell>
          <cell r="W343">
            <v>21135555.960000001</v>
          </cell>
          <cell r="X343">
            <v>18991479.68</v>
          </cell>
          <cell r="Y343">
            <v>22704969.449999999</v>
          </cell>
          <cell r="Z343">
            <v>28118767.510000002</v>
          </cell>
          <cell r="AA343">
            <v>25314520.030000001</v>
          </cell>
          <cell r="AB343">
            <v>26119013.670000002</v>
          </cell>
          <cell r="AC343">
            <v>25718627.239999998</v>
          </cell>
          <cell r="AD343">
            <v>14365795.983750001</v>
          </cell>
          <cell r="AE343">
            <v>15171080.657083334</v>
          </cell>
          <cell r="AF343">
            <v>15425334.075000003</v>
          </cell>
          <cell r="AG343">
            <v>15653893.72625</v>
          </cell>
          <cell r="AH343">
            <v>16087143.578333331</v>
          </cell>
          <cell r="AI343">
            <v>16684247.330833331</v>
          </cell>
          <cell r="AJ343">
            <v>17178900.666666668</v>
          </cell>
          <cell r="AK343">
            <v>17484199.03875</v>
          </cell>
          <cell r="AL343">
            <v>17858964.234999999</v>
          </cell>
          <cell r="AM343">
            <v>18271741.577500001</v>
          </cell>
          <cell r="AN343">
            <v>18743975.172499999</v>
          </cell>
          <cell r="AO343">
            <v>19345093.972083334</v>
          </cell>
        </row>
        <row r="344">
          <cell r="R344">
            <v>3265365.42</v>
          </cell>
          <cell r="S344">
            <v>3153390.53</v>
          </cell>
          <cell r="T344">
            <v>1928890.83</v>
          </cell>
          <cell r="U344">
            <v>1955319.85</v>
          </cell>
          <cell r="V344">
            <v>2052007.24</v>
          </cell>
          <cell r="W344">
            <v>7221982.25</v>
          </cell>
          <cell r="X344">
            <v>6050901.46</v>
          </cell>
          <cell r="Y344">
            <v>6143551.4900000002</v>
          </cell>
          <cell r="Z344">
            <v>6155978.6799999997</v>
          </cell>
          <cell r="AA344">
            <v>6161354.4000000004</v>
          </cell>
          <cell r="AB344">
            <v>6409437.3200000003</v>
          </cell>
          <cell r="AC344">
            <v>5852077.9000000004</v>
          </cell>
          <cell r="AD344">
            <v>4005398.3416666668</v>
          </cell>
          <cell r="AE344">
            <v>3699495.9087500009</v>
          </cell>
          <cell r="AF344">
            <v>3803044.490416667</v>
          </cell>
          <cell r="AG344">
            <v>3881190.8445833339</v>
          </cell>
          <cell r="AH344">
            <v>3943554.4562500003</v>
          </cell>
          <cell r="AI344">
            <v>4046868.5995833338</v>
          </cell>
          <cell r="AJ344">
            <v>4165989.1462500007</v>
          </cell>
          <cell r="AK344">
            <v>4239197.2966666659</v>
          </cell>
          <cell r="AL344">
            <v>4317190.8720833333</v>
          </cell>
          <cell r="AM344">
            <v>4400401.1941666668</v>
          </cell>
          <cell r="AN344">
            <v>4502742.427083333</v>
          </cell>
          <cell r="AO344">
            <v>4628220.9887499996</v>
          </cell>
        </row>
        <row r="345">
          <cell r="R345">
            <v>9805614.1899999995</v>
          </cell>
          <cell r="S345">
            <v>8605986.9800000004</v>
          </cell>
          <cell r="T345">
            <v>13883558.85</v>
          </cell>
          <cell r="U345">
            <v>15309021.699999999</v>
          </cell>
          <cell r="V345">
            <v>21248381.030000001</v>
          </cell>
          <cell r="W345">
            <v>26277347.73</v>
          </cell>
          <cell r="X345">
            <v>22711051.18</v>
          </cell>
          <cell r="Y345">
            <v>25001490.219999999</v>
          </cell>
          <cell r="Z345">
            <v>30076768.719999999</v>
          </cell>
          <cell r="AA345">
            <v>29835113.379999999</v>
          </cell>
          <cell r="AB345">
            <v>32734715.300000001</v>
          </cell>
          <cell r="AC345">
            <v>23050108.02</v>
          </cell>
          <cell r="AD345">
            <v>13599619.598333335</v>
          </cell>
          <cell r="AE345">
            <v>13648394.07</v>
          </cell>
          <cell r="AF345">
            <v>13847682.690833332</v>
          </cell>
          <cell r="AG345">
            <v>14200147.785833335</v>
          </cell>
          <cell r="AH345">
            <v>14658697.683749998</v>
          </cell>
          <cell r="AI345">
            <v>15482053.530416666</v>
          </cell>
          <cell r="AJ345">
            <v>16309901.966666667</v>
          </cell>
          <cell r="AK345">
            <v>17032149.173333336</v>
          </cell>
          <cell r="AL345">
            <v>17994249.083333332</v>
          </cell>
          <cell r="AM345">
            <v>19046894.612083331</v>
          </cell>
          <cell r="AN345">
            <v>20173179.611666664</v>
          </cell>
          <cell r="AO345">
            <v>21178606.967083331</v>
          </cell>
        </row>
        <row r="346">
          <cell r="R346">
            <v>576201.30000000005</v>
          </cell>
          <cell r="S346">
            <v>576201.30000000005</v>
          </cell>
          <cell r="T346">
            <v>576201.30000000005</v>
          </cell>
          <cell r="U346">
            <v>576201.30000000005</v>
          </cell>
          <cell r="V346">
            <v>576201.30000000005</v>
          </cell>
          <cell r="W346">
            <v>576201.30000000005</v>
          </cell>
          <cell r="X346">
            <v>576201.30000000005</v>
          </cell>
          <cell r="Y346">
            <v>576201.30000000005</v>
          </cell>
          <cell r="Z346">
            <v>576201.30000000005</v>
          </cell>
          <cell r="AA346">
            <v>576201.30000000005</v>
          </cell>
          <cell r="AB346">
            <v>576201.30000000005</v>
          </cell>
          <cell r="AC346">
            <v>576201.30000000005</v>
          </cell>
          <cell r="AD346">
            <v>576201.29999999993</v>
          </cell>
          <cell r="AE346">
            <v>576201.29999999993</v>
          </cell>
          <cell r="AF346">
            <v>576201.29999999993</v>
          </cell>
          <cell r="AG346">
            <v>576201.29999999993</v>
          </cell>
          <cell r="AH346">
            <v>576201.29999999993</v>
          </cell>
          <cell r="AI346">
            <v>576201.29999999993</v>
          </cell>
          <cell r="AJ346">
            <v>576201.29999999993</v>
          </cell>
          <cell r="AK346">
            <v>576201.29999999993</v>
          </cell>
          <cell r="AL346">
            <v>576201.29999999993</v>
          </cell>
          <cell r="AM346">
            <v>576201.29999999993</v>
          </cell>
          <cell r="AN346">
            <v>576201.29999999993</v>
          </cell>
          <cell r="AO346">
            <v>576201.29999999993</v>
          </cell>
        </row>
        <row r="347">
          <cell r="R347">
            <v>0</v>
          </cell>
          <cell r="S347">
            <v>0</v>
          </cell>
          <cell r="T347">
            <v>36683.360000000001</v>
          </cell>
          <cell r="U347">
            <v>36683.360000000001</v>
          </cell>
          <cell r="V347">
            <v>36683.360000000001</v>
          </cell>
          <cell r="W347">
            <v>5585.41</v>
          </cell>
          <cell r="X347">
            <v>5585.41</v>
          </cell>
          <cell r="Y347">
            <v>5585.41</v>
          </cell>
          <cell r="Z347">
            <v>8909.3799999999992</v>
          </cell>
          <cell r="AA347">
            <v>8909.3799999999992</v>
          </cell>
          <cell r="AB347">
            <v>8909.3799999999992</v>
          </cell>
          <cell r="AC347">
            <v>44223.519999999997</v>
          </cell>
          <cell r="AD347">
            <v>0</v>
          </cell>
          <cell r="AE347">
            <v>0</v>
          </cell>
          <cell r="AF347">
            <v>1528.4733333333334</v>
          </cell>
          <cell r="AG347">
            <v>4585.42</v>
          </cell>
          <cell r="AH347">
            <v>7642.3666666666659</v>
          </cell>
          <cell r="AI347">
            <v>9403.5654166666664</v>
          </cell>
          <cell r="AJ347">
            <v>9869.0162500000006</v>
          </cell>
          <cell r="AK347">
            <v>10334.467083333335</v>
          </cell>
          <cell r="AL347">
            <v>10938.416666666666</v>
          </cell>
          <cell r="AM347">
            <v>11680.865</v>
          </cell>
          <cell r="AN347">
            <v>12423.313333333334</v>
          </cell>
          <cell r="AO347">
            <v>14637.184166666668</v>
          </cell>
        </row>
        <row r="348">
          <cell r="R348">
            <v>2131.67</v>
          </cell>
          <cell r="S348">
            <v>1065.82</v>
          </cell>
          <cell r="T348">
            <v>0</v>
          </cell>
          <cell r="U348">
            <v>9079.44</v>
          </cell>
          <cell r="V348">
            <v>8254.0400000000009</v>
          </cell>
          <cell r="W348">
            <v>7428.64</v>
          </cell>
          <cell r="X348">
            <v>6603.24</v>
          </cell>
          <cell r="Y348">
            <v>5777.84</v>
          </cell>
          <cell r="Z348">
            <v>4952.4399999999996</v>
          </cell>
          <cell r="AA348">
            <v>4127.04</v>
          </cell>
          <cell r="AB348">
            <v>3301.64</v>
          </cell>
          <cell r="AC348">
            <v>2476.2399999999998</v>
          </cell>
          <cell r="AD348">
            <v>3898.0125000000003</v>
          </cell>
          <cell r="AE348">
            <v>3923.1250000000005</v>
          </cell>
          <cell r="AF348">
            <v>3931.4941666666673</v>
          </cell>
          <cell r="AG348">
            <v>3821.2908333333339</v>
          </cell>
          <cell r="AH348">
            <v>3610.9029166666674</v>
          </cell>
          <cell r="AI348">
            <v>3420.5525000000002</v>
          </cell>
          <cell r="AJ348">
            <v>3250.2395833333335</v>
          </cell>
          <cell r="AK348">
            <v>4065.290833333333</v>
          </cell>
          <cell r="AL348">
            <v>4900.3795833333334</v>
          </cell>
          <cell r="AM348">
            <v>4790.1791666666668</v>
          </cell>
          <cell r="AN348">
            <v>4700.0162500000006</v>
          </cell>
          <cell r="AO348">
            <v>4629.8908333333338</v>
          </cell>
        </row>
        <row r="349"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R349" t="str">
            <v>50a</v>
          </cell>
        </row>
        <row r="350">
          <cell r="R350">
            <v>1344380.09</v>
          </cell>
          <cell r="S350">
            <v>1203780.8</v>
          </cell>
          <cell r="T350">
            <v>1063181.51</v>
          </cell>
          <cell r="U350">
            <v>1042622.24</v>
          </cell>
          <cell r="V350">
            <v>899698.97</v>
          </cell>
          <cell r="W350">
            <v>756775.7</v>
          </cell>
          <cell r="X350">
            <v>613852.43000000005</v>
          </cell>
          <cell r="Y350">
            <v>470929.16</v>
          </cell>
          <cell r="Z350">
            <v>326634.53999999998</v>
          </cell>
          <cell r="AA350">
            <v>183711.27</v>
          </cell>
          <cell r="AB350">
            <v>40788</v>
          </cell>
          <cell r="AC350">
            <v>1646113.31</v>
          </cell>
          <cell r="AD350">
            <v>744604.48708333354</v>
          </cell>
          <cell r="AE350">
            <v>757687.44916666672</v>
          </cell>
          <cell r="AF350">
            <v>767243.30708333326</v>
          </cell>
          <cell r="AG350">
            <v>776585.01083333325</v>
          </cell>
          <cell r="AH350">
            <v>785793.27708333323</v>
          </cell>
          <cell r="AI350">
            <v>793704.06583333341</v>
          </cell>
          <cell r="AJ350">
            <v>800317.37708333321</v>
          </cell>
          <cell r="AK350">
            <v>805633.21083333332</v>
          </cell>
          <cell r="AL350">
            <v>809594.42750000011</v>
          </cell>
          <cell r="AM350">
            <v>812201.02708333323</v>
          </cell>
          <cell r="AN350">
            <v>799562.23249999981</v>
          </cell>
          <cell r="AO350">
            <v>792658.42125000001</v>
          </cell>
          <cell r="AR350" t="str">
            <v>50a</v>
          </cell>
        </row>
        <row r="351">
          <cell r="R351">
            <v>2425.4499999999998</v>
          </cell>
          <cell r="S351">
            <v>1820.43</v>
          </cell>
          <cell r="T351">
            <v>1215.4100000000001</v>
          </cell>
          <cell r="U351">
            <v>610.39</v>
          </cell>
          <cell r="V351">
            <v>5.37</v>
          </cell>
          <cell r="W351">
            <v>17209.5</v>
          </cell>
          <cell r="X351">
            <v>15645</v>
          </cell>
          <cell r="Y351">
            <v>14080.5</v>
          </cell>
          <cell r="Z351">
            <v>12516</v>
          </cell>
          <cell r="AA351">
            <v>10951.5</v>
          </cell>
          <cell r="AB351">
            <v>9387</v>
          </cell>
          <cell r="AC351">
            <v>7822.5</v>
          </cell>
          <cell r="AD351">
            <v>4025.3537500000002</v>
          </cell>
          <cell r="AE351">
            <v>3722.0083333333328</v>
          </cell>
          <cell r="AF351">
            <v>3505.4604166666663</v>
          </cell>
          <cell r="AG351">
            <v>3375.7099999999996</v>
          </cell>
          <cell r="AH351">
            <v>3332.7570833333334</v>
          </cell>
          <cell r="AI351">
            <v>3772.5179166666662</v>
          </cell>
          <cell r="AJ351">
            <v>4611.6154166666674</v>
          </cell>
          <cell r="AK351">
            <v>5370.7562500000004</v>
          </cell>
          <cell r="AL351">
            <v>6049.9404166666673</v>
          </cell>
          <cell r="AM351">
            <v>6649.1679166666681</v>
          </cell>
          <cell r="AN351">
            <v>7168.4387500000003</v>
          </cell>
          <cell r="AO351">
            <v>7607.7529166666673</v>
          </cell>
          <cell r="AR351" t="str">
            <v>50b</v>
          </cell>
        </row>
        <row r="352">
          <cell r="R352">
            <v>0</v>
          </cell>
          <cell r="S352">
            <v>16375.33</v>
          </cell>
          <cell r="T352">
            <v>14886.66</v>
          </cell>
          <cell r="U352">
            <v>13397.99</v>
          </cell>
          <cell r="V352">
            <v>11909.32</v>
          </cell>
          <cell r="W352">
            <v>10420.65</v>
          </cell>
          <cell r="X352">
            <v>8931.98</v>
          </cell>
          <cell r="Y352">
            <v>7443.31</v>
          </cell>
          <cell r="Z352">
            <v>5954.64</v>
          </cell>
          <cell r="AA352">
            <v>4465.97</v>
          </cell>
          <cell r="AB352">
            <v>2977.3</v>
          </cell>
          <cell r="AC352">
            <v>1488.63</v>
          </cell>
          <cell r="AD352">
            <v>7394.75</v>
          </cell>
          <cell r="AE352">
            <v>7460.826250000001</v>
          </cell>
          <cell r="AF352">
            <v>7586.9716666666673</v>
          </cell>
          <cell r="AG352">
            <v>7701.1029166666667</v>
          </cell>
          <cell r="AH352">
            <v>7803.2200000000012</v>
          </cell>
          <cell r="AI352">
            <v>7893.3229166666679</v>
          </cell>
          <cell r="AJ352">
            <v>7971.4116666666669</v>
          </cell>
          <cell r="AK352">
            <v>8037.486249999999</v>
          </cell>
          <cell r="AL352">
            <v>8091.5466666666662</v>
          </cell>
          <cell r="AM352">
            <v>8133.5929166666656</v>
          </cell>
          <cell r="AN352">
            <v>8163.6249999999991</v>
          </cell>
          <cell r="AO352">
            <v>8181.6429166666667</v>
          </cell>
          <cell r="AR352" t="str">
            <v>50a</v>
          </cell>
        </row>
        <row r="353">
          <cell r="R353">
            <v>316796.40999999997</v>
          </cell>
          <cell r="S353">
            <v>190077.84</v>
          </cell>
          <cell r="T353">
            <v>63359.27</v>
          </cell>
          <cell r="U353">
            <v>1814554.03</v>
          </cell>
          <cell r="V353">
            <v>1656766.72</v>
          </cell>
          <cell r="W353">
            <v>1498979.41</v>
          </cell>
          <cell r="X353">
            <v>1341192.1000000001</v>
          </cell>
          <cell r="Y353">
            <v>1183404.79</v>
          </cell>
          <cell r="Z353">
            <v>1025617.48</v>
          </cell>
          <cell r="AA353">
            <v>867830.17</v>
          </cell>
          <cell r="AB353">
            <v>710042.86</v>
          </cell>
          <cell r="AC353">
            <v>552255.55000000005</v>
          </cell>
          <cell r="AD353">
            <v>743069.95750000002</v>
          </cell>
          <cell r="AE353">
            <v>753722.16333333345</v>
          </cell>
          <cell r="AF353">
            <v>758993.55583333329</v>
          </cell>
          <cell r="AG353">
            <v>775198.50875000004</v>
          </cell>
          <cell r="AH353">
            <v>803678.18541666667</v>
          </cell>
          <cell r="AI353">
            <v>829568.80041666655</v>
          </cell>
          <cell r="AJ353">
            <v>852870.35374999989</v>
          </cell>
          <cell r="AK353">
            <v>873582.84541666659</v>
          </cell>
          <cell r="AL353">
            <v>891706.27541666664</v>
          </cell>
          <cell r="AM353">
            <v>907240.64375000016</v>
          </cell>
          <cell r="AN353">
            <v>920185.9504166668</v>
          </cell>
          <cell r="AO353">
            <v>930542.19541666657</v>
          </cell>
          <cell r="AR353" t="str">
            <v>50a</v>
          </cell>
        </row>
        <row r="354">
          <cell r="R354">
            <v>18208.36</v>
          </cell>
          <cell r="S354">
            <v>14250.03</v>
          </cell>
          <cell r="T354">
            <v>10291.700000000001</v>
          </cell>
          <cell r="U354">
            <v>6333.37</v>
          </cell>
          <cell r="V354">
            <v>2375.04</v>
          </cell>
          <cell r="W354">
            <v>42168.51</v>
          </cell>
          <cell r="X354">
            <v>38535.01</v>
          </cell>
          <cell r="Y354">
            <v>34901.51</v>
          </cell>
          <cell r="Z354">
            <v>31268.01</v>
          </cell>
          <cell r="AA354">
            <v>27634.51</v>
          </cell>
          <cell r="AB354">
            <v>24217.82</v>
          </cell>
          <cell r="AC354">
            <v>20758.13</v>
          </cell>
          <cell r="AD354">
            <v>21623.62</v>
          </cell>
          <cell r="AE354">
            <v>22587.762499999997</v>
          </cell>
          <cell r="AF354">
            <v>23317.53</v>
          </cell>
          <cell r="AG354">
            <v>23812.922500000004</v>
          </cell>
          <cell r="AH354">
            <v>24073.940000000002</v>
          </cell>
          <cell r="AI354">
            <v>23989.681666666671</v>
          </cell>
          <cell r="AJ354">
            <v>23690.869583333333</v>
          </cell>
          <cell r="AK354">
            <v>23419.126666666667</v>
          </cell>
          <cell r="AL354">
            <v>23174.452916666665</v>
          </cell>
          <cell r="AM354">
            <v>22956.848333333339</v>
          </cell>
          <cell r="AN354">
            <v>22775.346666666668</v>
          </cell>
          <cell r="AO354">
            <v>22637.190000000002</v>
          </cell>
          <cell r="AR354" t="str">
            <v>50b</v>
          </cell>
        </row>
        <row r="355"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  <cell r="AO355">
            <v>0</v>
          </cell>
          <cell r="AR355" t="str">
            <v>50a</v>
          </cell>
        </row>
        <row r="356">
          <cell r="R356">
            <v>80518.84</v>
          </cell>
          <cell r="S356">
            <v>72466.960000000006</v>
          </cell>
          <cell r="T356">
            <v>64415.08</v>
          </cell>
          <cell r="U356">
            <v>56363.199999999997</v>
          </cell>
          <cell r="V356">
            <v>48311.32</v>
          </cell>
          <cell r="W356">
            <v>40259.440000000002</v>
          </cell>
          <cell r="X356">
            <v>32207.56</v>
          </cell>
          <cell r="Y356">
            <v>24155.68</v>
          </cell>
          <cell r="Z356">
            <v>16103.8</v>
          </cell>
          <cell r="AA356">
            <v>8051.92</v>
          </cell>
          <cell r="AB356">
            <v>0</v>
          </cell>
          <cell r="AC356">
            <v>115364.01</v>
          </cell>
          <cell r="AD356">
            <v>39169.255833333336</v>
          </cell>
          <cell r="AE356">
            <v>40196.963749999995</v>
          </cell>
          <cell r="AF356">
            <v>41055.028333333328</v>
          </cell>
          <cell r="AG356">
            <v>41812.143750000003</v>
          </cell>
          <cell r="AH356">
            <v>42468.310000000005</v>
          </cell>
          <cell r="AI356">
            <v>43023.527083333334</v>
          </cell>
          <cell r="AJ356">
            <v>43477.795000000006</v>
          </cell>
          <cell r="AK356">
            <v>43831.113750000011</v>
          </cell>
          <cell r="AL356">
            <v>44083.483333333337</v>
          </cell>
          <cell r="AM356">
            <v>44234.903750000005</v>
          </cell>
          <cell r="AN356">
            <v>44285.376666666671</v>
          </cell>
          <cell r="AO356">
            <v>45401.763750000006</v>
          </cell>
          <cell r="AR356" t="str">
            <v>50a</v>
          </cell>
        </row>
        <row r="357">
          <cell r="R357">
            <v>18437.5</v>
          </cell>
          <cell r="S357">
            <v>14750</v>
          </cell>
          <cell r="T357">
            <v>11062.5</v>
          </cell>
          <cell r="U357">
            <v>7195.58</v>
          </cell>
          <cell r="V357">
            <v>5481.74</v>
          </cell>
          <cell r="W357">
            <v>46177</v>
          </cell>
          <cell r="X357">
            <v>42310.080000000002</v>
          </cell>
          <cell r="Y357">
            <v>38443.160000000003</v>
          </cell>
          <cell r="Z357">
            <v>34576.239999999998</v>
          </cell>
          <cell r="AA357">
            <v>30709.32</v>
          </cell>
          <cell r="AB357">
            <v>26842.400000000001</v>
          </cell>
          <cell r="AC357">
            <v>22975.48</v>
          </cell>
          <cell r="AD357">
            <v>20968.735000000001</v>
          </cell>
          <cell r="AE357">
            <v>20721.238333333335</v>
          </cell>
          <cell r="AF357">
            <v>20528.741666666665</v>
          </cell>
          <cell r="AG357">
            <v>20383.769166666665</v>
          </cell>
          <cell r="AH357">
            <v>20368.556666666667</v>
          </cell>
          <cell r="AI357">
            <v>22339.859999999997</v>
          </cell>
          <cell r="AJ357">
            <v>24336.717499999999</v>
          </cell>
          <cell r="AK357">
            <v>24474.873333333333</v>
          </cell>
          <cell r="AL357">
            <v>24598.077500000003</v>
          </cell>
          <cell r="AM357">
            <v>24706.33</v>
          </cell>
          <cell r="AN357">
            <v>24799.630833333333</v>
          </cell>
          <cell r="AO357">
            <v>24877.98</v>
          </cell>
          <cell r="AR357" t="str">
            <v>50a</v>
          </cell>
        </row>
        <row r="358">
          <cell r="R358">
            <v>254108</v>
          </cell>
          <cell r="S358">
            <v>127054</v>
          </cell>
          <cell r="T358">
            <v>0</v>
          </cell>
          <cell r="U358">
            <v>1204066.42</v>
          </cell>
          <cell r="V358">
            <v>1094605.8400000001</v>
          </cell>
          <cell r="W358">
            <v>985145.26</v>
          </cell>
          <cell r="X358">
            <v>875684.68</v>
          </cell>
          <cell r="Y358">
            <v>766224.1</v>
          </cell>
          <cell r="Z358">
            <v>656763.52</v>
          </cell>
          <cell r="AA358">
            <v>547302.93999999994</v>
          </cell>
          <cell r="AB358">
            <v>437842.36</v>
          </cell>
          <cell r="AC358">
            <v>328381.78000000003</v>
          </cell>
          <cell r="AD358">
            <v>693212.31874999998</v>
          </cell>
          <cell r="AE358">
            <v>695838.95458333334</v>
          </cell>
          <cell r="AF358">
            <v>696539.5</v>
          </cell>
          <cell r="AG358">
            <v>688672.9341666667</v>
          </cell>
          <cell r="AH358">
            <v>673654.94499999995</v>
          </cell>
          <cell r="AI358">
            <v>660067.24083333334</v>
          </cell>
          <cell r="AJ358">
            <v>647909.82166666666</v>
          </cell>
          <cell r="AK358">
            <v>637182.68749999988</v>
          </cell>
          <cell r="AL358">
            <v>627885.83833333326</v>
          </cell>
          <cell r="AM358">
            <v>620019.27416666655</v>
          </cell>
          <cell r="AN358">
            <v>613582.99499999976</v>
          </cell>
          <cell r="AO358">
            <v>608577.00083333312</v>
          </cell>
          <cell r="AR358" t="str">
            <v>50a</v>
          </cell>
        </row>
        <row r="359">
          <cell r="R359">
            <v>22045</v>
          </cell>
          <cell r="S359">
            <v>19840.5</v>
          </cell>
          <cell r="T359">
            <v>17636</v>
          </cell>
          <cell r="U359">
            <v>15431.5</v>
          </cell>
          <cell r="V359">
            <v>13227</v>
          </cell>
          <cell r="W359">
            <v>11022.5</v>
          </cell>
          <cell r="X359">
            <v>8818</v>
          </cell>
          <cell r="Y359">
            <v>6613.5</v>
          </cell>
          <cell r="Z359">
            <v>30702.75</v>
          </cell>
          <cell r="AA359">
            <v>28341</v>
          </cell>
          <cell r="AB359">
            <v>25979.25</v>
          </cell>
          <cell r="AC359">
            <v>23617.5</v>
          </cell>
          <cell r="AD359">
            <v>11925.480000000001</v>
          </cell>
          <cell r="AE359">
            <v>11963.346666666666</v>
          </cell>
          <cell r="AF359">
            <v>11997.226666666667</v>
          </cell>
          <cell r="AG359">
            <v>12027.12</v>
          </cell>
          <cell r="AH359">
            <v>12053.026666666665</v>
          </cell>
          <cell r="AI359">
            <v>12074.946666666665</v>
          </cell>
          <cell r="AJ359">
            <v>12092.88</v>
          </cell>
          <cell r="AK359">
            <v>12106.826666666668</v>
          </cell>
          <cell r="AL359">
            <v>13212.359583333333</v>
          </cell>
          <cell r="AM359">
            <v>15402.926666666666</v>
          </cell>
          <cell r="AN359">
            <v>17576.40625</v>
          </cell>
          <cell r="AO359">
            <v>18632.541666666668</v>
          </cell>
          <cell r="AR359" t="str">
            <v>50a</v>
          </cell>
        </row>
        <row r="360"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O360">
            <v>0</v>
          </cell>
          <cell r="AR360" t="str">
            <v>50b</v>
          </cell>
        </row>
        <row r="361">
          <cell r="R361">
            <v>-16666.669999999998</v>
          </cell>
          <cell r="S361">
            <v>16666.669999999998</v>
          </cell>
          <cell r="T361">
            <v>50000</v>
          </cell>
          <cell r="U361">
            <v>33333.339999999997</v>
          </cell>
          <cell r="V361">
            <v>16666.68</v>
          </cell>
          <cell r="W361">
            <v>50000.02</v>
          </cell>
          <cell r="X361">
            <v>33333.360000000001</v>
          </cell>
          <cell r="Y361">
            <v>16666.7</v>
          </cell>
          <cell r="Z361">
            <v>50000.04</v>
          </cell>
          <cell r="AA361">
            <v>33333.379999999997</v>
          </cell>
          <cell r="AB361">
            <v>16666.72</v>
          </cell>
          <cell r="AC361">
            <v>0</v>
          </cell>
          <cell r="AD361">
            <v>20833.337499999998</v>
          </cell>
          <cell r="AE361">
            <v>12500.00458333333</v>
          </cell>
          <cell r="AF361">
            <v>14583.338333333328</v>
          </cell>
          <cell r="AG361">
            <v>16666.671666666665</v>
          </cell>
          <cell r="AH361">
            <v>16666.671666666665</v>
          </cell>
          <cell r="AI361">
            <v>18750.005833333333</v>
          </cell>
          <cell r="AJ361">
            <v>20833.340833333332</v>
          </cell>
          <cell r="AK361">
            <v>20833.342499999999</v>
          </cell>
          <cell r="AL361">
            <v>22916.678333333333</v>
          </cell>
          <cell r="AM361">
            <v>25000.014999999996</v>
          </cell>
          <cell r="AN361">
            <v>25000.01833333333</v>
          </cell>
          <cell r="AO361">
            <v>25000.02</v>
          </cell>
          <cell r="AR361" t="str">
            <v>50a</v>
          </cell>
        </row>
        <row r="362"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O362">
            <v>0</v>
          </cell>
          <cell r="AR362" t="str">
            <v>50b</v>
          </cell>
        </row>
        <row r="363"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  <cell r="AO363">
            <v>0</v>
          </cell>
          <cell r="AR363" t="str">
            <v>50b</v>
          </cell>
        </row>
        <row r="364">
          <cell r="AA364">
            <v>19708.330000000002</v>
          </cell>
          <cell r="AB364">
            <v>18416.66</v>
          </cell>
          <cell r="AC364">
            <v>35424.99</v>
          </cell>
          <cell r="AM364">
            <v>821.1804166666667</v>
          </cell>
          <cell r="AN364">
            <v>2409.7216666666668</v>
          </cell>
          <cell r="AO364">
            <v>4653.1237499999997</v>
          </cell>
          <cell r="AR364" t="str">
            <v>50b</v>
          </cell>
        </row>
        <row r="365"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  <cell r="AO365">
            <v>0</v>
          </cell>
          <cell r="AR365" t="str">
            <v>50b</v>
          </cell>
        </row>
        <row r="366"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O366">
            <v>0</v>
          </cell>
          <cell r="AR366" t="str">
            <v>50b</v>
          </cell>
        </row>
        <row r="367"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O367">
            <v>0</v>
          </cell>
          <cell r="AR367" t="str">
            <v>50b</v>
          </cell>
        </row>
        <row r="368"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O368">
            <v>0</v>
          </cell>
          <cell r="AR368" t="str">
            <v>50b</v>
          </cell>
        </row>
        <row r="369"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O369">
            <v>0</v>
          </cell>
          <cell r="AR369" t="str">
            <v>50b</v>
          </cell>
        </row>
        <row r="370"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O370">
            <v>0</v>
          </cell>
          <cell r="AR370" t="str">
            <v>50b</v>
          </cell>
        </row>
        <row r="371"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O371">
            <v>0</v>
          </cell>
          <cell r="AR371" t="str">
            <v>50b</v>
          </cell>
        </row>
        <row r="372"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0</v>
          </cell>
          <cell r="AO372">
            <v>0</v>
          </cell>
          <cell r="AR372" t="str">
            <v>50b</v>
          </cell>
        </row>
        <row r="373"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O373">
            <v>0</v>
          </cell>
          <cell r="AR373" t="str">
            <v>50b</v>
          </cell>
        </row>
        <row r="374">
          <cell r="R374">
            <v>5195</v>
          </cell>
          <cell r="S374">
            <v>4321.76</v>
          </cell>
          <cell r="T374">
            <v>4486.09</v>
          </cell>
          <cell r="U374">
            <v>3648.42</v>
          </cell>
          <cell r="V374">
            <v>2810.75</v>
          </cell>
          <cell r="W374">
            <v>6817.08</v>
          </cell>
          <cell r="X374">
            <v>5979.41</v>
          </cell>
          <cell r="Y374">
            <v>5138.71</v>
          </cell>
          <cell r="Z374">
            <v>4845.1099999999997</v>
          </cell>
          <cell r="AA374">
            <v>5507.94</v>
          </cell>
          <cell r="AB374">
            <v>5627.2</v>
          </cell>
          <cell r="AC374">
            <v>22545.14</v>
          </cell>
          <cell r="AD374">
            <v>5893.100833333333</v>
          </cell>
          <cell r="AE374">
            <v>5785.7808333333332</v>
          </cell>
          <cell r="AF374">
            <v>5676.0308333333332</v>
          </cell>
          <cell r="AG374">
            <v>5570.4891666666663</v>
          </cell>
          <cell r="AH374">
            <v>5489.2808333333332</v>
          </cell>
          <cell r="AI374">
            <v>5634.2391666666663</v>
          </cell>
          <cell r="AJ374">
            <v>5765.6350000000011</v>
          </cell>
          <cell r="AK374">
            <v>5550.0295833333339</v>
          </cell>
          <cell r="AL374">
            <v>5266.9054166666674</v>
          </cell>
          <cell r="AM374">
            <v>5101.291666666667</v>
          </cell>
          <cell r="AN374">
            <v>5044.793333333334</v>
          </cell>
          <cell r="AO374">
            <v>5724.2620833333322</v>
          </cell>
          <cell r="AR374" t="str">
            <v>50a</v>
          </cell>
        </row>
        <row r="375">
          <cell r="R375">
            <v>0</v>
          </cell>
          <cell r="S375">
            <v>0</v>
          </cell>
          <cell r="T375">
            <v>1328905.98</v>
          </cell>
          <cell r="U375">
            <v>0</v>
          </cell>
          <cell r="V375">
            <v>0</v>
          </cell>
          <cell r="W375">
            <v>51762.07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328003.52250000002</v>
          </cell>
          <cell r="AE375">
            <v>328003.52250000002</v>
          </cell>
          <cell r="AF375">
            <v>309580.57666666666</v>
          </cell>
          <cell r="AG375">
            <v>291157.6308333333</v>
          </cell>
          <cell r="AH375">
            <v>291157.6308333333</v>
          </cell>
          <cell r="AI375">
            <v>259299.71958333332</v>
          </cell>
          <cell r="AJ375">
            <v>227441.80833333332</v>
          </cell>
          <cell r="AK375">
            <v>227441.80833333332</v>
          </cell>
          <cell r="AL375">
            <v>201011.3475</v>
          </cell>
          <cell r="AM375">
            <v>174580.88666666666</v>
          </cell>
          <cell r="AN375">
            <v>174580.88666666666</v>
          </cell>
          <cell r="AO375">
            <v>144818.27875</v>
          </cell>
          <cell r="AR375" t="str">
            <v>50a</v>
          </cell>
        </row>
        <row r="376">
          <cell r="R376">
            <v>47132.51</v>
          </cell>
          <cell r="S376">
            <v>41895.51</v>
          </cell>
          <cell r="T376">
            <v>36658.51</v>
          </cell>
          <cell r="U376">
            <v>31421.51</v>
          </cell>
          <cell r="V376">
            <v>26184.51</v>
          </cell>
          <cell r="W376">
            <v>20947.509999999998</v>
          </cell>
          <cell r="X376">
            <v>15710.51</v>
          </cell>
          <cell r="Y376">
            <v>10473.51</v>
          </cell>
          <cell r="Z376">
            <v>5236.51</v>
          </cell>
          <cell r="AA376">
            <v>0</v>
          </cell>
          <cell r="AB376">
            <v>0</v>
          </cell>
          <cell r="AC376">
            <v>0</v>
          </cell>
          <cell r="AD376">
            <v>78554.509999999995</v>
          </cell>
          <cell r="AE376">
            <v>73317.509999999995</v>
          </cell>
          <cell r="AF376">
            <v>68080.509999999995</v>
          </cell>
          <cell r="AG376">
            <v>62843.51</v>
          </cell>
          <cell r="AH376">
            <v>57606.51</v>
          </cell>
          <cell r="AI376">
            <v>52369.51</v>
          </cell>
          <cell r="AJ376">
            <v>47132.51</v>
          </cell>
          <cell r="AK376">
            <v>41895.51</v>
          </cell>
          <cell r="AL376">
            <v>36658.51</v>
          </cell>
          <cell r="AM376">
            <v>31421.530416666672</v>
          </cell>
          <cell r="AN376">
            <v>26402.779583333337</v>
          </cell>
          <cell r="AO376">
            <v>21820.445416666673</v>
          </cell>
        </row>
        <row r="377">
          <cell r="R377">
            <v>608774.24</v>
          </cell>
          <cell r="S377">
            <v>553431.13</v>
          </cell>
          <cell r="T377">
            <v>498088.02</v>
          </cell>
          <cell r="U377">
            <v>442744.91</v>
          </cell>
          <cell r="V377">
            <v>387401.8</v>
          </cell>
          <cell r="W377">
            <v>332058.69</v>
          </cell>
          <cell r="X377">
            <v>276715.58</v>
          </cell>
          <cell r="Y377">
            <v>221372.47</v>
          </cell>
          <cell r="Z377">
            <v>166029.35999999999</v>
          </cell>
          <cell r="AA377">
            <v>110686.25</v>
          </cell>
          <cell r="AB377">
            <v>55343.14</v>
          </cell>
          <cell r="AC377">
            <v>750013.98</v>
          </cell>
          <cell r="AD377">
            <v>359730.24500000005</v>
          </cell>
          <cell r="AE377">
            <v>359730.24500000005</v>
          </cell>
          <cell r="AF377">
            <v>359730.24499999994</v>
          </cell>
          <cell r="AG377">
            <v>359730.24499999994</v>
          </cell>
          <cell r="AH377">
            <v>359730.24500000005</v>
          </cell>
          <cell r="AI377">
            <v>359730.24499999994</v>
          </cell>
          <cell r="AJ377">
            <v>359730.24499999994</v>
          </cell>
          <cell r="AK377">
            <v>359730.24499999994</v>
          </cell>
          <cell r="AL377">
            <v>359730.24500000005</v>
          </cell>
          <cell r="AM377">
            <v>359730.24500000005</v>
          </cell>
          <cell r="AN377">
            <v>359730.24499999994</v>
          </cell>
          <cell r="AO377">
            <v>363309.27125000005</v>
          </cell>
          <cell r="AR377" t="str">
            <v>50a</v>
          </cell>
        </row>
        <row r="378"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R378" t="str">
            <v>50a</v>
          </cell>
        </row>
        <row r="379"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  <cell r="AO379">
            <v>0</v>
          </cell>
          <cell r="AR379" t="str">
            <v>50b</v>
          </cell>
        </row>
        <row r="380">
          <cell r="R380">
            <v>1589.96</v>
          </cell>
          <cell r="S380">
            <v>1324.96</v>
          </cell>
          <cell r="T380">
            <v>1059.96</v>
          </cell>
          <cell r="U380">
            <v>794.96</v>
          </cell>
          <cell r="V380">
            <v>529.96</v>
          </cell>
          <cell r="W380">
            <v>264.95999999999998</v>
          </cell>
          <cell r="X380">
            <v>0</v>
          </cell>
          <cell r="Y380">
            <v>2915</v>
          </cell>
          <cell r="Z380">
            <v>2650</v>
          </cell>
          <cell r="AA380">
            <v>2385</v>
          </cell>
          <cell r="AB380">
            <v>2120</v>
          </cell>
          <cell r="AC380">
            <v>1855</v>
          </cell>
          <cell r="AD380">
            <v>1409.4599999999998</v>
          </cell>
          <cell r="AE380">
            <v>1424.1266666666663</v>
          </cell>
          <cell r="AF380">
            <v>1436.1266666666663</v>
          </cell>
          <cell r="AG380">
            <v>1445.4599999999998</v>
          </cell>
          <cell r="AH380">
            <v>1452.1266666666663</v>
          </cell>
          <cell r="AI380">
            <v>1456.1266666666661</v>
          </cell>
          <cell r="AJ380">
            <v>1457.4616666666661</v>
          </cell>
          <cell r="AK380">
            <v>1457.4649999999995</v>
          </cell>
          <cell r="AL380">
            <v>1457.468333333333</v>
          </cell>
          <cell r="AM380">
            <v>1457.4716666666666</v>
          </cell>
          <cell r="AN380">
            <v>1457.4750000000001</v>
          </cell>
          <cell r="AO380">
            <v>1457.4783333333335</v>
          </cell>
          <cell r="AR380" t="str">
            <v>50a</v>
          </cell>
        </row>
        <row r="381">
          <cell r="R381">
            <v>12394.15</v>
          </cell>
          <cell r="S381">
            <v>12394.15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7044.7150000000011</v>
          </cell>
          <cell r="AE381">
            <v>7554.1850000000004</v>
          </cell>
          <cell r="AF381">
            <v>7547.2320833333333</v>
          </cell>
          <cell r="AG381">
            <v>7023.8562500000007</v>
          </cell>
          <cell r="AH381">
            <v>6500.4804166666681</v>
          </cell>
          <cell r="AI381">
            <v>5977.1045833333337</v>
          </cell>
          <cell r="AJ381">
            <v>5453.7287500000002</v>
          </cell>
          <cell r="AK381">
            <v>4930.3529166666667</v>
          </cell>
          <cell r="AL381">
            <v>4406.9770833333332</v>
          </cell>
          <cell r="AM381">
            <v>3883.6012499999997</v>
          </cell>
          <cell r="AN381">
            <v>3360.2254166666662</v>
          </cell>
          <cell r="AO381">
            <v>2582.1145833333335</v>
          </cell>
          <cell r="AR381" t="str">
            <v>50b</v>
          </cell>
        </row>
        <row r="382">
          <cell r="R382">
            <v>86975.79</v>
          </cell>
          <cell r="S382">
            <v>84490.77</v>
          </cell>
          <cell r="T382">
            <v>82005.75</v>
          </cell>
          <cell r="U382">
            <v>79520.73</v>
          </cell>
          <cell r="V382">
            <v>77035.710000000006</v>
          </cell>
          <cell r="W382">
            <v>74550.69</v>
          </cell>
          <cell r="X382">
            <v>72065.67</v>
          </cell>
          <cell r="Y382">
            <v>69580.649999999994</v>
          </cell>
          <cell r="Z382">
            <v>67095.63</v>
          </cell>
          <cell r="AA382">
            <v>64610.61</v>
          </cell>
          <cell r="AB382">
            <v>62125.59</v>
          </cell>
          <cell r="AC382">
            <v>59640.57</v>
          </cell>
          <cell r="AD382">
            <v>3623.9912499999996</v>
          </cell>
          <cell r="AE382">
            <v>10768.43125</v>
          </cell>
          <cell r="AF382">
            <v>17705.786250000001</v>
          </cell>
          <cell r="AG382">
            <v>24436.056249999998</v>
          </cell>
          <cell r="AH382">
            <v>30959.241249999995</v>
          </cell>
          <cell r="AI382">
            <v>37275.341249999998</v>
          </cell>
          <cell r="AJ382">
            <v>43384.356250000004</v>
          </cell>
          <cell r="AK382">
            <v>49286.286249999997</v>
          </cell>
          <cell r="AL382">
            <v>54981.131249999999</v>
          </cell>
          <cell r="AM382">
            <v>60468.891250000008</v>
          </cell>
          <cell r="AN382">
            <v>65749.566250000003</v>
          </cell>
          <cell r="AO382">
            <v>70823.15625</v>
          </cell>
          <cell r="AR382" t="str">
            <v>50a</v>
          </cell>
        </row>
        <row r="383">
          <cell r="R383">
            <v>38000</v>
          </cell>
          <cell r="S383">
            <v>36000</v>
          </cell>
          <cell r="T383">
            <v>35000</v>
          </cell>
          <cell r="U383">
            <v>34000</v>
          </cell>
          <cell r="V383">
            <v>33000</v>
          </cell>
          <cell r="W383">
            <v>32000</v>
          </cell>
          <cell r="X383">
            <v>31000</v>
          </cell>
          <cell r="Y383">
            <v>30000</v>
          </cell>
          <cell r="Z383">
            <v>29000</v>
          </cell>
          <cell r="AA383">
            <v>28000</v>
          </cell>
          <cell r="AB383">
            <v>27000</v>
          </cell>
          <cell r="AC383">
            <v>26000</v>
          </cell>
          <cell r="AD383">
            <v>11333.333333333334</v>
          </cell>
          <cell r="AE383">
            <v>14416.666666666666</v>
          </cell>
          <cell r="AF383">
            <v>17375</v>
          </cell>
          <cell r="AG383">
            <v>20250</v>
          </cell>
          <cell r="AH383">
            <v>23041.666666666668</v>
          </cell>
          <cell r="AI383">
            <v>25750</v>
          </cell>
          <cell r="AJ383">
            <v>28375</v>
          </cell>
          <cell r="AK383">
            <v>30916.666666666668</v>
          </cell>
          <cell r="AL383">
            <v>33375</v>
          </cell>
          <cell r="AM383">
            <v>34083.333333333336</v>
          </cell>
          <cell r="AN383">
            <v>33083.333333333336</v>
          </cell>
          <cell r="AO383">
            <v>32083.333333333332</v>
          </cell>
          <cell r="AR383" t="str">
            <v>50b</v>
          </cell>
        </row>
        <row r="384">
          <cell r="R384">
            <v>28294.38</v>
          </cell>
          <cell r="S384">
            <v>11543.7</v>
          </cell>
          <cell r="T384">
            <v>0</v>
          </cell>
          <cell r="U384">
            <v>0</v>
          </cell>
          <cell r="V384">
            <v>4875</v>
          </cell>
          <cell r="W384">
            <v>6632.23</v>
          </cell>
          <cell r="X384">
            <v>0</v>
          </cell>
          <cell r="Y384">
            <v>3788.33</v>
          </cell>
          <cell r="Z384">
            <v>0</v>
          </cell>
          <cell r="AA384">
            <v>4660.09</v>
          </cell>
          <cell r="AB384">
            <v>0</v>
          </cell>
          <cell r="AC384">
            <v>0</v>
          </cell>
          <cell r="AD384">
            <v>19850.537916666664</v>
          </cell>
          <cell r="AE384">
            <v>16757.952500000003</v>
          </cell>
          <cell r="AF384">
            <v>14233.047083333333</v>
          </cell>
          <cell r="AG384">
            <v>12545.855000000001</v>
          </cell>
          <cell r="AH384">
            <v>10793.051249999999</v>
          </cell>
          <cell r="AI384">
            <v>9296.1712499999994</v>
          </cell>
          <cell r="AJ384">
            <v>7786.8112499999988</v>
          </cell>
          <cell r="AK384">
            <v>6193.5733333333337</v>
          </cell>
          <cell r="AL384">
            <v>4986.1116666666667</v>
          </cell>
          <cell r="AM384">
            <v>4808.5912500000004</v>
          </cell>
          <cell r="AN384">
            <v>4982.810833333333</v>
          </cell>
          <cell r="AO384">
            <v>4982.810833333333</v>
          </cell>
          <cell r="AR384" t="str">
            <v>50a</v>
          </cell>
        </row>
        <row r="385">
          <cell r="R385">
            <v>9066.64</v>
          </cell>
          <cell r="S385">
            <v>6799.97</v>
          </cell>
          <cell r="T385">
            <v>4533.3</v>
          </cell>
          <cell r="U385">
            <v>2266.63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14240.922083333337</v>
          </cell>
          <cell r="AE385">
            <v>13725.045833333332</v>
          </cell>
          <cell r="AF385">
            <v>13356.72875</v>
          </cell>
          <cell r="AG385">
            <v>13135.970833333333</v>
          </cell>
          <cell r="AH385">
            <v>13062.481666666667</v>
          </cell>
          <cell r="AI385">
            <v>11725.676249999999</v>
          </cell>
          <cell r="AJ385">
            <v>9444.4266666666681</v>
          </cell>
          <cell r="AK385">
            <v>7649.9829166666668</v>
          </cell>
          <cell r="AL385">
            <v>6044.4283333333333</v>
          </cell>
          <cell r="AM385">
            <v>4627.7629166666666</v>
          </cell>
          <cell r="AN385">
            <v>3399.9866666666662</v>
          </cell>
          <cell r="AO385">
            <v>2361.0995833333332</v>
          </cell>
          <cell r="AR385" t="str">
            <v>50a</v>
          </cell>
        </row>
        <row r="386">
          <cell r="R386">
            <v>93775.98</v>
          </cell>
          <cell r="S386">
            <v>85250.89</v>
          </cell>
          <cell r="T386">
            <v>76725.8</v>
          </cell>
          <cell r="U386">
            <v>68200.710000000006</v>
          </cell>
          <cell r="V386">
            <v>59675.62</v>
          </cell>
          <cell r="W386">
            <v>51150.53</v>
          </cell>
          <cell r="X386">
            <v>42625.440000000002</v>
          </cell>
          <cell r="Y386">
            <v>34100.35</v>
          </cell>
          <cell r="Z386">
            <v>25575.26</v>
          </cell>
          <cell r="AA386">
            <v>17050.169999999998</v>
          </cell>
          <cell r="AB386">
            <v>8525.08</v>
          </cell>
          <cell r="AC386">
            <v>0</v>
          </cell>
          <cell r="AD386">
            <v>46258.796666666669</v>
          </cell>
          <cell r="AE386">
            <v>46367.999583333331</v>
          </cell>
          <cell r="AF386">
            <v>46466.801666666666</v>
          </cell>
          <cell r="AG386">
            <v>46555.202916666669</v>
          </cell>
          <cell r="AH386">
            <v>46633.203333333331</v>
          </cell>
          <cell r="AI386">
            <v>46700.802916666667</v>
          </cell>
          <cell r="AJ386">
            <v>46758.001666666656</v>
          </cell>
          <cell r="AK386">
            <v>46804.799583333341</v>
          </cell>
          <cell r="AL386">
            <v>46841.196666666663</v>
          </cell>
          <cell r="AM386">
            <v>46867.19291666666</v>
          </cell>
          <cell r="AN386">
            <v>46882.78833333333</v>
          </cell>
          <cell r="AO386">
            <v>46887.985833333332</v>
          </cell>
          <cell r="AR386" t="str">
            <v>50b</v>
          </cell>
        </row>
        <row r="387">
          <cell r="R387">
            <v>93775.97</v>
          </cell>
          <cell r="S387">
            <v>85250.880000000005</v>
          </cell>
          <cell r="T387">
            <v>76725.789999999994</v>
          </cell>
          <cell r="U387">
            <v>68200.7</v>
          </cell>
          <cell r="V387">
            <v>59675.61</v>
          </cell>
          <cell r="W387">
            <v>51150.52</v>
          </cell>
          <cell r="X387">
            <v>42625.43</v>
          </cell>
          <cell r="Y387">
            <v>34100.339999999997</v>
          </cell>
          <cell r="Z387">
            <v>25575.25</v>
          </cell>
          <cell r="AA387">
            <v>17050.16</v>
          </cell>
          <cell r="AB387">
            <v>8525.07</v>
          </cell>
          <cell r="AC387">
            <v>0</v>
          </cell>
          <cell r="AD387">
            <v>46258.787500000006</v>
          </cell>
          <cell r="AE387">
            <v>46367.990416666667</v>
          </cell>
          <cell r="AF387">
            <v>46466.792500000003</v>
          </cell>
          <cell r="AG387">
            <v>46555.193749999999</v>
          </cell>
          <cell r="AH387">
            <v>46633.194166666661</v>
          </cell>
          <cell r="AI387">
            <v>46700.79374999999</v>
          </cell>
          <cell r="AJ387">
            <v>46757.992499999993</v>
          </cell>
          <cell r="AK387">
            <v>46804.790416666663</v>
          </cell>
          <cell r="AL387">
            <v>46841.1875</v>
          </cell>
          <cell r="AM387">
            <v>46867.183749999997</v>
          </cell>
          <cell r="AN387">
            <v>46882.779166666667</v>
          </cell>
          <cell r="AO387">
            <v>46887.976666666662</v>
          </cell>
          <cell r="AR387" t="str">
            <v>50b</v>
          </cell>
        </row>
        <row r="388">
          <cell r="R388">
            <v>551225.35</v>
          </cell>
          <cell r="S388">
            <v>539497.14</v>
          </cell>
          <cell r="T388">
            <v>527768.93000000005</v>
          </cell>
          <cell r="U388">
            <v>516040.72</v>
          </cell>
          <cell r="V388">
            <v>504312.51</v>
          </cell>
          <cell r="W388">
            <v>492584.3</v>
          </cell>
          <cell r="X388">
            <v>480856.09</v>
          </cell>
          <cell r="Y388">
            <v>469127.88</v>
          </cell>
          <cell r="Z388">
            <v>457399.67</v>
          </cell>
          <cell r="AA388">
            <v>445671.46</v>
          </cell>
          <cell r="AB388">
            <v>433943.25</v>
          </cell>
          <cell r="AC388">
            <v>422215.04</v>
          </cell>
          <cell r="AD388">
            <v>621594.6100000001</v>
          </cell>
          <cell r="AE388">
            <v>609866.4</v>
          </cell>
          <cell r="AF388">
            <v>598138.18999999994</v>
          </cell>
          <cell r="AG388">
            <v>586409.97999999986</v>
          </cell>
          <cell r="AH388">
            <v>574681.7699999999</v>
          </cell>
          <cell r="AI388">
            <v>562953.55999999994</v>
          </cell>
          <cell r="AJ388">
            <v>551225.35</v>
          </cell>
          <cell r="AK388">
            <v>539497.14</v>
          </cell>
          <cell r="AL388">
            <v>527768.92999999993</v>
          </cell>
          <cell r="AM388">
            <v>516040.72</v>
          </cell>
          <cell r="AN388">
            <v>504312.50999999995</v>
          </cell>
          <cell r="AO388">
            <v>492584.29999999987</v>
          </cell>
          <cell r="AR388" t="str">
            <v>50b</v>
          </cell>
        </row>
        <row r="389">
          <cell r="R389">
            <v>1269777</v>
          </cell>
          <cell r="S389">
            <v>856400</v>
          </cell>
          <cell r="T389">
            <v>864000</v>
          </cell>
          <cell r="U389">
            <v>864000</v>
          </cell>
          <cell r="V389">
            <v>864000</v>
          </cell>
          <cell r="W389">
            <v>864000</v>
          </cell>
          <cell r="X389">
            <v>864000</v>
          </cell>
          <cell r="Y389">
            <v>864000</v>
          </cell>
          <cell r="Z389">
            <v>864000</v>
          </cell>
          <cell r="AA389">
            <v>864000</v>
          </cell>
          <cell r="AB389">
            <v>864000</v>
          </cell>
          <cell r="AC389">
            <v>432000</v>
          </cell>
          <cell r="AD389">
            <v>1747988.3699999999</v>
          </cell>
          <cell r="AE389">
            <v>1691518.93625</v>
          </cell>
          <cell r="AF389">
            <v>1666618.3333333333</v>
          </cell>
          <cell r="AG389">
            <v>1622785</v>
          </cell>
          <cell r="AH389">
            <v>1542285</v>
          </cell>
          <cell r="AI389">
            <v>1461785</v>
          </cell>
          <cell r="AJ389">
            <v>1381285</v>
          </cell>
          <cell r="AK389">
            <v>1300785</v>
          </cell>
          <cell r="AL389">
            <v>1202285</v>
          </cell>
          <cell r="AM389">
            <v>1085785</v>
          </cell>
          <cell r="AN389">
            <v>984682.25</v>
          </cell>
          <cell r="AO389">
            <v>901505.45833333337</v>
          </cell>
          <cell r="AR389" t="str">
            <v>50b</v>
          </cell>
        </row>
        <row r="390"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50053.144583333335</v>
          </cell>
          <cell r="AE390">
            <v>12513.286249999999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0</v>
          </cell>
          <cell r="AN390">
            <v>0</v>
          </cell>
          <cell r="AO390">
            <v>0</v>
          </cell>
          <cell r="AR390" t="str">
            <v xml:space="preserve"> </v>
          </cell>
        </row>
        <row r="391"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0</v>
          </cell>
          <cell r="AO391">
            <v>0</v>
          </cell>
          <cell r="AR391" t="str">
            <v>50a</v>
          </cell>
        </row>
        <row r="392"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  <cell r="AO392">
            <v>0</v>
          </cell>
          <cell r="AR392" t="str">
            <v>50a</v>
          </cell>
        </row>
        <row r="393">
          <cell r="R393">
            <v>24243.35</v>
          </cell>
          <cell r="S393">
            <v>17744.66</v>
          </cell>
          <cell r="T393">
            <v>12155.97</v>
          </cell>
          <cell r="U393">
            <v>6567.28</v>
          </cell>
          <cell r="V393">
            <v>23178.59</v>
          </cell>
          <cell r="W393">
            <v>86406.32</v>
          </cell>
          <cell r="X393">
            <v>80569.38</v>
          </cell>
          <cell r="Y393">
            <v>71672.44</v>
          </cell>
          <cell r="Z393">
            <v>-128926.58</v>
          </cell>
          <cell r="AA393">
            <v>-151563.51999999999</v>
          </cell>
          <cell r="AB393">
            <v>50791.62</v>
          </cell>
          <cell r="AC393">
            <v>-8047.27</v>
          </cell>
          <cell r="AD393">
            <v>41869.369999999995</v>
          </cell>
          <cell r="AE393">
            <v>40282.748333333329</v>
          </cell>
          <cell r="AF393">
            <v>38801.334999999992</v>
          </cell>
          <cell r="AG393">
            <v>37418.046666666654</v>
          </cell>
          <cell r="AH393">
            <v>37018.716666666653</v>
          </cell>
          <cell r="AI393">
            <v>37718.224166666667</v>
          </cell>
          <cell r="AJ393">
            <v>38672.058750000004</v>
          </cell>
          <cell r="AK393">
            <v>39823.539166666669</v>
          </cell>
          <cell r="AL393">
            <v>32961.745416666665</v>
          </cell>
          <cell r="AM393">
            <v>17330.844166666666</v>
          </cell>
          <cell r="AN393">
            <v>9699.7587500000027</v>
          </cell>
          <cell r="AO393">
            <v>8644.3245833333312</v>
          </cell>
          <cell r="AR393" t="str">
            <v>50a</v>
          </cell>
        </row>
        <row r="394">
          <cell r="R394">
            <v>132984.85999999999</v>
          </cell>
          <cell r="S394">
            <v>120895.32</v>
          </cell>
          <cell r="T394">
            <v>108805.78</v>
          </cell>
          <cell r="U394">
            <v>96716.24</v>
          </cell>
          <cell r="V394">
            <v>84626.7</v>
          </cell>
          <cell r="W394">
            <v>72537.16</v>
          </cell>
          <cell r="X394">
            <v>60447.62</v>
          </cell>
          <cell r="Y394">
            <v>48358.080000000002</v>
          </cell>
          <cell r="Z394">
            <v>36268.54</v>
          </cell>
          <cell r="AA394">
            <v>24179</v>
          </cell>
          <cell r="AB394">
            <v>151343.64000000001</v>
          </cell>
          <cell r="AC394">
            <v>143570.04999999999</v>
          </cell>
          <cell r="AD394">
            <v>83557.210833333331</v>
          </cell>
          <cell r="AE394">
            <v>82693.741250000006</v>
          </cell>
          <cell r="AF394">
            <v>81912.505833333344</v>
          </cell>
          <cell r="AG394">
            <v>81213.504583333342</v>
          </cell>
          <cell r="AH394">
            <v>80596.737500000003</v>
          </cell>
          <cell r="AI394">
            <v>80062.20458333334</v>
          </cell>
          <cell r="AJ394">
            <v>79609.905833333338</v>
          </cell>
          <cell r="AK394">
            <v>79239.841249999998</v>
          </cell>
          <cell r="AL394">
            <v>78952.010833333319</v>
          </cell>
          <cell r="AM394">
            <v>78746.414583333331</v>
          </cell>
          <cell r="AN394">
            <v>84425.31</v>
          </cell>
          <cell r="AO394">
            <v>90123.763749999998</v>
          </cell>
          <cell r="AR394" t="str">
            <v>50a</v>
          </cell>
        </row>
        <row r="395"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  <cell r="AO395">
            <v>0</v>
          </cell>
          <cell r="AR395" t="str">
            <v>50b</v>
          </cell>
        </row>
        <row r="396">
          <cell r="R396">
            <v>19179.93</v>
          </cell>
          <cell r="S396">
            <v>15858.26</v>
          </cell>
          <cell r="T396">
            <v>12536.59</v>
          </cell>
          <cell r="U396">
            <v>9214.92</v>
          </cell>
          <cell r="V396">
            <v>5893.25</v>
          </cell>
          <cell r="W396">
            <v>2571.58</v>
          </cell>
          <cell r="X396">
            <v>0</v>
          </cell>
          <cell r="Y396">
            <v>36538.33</v>
          </cell>
          <cell r="Z396">
            <v>33216.660000000003</v>
          </cell>
          <cell r="AA396">
            <v>29894.99</v>
          </cell>
          <cell r="AB396">
            <v>12382.32</v>
          </cell>
          <cell r="AC396">
            <v>23251.65</v>
          </cell>
          <cell r="AD396">
            <v>16202.051249999999</v>
          </cell>
          <cell r="AE396">
            <v>17661.975833333334</v>
          </cell>
          <cell r="AF396">
            <v>18845.094583333335</v>
          </cell>
          <cell r="AG396">
            <v>19751.407499999998</v>
          </cell>
          <cell r="AH396">
            <v>20380.914583333335</v>
          </cell>
          <cell r="AI396">
            <v>20733.615833333333</v>
          </cell>
          <cell r="AJ396">
            <v>19211.18375</v>
          </cell>
          <cell r="AK396">
            <v>17612.854583333334</v>
          </cell>
          <cell r="AL396">
            <v>17675.358749999999</v>
          </cell>
          <cell r="AM396">
            <v>17737.862916666665</v>
          </cell>
          <cell r="AN396">
            <v>17209.075416666663</v>
          </cell>
          <cell r="AO396">
            <v>16680.287916666668</v>
          </cell>
          <cell r="AR396" t="str">
            <v>50a</v>
          </cell>
        </row>
        <row r="397">
          <cell r="R397">
            <v>21306.69</v>
          </cell>
          <cell r="S397">
            <v>17045.36</v>
          </cell>
          <cell r="T397">
            <v>12784.03</v>
          </cell>
          <cell r="U397">
            <v>8522.7000000000007</v>
          </cell>
          <cell r="V397">
            <v>4261.37</v>
          </cell>
          <cell r="W397">
            <v>54148.67</v>
          </cell>
          <cell r="X397">
            <v>49636.28</v>
          </cell>
          <cell r="Y397">
            <v>45123.89</v>
          </cell>
          <cell r="Z397">
            <v>40611.5</v>
          </cell>
          <cell r="AA397">
            <v>36099.11</v>
          </cell>
          <cell r="AB397">
            <v>31586.720000000001</v>
          </cell>
          <cell r="AC397">
            <v>27074.33</v>
          </cell>
          <cell r="AD397">
            <v>27166.034583333338</v>
          </cell>
          <cell r="AE397">
            <v>27357.786666666667</v>
          </cell>
          <cell r="AF397">
            <v>27506.927916666667</v>
          </cell>
          <cell r="AG397">
            <v>27613.458333333332</v>
          </cell>
          <cell r="AH397">
            <v>27677.377916666668</v>
          </cell>
          <cell r="AI397">
            <v>27824.212916666671</v>
          </cell>
          <cell r="AJ397">
            <v>28064.807916666668</v>
          </cell>
          <cell r="AK397">
            <v>28284.481250000001</v>
          </cell>
          <cell r="AL397">
            <v>28483.232916666664</v>
          </cell>
          <cell r="AM397">
            <v>28661.062916666666</v>
          </cell>
          <cell r="AN397">
            <v>28817.971249999999</v>
          </cell>
          <cell r="AO397">
            <v>28953.957916666663</v>
          </cell>
          <cell r="AR397" t="str">
            <v>50b</v>
          </cell>
        </row>
        <row r="398">
          <cell r="R398">
            <v>20400</v>
          </cell>
          <cell r="S398">
            <v>16320</v>
          </cell>
          <cell r="T398">
            <v>12240</v>
          </cell>
          <cell r="U398">
            <v>8160</v>
          </cell>
          <cell r="V398">
            <v>4080</v>
          </cell>
          <cell r="W398">
            <v>50281.919999999998</v>
          </cell>
          <cell r="X398">
            <v>46091.76</v>
          </cell>
          <cell r="Y398">
            <v>41901.599999999999</v>
          </cell>
          <cell r="Z398">
            <v>37711.440000000002</v>
          </cell>
          <cell r="AA398">
            <v>33521.279999999999</v>
          </cell>
          <cell r="AB398">
            <v>29331.119999999999</v>
          </cell>
          <cell r="AC398">
            <v>25140.959999999999</v>
          </cell>
          <cell r="AD398">
            <v>26176.25</v>
          </cell>
          <cell r="AE398">
            <v>26300</v>
          </cell>
          <cell r="AF398">
            <v>26396.25</v>
          </cell>
          <cell r="AG398">
            <v>26465</v>
          </cell>
          <cell r="AH398">
            <v>26506.25</v>
          </cell>
          <cell r="AI398">
            <v>26575.08</v>
          </cell>
          <cell r="AJ398">
            <v>26680.649999999998</v>
          </cell>
          <cell r="AK398">
            <v>26777.039999999997</v>
          </cell>
          <cell r="AL398">
            <v>26864.25</v>
          </cell>
          <cell r="AM398">
            <v>26942.28</v>
          </cell>
          <cell r="AN398">
            <v>27011.13</v>
          </cell>
          <cell r="AO398">
            <v>27070.799999999999</v>
          </cell>
        </row>
        <row r="399"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O399">
            <v>0</v>
          </cell>
          <cell r="AR399" t="str">
            <v>50a</v>
          </cell>
        </row>
        <row r="400">
          <cell r="R400">
            <v>488211.17</v>
          </cell>
          <cell r="S400">
            <v>443828.34</v>
          </cell>
          <cell r="T400">
            <v>399445.51</v>
          </cell>
          <cell r="U400">
            <v>355062.68</v>
          </cell>
          <cell r="V400">
            <v>310679.84999999998</v>
          </cell>
          <cell r="W400">
            <v>266297.02</v>
          </cell>
          <cell r="X400">
            <v>221914.19</v>
          </cell>
          <cell r="Y400">
            <v>177531.36</v>
          </cell>
          <cell r="Z400">
            <v>133148.53</v>
          </cell>
          <cell r="AA400">
            <v>88765.7</v>
          </cell>
          <cell r="AB400">
            <v>44382.87</v>
          </cell>
          <cell r="AC400">
            <v>0</v>
          </cell>
          <cell r="AD400">
            <v>246040.34124999997</v>
          </cell>
          <cell r="AE400">
            <v>245704.55999999997</v>
          </cell>
          <cell r="AF400">
            <v>245400.75791666665</v>
          </cell>
          <cell r="AG400">
            <v>245128.93500000003</v>
          </cell>
          <cell r="AH400">
            <v>244889.09125000006</v>
          </cell>
          <cell r="AI400">
            <v>244681.22666666668</v>
          </cell>
          <cell r="AJ400">
            <v>244505.34125000003</v>
          </cell>
          <cell r="AK400">
            <v>244361.43499999997</v>
          </cell>
          <cell r="AL400">
            <v>244249.50791666665</v>
          </cell>
          <cell r="AM400">
            <v>244169.55999999997</v>
          </cell>
          <cell r="AN400">
            <v>244121.59124999997</v>
          </cell>
          <cell r="AO400">
            <v>244105.60166666665</v>
          </cell>
          <cell r="AR400" t="str">
            <v>50b</v>
          </cell>
        </row>
        <row r="401">
          <cell r="R401">
            <v>134934.25</v>
          </cell>
          <cell r="S401">
            <v>122667.5</v>
          </cell>
          <cell r="T401">
            <v>110400.75</v>
          </cell>
          <cell r="U401">
            <v>98134</v>
          </cell>
          <cell r="V401">
            <v>85867.25</v>
          </cell>
          <cell r="W401">
            <v>73600.5</v>
          </cell>
          <cell r="X401">
            <v>61333.75</v>
          </cell>
          <cell r="Y401">
            <v>49067</v>
          </cell>
          <cell r="Z401">
            <v>36800.25</v>
          </cell>
          <cell r="AA401">
            <v>24533.5</v>
          </cell>
          <cell r="AB401">
            <v>12266.75</v>
          </cell>
          <cell r="AC401">
            <v>0</v>
          </cell>
          <cell r="AD401">
            <v>5622.260416666667</v>
          </cell>
          <cell r="AE401">
            <v>16355.666666666666</v>
          </cell>
          <cell r="AF401">
            <v>26066.84375</v>
          </cell>
          <cell r="AG401">
            <v>34755.791666666664</v>
          </cell>
          <cell r="AH401">
            <v>42422.510416666664</v>
          </cell>
          <cell r="AI401">
            <v>49067</v>
          </cell>
          <cell r="AJ401">
            <v>54689.260416666664</v>
          </cell>
          <cell r="AK401">
            <v>59289.291666666664</v>
          </cell>
          <cell r="AL401">
            <v>62867.09375</v>
          </cell>
          <cell r="AM401">
            <v>65422.666666666664</v>
          </cell>
          <cell r="AN401">
            <v>66956.010416666672</v>
          </cell>
          <cell r="AO401">
            <v>67467.125</v>
          </cell>
          <cell r="AR401" t="str">
            <v xml:space="preserve"> </v>
          </cell>
        </row>
        <row r="402"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O402">
            <v>0</v>
          </cell>
          <cell r="AR402" t="str">
            <v>50a</v>
          </cell>
        </row>
        <row r="403">
          <cell r="R403">
            <v>257306.67</v>
          </cell>
          <cell r="S403">
            <v>231733.34</v>
          </cell>
          <cell r="T403">
            <v>212160</v>
          </cell>
          <cell r="U403">
            <v>188586.67</v>
          </cell>
          <cell r="V403">
            <v>165013.34</v>
          </cell>
          <cell r="W403">
            <v>141440.01</v>
          </cell>
          <cell r="X403">
            <v>117866.68</v>
          </cell>
          <cell r="Y403">
            <v>94293.35</v>
          </cell>
          <cell r="Z403">
            <v>70720.02</v>
          </cell>
          <cell r="AA403">
            <v>47146.69</v>
          </cell>
          <cell r="AB403">
            <v>23573.360000000001</v>
          </cell>
          <cell r="AC403">
            <v>297589.78999999998</v>
          </cell>
          <cell r="AD403">
            <v>119957.20416666665</v>
          </cell>
          <cell r="AE403">
            <v>121375.53833333333</v>
          </cell>
          <cell r="AF403">
            <v>122718.31708333334</v>
          </cell>
          <cell r="AG403">
            <v>124068.87375000003</v>
          </cell>
          <cell r="AH403">
            <v>125260.54208333332</v>
          </cell>
          <cell r="AI403">
            <v>126293.32208333335</v>
          </cell>
          <cell r="AJ403">
            <v>127167.21375</v>
          </cell>
          <cell r="AK403">
            <v>127882.21708333334</v>
          </cell>
          <cell r="AL403">
            <v>128438.33208333336</v>
          </cell>
          <cell r="AM403">
            <v>128835.55875000003</v>
          </cell>
          <cell r="AN403">
            <v>129073.89708333334</v>
          </cell>
          <cell r="AO403">
            <v>141552.91875000001</v>
          </cell>
          <cell r="AR403" t="str">
            <v>50a</v>
          </cell>
        </row>
        <row r="404"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O404">
            <v>0</v>
          </cell>
          <cell r="AR404" t="str">
            <v>50b</v>
          </cell>
        </row>
        <row r="405">
          <cell r="R405">
            <v>915</v>
          </cell>
          <cell r="S405">
            <v>3915</v>
          </cell>
          <cell r="T405">
            <v>3500</v>
          </cell>
          <cell r="U405">
            <v>6100</v>
          </cell>
          <cell r="V405">
            <v>6000</v>
          </cell>
          <cell r="W405">
            <v>1800</v>
          </cell>
          <cell r="X405">
            <v>1800</v>
          </cell>
          <cell r="Y405">
            <v>800</v>
          </cell>
          <cell r="Z405">
            <v>210862.07999999999</v>
          </cell>
          <cell r="AA405">
            <v>211162.08</v>
          </cell>
          <cell r="AB405">
            <v>210012.08</v>
          </cell>
          <cell r="AC405">
            <v>108355.04</v>
          </cell>
          <cell r="AD405">
            <v>24491.008333333331</v>
          </cell>
          <cell r="AE405">
            <v>24422.883333333331</v>
          </cell>
          <cell r="AF405">
            <v>24351.841666666664</v>
          </cell>
          <cell r="AG405">
            <v>24505.8</v>
          </cell>
          <cell r="AH405">
            <v>24868.716666666664</v>
          </cell>
          <cell r="AI405">
            <v>24993.716666666664</v>
          </cell>
          <cell r="AJ405">
            <v>25010.383333333331</v>
          </cell>
          <cell r="AK405">
            <v>25004.133333333331</v>
          </cell>
          <cell r="AL405">
            <v>22311.111666666664</v>
          </cell>
          <cell r="AM405">
            <v>28468.593333333334</v>
          </cell>
          <cell r="AN405">
            <v>45988.35</v>
          </cell>
          <cell r="AO405">
            <v>59253.646666666667</v>
          </cell>
          <cell r="AR405" t="str">
            <v>50a</v>
          </cell>
        </row>
        <row r="406"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0</v>
          </cell>
          <cell r="AO406">
            <v>0</v>
          </cell>
          <cell r="AR406" t="str">
            <v>62</v>
          </cell>
        </row>
        <row r="407"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R407" t="str">
            <v>62</v>
          </cell>
        </row>
        <row r="408"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523.52166666666665</v>
          </cell>
          <cell r="AE408">
            <v>431.01416666666665</v>
          </cell>
          <cell r="AF408">
            <v>276.83499999999998</v>
          </cell>
          <cell r="AG408">
            <v>153.80375000000001</v>
          </cell>
          <cell r="AH408">
            <v>61.639999999999993</v>
          </cell>
          <cell r="AI408">
            <v>0</v>
          </cell>
          <cell r="AJ408">
            <v>0</v>
          </cell>
          <cell r="AK408">
            <v>0</v>
          </cell>
          <cell r="AL408">
            <v>0</v>
          </cell>
          <cell r="AM408">
            <v>0</v>
          </cell>
          <cell r="AN408">
            <v>0</v>
          </cell>
          <cell r="AO408">
            <v>0</v>
          </cell>
          <cell r="AR408" t="str">
            <v>62</v>
          </cell>
        </row>
        <row r="409"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  <cell r="AO409">
            <v>0</v>
          </cell>
          <cell r="AR409" t="str">
            <v>62</v>
          </cell>
        </row>
        <row r="410"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  <cell r="AM410">
            <v>0</v>
          </cell>
          <cell r="AN410">
            <v>0</v>
          </cell>
          <cell r="AO410">
            <v>0</v>
          </cell>
          <cell r="AR410" t="str">
            <v>62</v>
          </cell>
        </row>
        <row r="411"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82791.157500000001</v>
          </cell>
          <cell r="AE411">
            <v>82791.157500000001</v>
          </cell>
          <cell r="AF411">
            <v>82791.157500000001</v>
          </cell>
          <cell r="AG411">
            <v>82791.157500000001</v>
          </cell>
          <cell r="AH411">
            <v>82791.157500000001</v>
          </cell>
          <cell r="AI411">
            <v>82791.157500000001</v>
          </cell>
          <cell r="AJ411">
            <v>82791.157500000001</v>
          </cell>
          <cell r="AK411">
            <v>82791.157500000001</v>
          </cell>
          <cell r="AL411">
            <v>68992.631249999991</v>
          </cell>
          <cell r="AM411">
            <v>41395.578750000001</v>
          </cell>
          <cell r="AN411">
            <v>13798.526250000001</v>
          </cell>
          <cell r="AO411">
            <v>0</v>
          </cell>
          <cell r="AR411" t="str">
            <v>62</v>
          </cell>
        </row>
        <row r="412"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13783.784166666666</v>
          </cell>
          <cell r="AE412">
            <v>13023.784166666666</v>
          </cell>
          <cell r="AF412">
            <v>12073.784166666666</v>
          </cell>
          <cell r="AG412">
            <v>11123.784166666666</v>
          </cell>
          <cell r="AH412">
            <v>10743.784166666666</v>
          </cell>
          <cell r="AI412">
            <v>10553.784166666666</v>
          </cell>
          <cell r="AJ412">
            <v>9983.7841666666664</v>
          </cell>
          <cell r="AK412">
            <v>9033.7841666666664</v>
          </cell>
          <cell r="AL412">
            <v>7703.7841666666673</v>
          </cell>
          <cell r="AM412">
            <v>5993.7841666666673</v>
          </cell>
          <cell r="AN412">
            <v>3882.1941666666667</v>
          </cell>
          <cell r="AO412">
            <v>1360.3020833333333</v>
          </cell>
          <cell r="AR412" t="str">
            <v>62</v>
          </cell>
        </row>
        <row r="413"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  <cell r="AM413">
            <v>0</v>
          </cell>
          <cell r="AN413">
            <v>0</v>
          </cell>
          <cell r="AO413">
            <v>0</v>
          </cell>
          <cell r="AR413" t="str">
            <v>62</v>
          </cell>
        </row>
        <row r="414"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R414" t="str">
            <v>62</v>
          </cell>
        </row>
        <row r="415"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  <cell r="AO415">
            <v>0</v>
          </cell>
          <cell r="AR415" t="str">
            <v>62</v>
          </cell>
        </row>
        <row r="416"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0</v>
          </cell>
          <cell r="AO416">
            <v>0</v>
          </cell>
          <cell r="AR416" t="str">
            <v>62</v>
          </cell>
        </row>
        <row r="417"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  <cell r="AK417">
            <v>0</v>
          </cell>
          <cell r="AL417">
            <v>0</v>
          </cell>
          <cell r="AM417">
            <v>0</v>
          </cell>
          <cell r="AN417">
            <v>0</v>
          </cell>
          <cell r="AO417">
            <v>0</v>
          </cell>
          <cell r="AR417" t="str">
            <v>62</v>
          </cell>
        </row>
        <row r="418"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0</v>
          </cell>
          <cell r="AO418">
            <v>0</v>
          </cell>
          <cell r="AR418" t="str">
            <v>62</v>
          </cell>
        </row>
        <row r="419">
          <cell r="R419">
            <v>721.37</v>
          </cell>
          <cell r="S419">
            <v>719.6</v>
          </cell>
          <cell r="T419">
            <v>717.81</v>
          </cell>
          <cell r="U419">
            <v>714.22</v>
          </cell>
          <cell r="V419">
            <v>714.19</v>
          </cell>
          <cell r="W419">
            <v>1182.74</v>
          </cell>
          <cell r="X419">
            <v>710.52</v>
          </cell>
          <cell r="Y419">
            <v>708.67</v>
          </cell>
          <cell r="Z419">
            <v>706.8</v>
          </cell>
          <cell r="AA419">
            <v>704.91</v>
          </cell>
          <cell r="AB419">
            <v>703.01</v>
          </cell>
          <cell r="AC419">
            <v>701.1</v>
          </cell>
          <cell r="AD419">
            <v>731.66916666666668</v>
          </cell>
          <cell r="AE419">
            <v>729.97166666666669</v>
          </cell>
          <cell r="AF419">
            <v>728.26166666666677</v>
          </cell>
          <cell r="AG419">
            <v>726.46416666666664</v>
          </cell>
          <cell r="AH419">
            <v>724.65374999999995</v>
          </cell>
          <cell r="AI419">
            <v>742.50374999999985</v>
          </cell>
          <cell r="AJ419">
            <v>760.34041666666678</v>
          </cell>
          <cell r="AK419">
            <v>758.56500000000005</v>
          </cell>
          <cell r="AL419">
            <v>756.77666666666664</v>
          </cell>
          <cell r="AM419">
            <v>754.97458333333327</v>
          </cell>
          <cell r="AN419">
            <v>753.15875000000005</v>
          </cell>
          <cell r="AO419">
            <v>751.32958333333329</v>
          </cell>
          <cell r="AR419" t="str">
            <v>62</v>
          </cell>
        </row>
        <row r="420"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  <cell r="AK420">
            <v>0</v>
          </cell>
          <cell r="AL420">
            <v>0</v>
          </cell>
          <cell r="AM420">
            <v>0</v>
          </cell>
          <cell r="AN420">
            <v>0</v>
          </cell>
          <cell r="AO420">
            <v>0</v>
          </cell>
          <cell r="AR420" t="str">
            <v>62</v>
          </cell>
        </row>
        <row r="421"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O421">
            <v>0</v>
          </cell>
          <cell r="AR421" t="str">
            <v>62</v>
          </cell>
        </row>
        <row r="422"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  <cell r="AO422">
            <v>0</v>
          </cell>
          <cell r="AR422" t="str">
            <v>62</v>
          </cell>
        </row>
        <row r="423"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E423">
            <v>0</v>
          </cell>
          <cell r="AF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  <cell r="AK423">
            <v>0</v>
          </cell>
          <cell r="AL423">
            <v>0</v>
          </cell>
          <cell r="AM423">
            <v>0</v>
          </cell>
          <cell r="AN423">
            <v>0</v>
          </cell>
          <cell r="AO423">
            <v>0</v>
          </cell>
          <cell r="AR423" t="str">
            <v>62</v>
          </cell>
        </row>
        <row r="424"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-0.91833333333333333</v>
          </cell>
          <cell r="AE424">
            <v>-0.91833333333333333</v>
          </cell>
          <cell r="AF424">
            <v>-0.91833333333333333</v>
          </cell>
          <cell r="AG424">
            <v>-0.80458333333333332</v>
          </cell>
          <cell r="AH424">
            <v>-0.46208333333333335</v>
          </cell>
          <cell r="AI424">
            <v>-0.23333333333333331</v>
          </cell>
          <cell r="AJ424">
            <v>-0.11666666666666665</v>
          </cell>
          <cell r="AK424">
            <v>0</v>
          </cell>
          <cell r="AL424">
            <v>0</v>
          </cell>
          <cell r="AM424">
            <v>0</v>
          </cell>
          <cell r="AN424">
            <v>0</v>
          </cell>
          <cell r="AO424">
            <v>0</v>
          </cell>
          <cell r="AR424" t="str">
            <v>62</v>
          </cell>
        </row>
        <row r="425"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O425">
            <v>0</v>
          </cell>
          <cell r="AR425" t="str">
            <v>62</v>
          </cell>
        </row>
        <row r="426"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O426">
            <v>0</v>
          </cell>
          <cell r="AR426" t="str">
            <v>62</v>
          </cell>
        </row>
        <row r="427">
          <cell r="R427">
            <v>591.57000000000005</v>
          </cell>
          <cell r="S427">
            <v>788.76</v>
          </cell>
          <cell r="T427">
            <v>985.95</v>
          </cell>
          <cell r="U427">
            <v>1183.1400000000001</v>
          </cell>
          <cell r="V427">
            <v>1380.33</v>
          </cell>
          <cell r="W427">
            <v>1577.52</v>
          </cell>
          <cell r="X427">
            <v>1774.71</v>
          </cell>
          <cell r="Y427">
            <v>1971.9</v>
          </cell>
          <cell r="Z427">
            <v>2169.09</v>
          </cell>
          <cell r="AA427">
            <v>0</v>
          </cell>
          <cell r="AB427">
            <v>172.16</v>
          </cell>
          <cell r="AC427">
            <v>344.32</v>
          </cell>
          <cell r="AD427">
            <v>1203.2912500000002</v>
          </cell>
          <cell r="AE427">
            <v>1196.5333333333333</v>
          </cell>
          <cell r="AF427">
            <v>1187.8445833333333</v>
          </cell>
          <cell r="AG427">
            <v>1177.2250000000001</v>
          </cell>
          <cell r="AH427">
            <v>1164.6745833333332</v>
          </cell>
          <cell r="AI427">
            <v>1150.1933333333334</v>
          </cell>
          <cell r="AJ427">
            <v>1133.78125</v>
          </cell>
          <cell r="AK427">
            <v>1115.4383333333335</v>
          </cell>
          <cell r="AL427">
            <v>1095.1645833333332</v>
          </cell>
          <cell r="AM427">
            <v>1084.5449999999998</v>
          </cell>
          <cell r="AN427">
            <v>1083.5020833333333</v>
          </cell>
          <cell r="AO427">
            <v>1080.3733333333332</v>
          </cell>
          <cell r="AR427" t="str">
            <v>62</v>
          </cell>
        </row>
        <row r="428">
          <cell r="X428">
            <v>239.82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  <cell r="AJ428">
            <v>9.9924999999999997</v>
          </cell>
          <cell r="AK428">
            <v>19.984999999999999</v>
          </cell>
          <cell r="AL428">
            <v>19.984999999999999</v>
          </cell>
          <cell r="AM428">
            <v>19.984999999999999</v>
          </cell>
          <cell r="AN428">
            <v>19.984999999999999</v>
          </cell>
          <cell r="AO428">
            <v>19.984999999999999</v>
          </cell>
          <cell r="AR428" t="str">
            <v>62</v>
          </cell>
        </row>
        <row r="429">
          <cell r="R429">
            <v>72351897</v>
          </cell>
          <cell r="S429">
            <v>63230240</v>
          </cell>
          <cell r="T429">
            <v>60085725</v>
          </cell>
          <cell r="U429">
            <v>53990144</v>
          </cell>
          <cell r="V429">
            <v>56413504</v>
          </cell>
          <cell r="W429">
            <v>53181275</v>
          </cell>
          <cell r="X429">
            <v>56296130</v>
          </cell>
          <cell r="Y429">
            <v>56759995</v>
          </cell>
          <cell r="Z429">
            <v>55341923</v>
          </cell>
          <cell r="AA429">
            <v>64516869</v>
          </cell>
          <cell r="AB429">
            <v>70951402.420000002</v>
          </cell>
          <cell r="AC429">
            <v>75472123</v>
          </cell>
          <cell r="AD429">
            <v>59769949.791666664</v>
          </cell>
          <cell r="AE429">
            <v>60193772.875</v>
          </cell>
          <cell r="AF429">
            <v>60548064.375</v>
          </cell>
          <cell r="AG429">
            <v>60817278.958333336</v>
          </cell>
          <cell r="AH429">
            <v>61034513.666666664</v>
          </cell>
          <cell r="AI429">
            <v>61302357.708333336</v>
          </cell>
          <cell r="AJ429">
            <v>61548960.875</v>
          </cell>
          <cell r="AK429">
            <v>61746643.125</v>
          </cell>
          <cell r="AL429">
            <v>61812500.958333336</v>
          </cell>
          <cell r="AM429">
            <v>61824135.083333336</v>
          </cell>
          <cell r="AN429">
            <v>61727642.80916667</v>
          </cell>
          <cell r="AO429">
            <v>61583142.409999996</v>
          </cell>
          <cell r="AR429" t="str">
            <v>50b</v>
          </cell>
        </row>
        <row r="430">
          <cell r="R430">
            <v>50171321.490000002</v>
          </cell>
          <cell r="S430">
            <v>43251381.299999997</v>
          </cell>
          <cell r="T430">
            <v>35330862.229999997</v>
          </cell>
          <cell r="U430">
            <v>24271230.140000001</v>
          </cell>
          <cell r="V430">
            <v>21048965.920000002</v>
          </cell>
          <cell r="W430">
            <v>13995949.25</v>
          </cell>
          <cell r="X430">
            <v>12006220.74</v>
          </cell>
          <cell r="Y430">
            <v>14705756.02</v>
          </cell>
          <cell r="Z430">
            <v>19819749.940000001</v>
          </cell>
          <cell r="AA430">
            <v>39460225.100000001</v>
          </cell>
          <cell r="AB430">
            <v>56698387.07</v>
          </cell>
          <cell r="AC430">
            <v>63987604.689999998</v>
          </cell>
          <cell r="AD430">
            <v>25509108.249166667</v>
          </cell>
          <cell r="AE430">
            <v>26684298.230416667</v>
          </cell>
          <cell r="AF430">
            <v>27581265.361249998</v>
          </cell>
          <cell r="AG430">
            <v>28118796.346250001</v>
          </cell>
          <cell r="AH430">
            <v>28459468.534583334</v>
          </cell>
          <cell r="AI430">
            <v>28981014.832083333</v>
          </cell>
          <cell r="AJ430">
            <v>29582901.746250004</v>
          </cell>
          <cell r="AK430">
            <v>30000406.270833332</v>
          </cell>
          <cell r="AL430">
            <v>30374311.281666666</v>
          </cell>
          <cell r="AM430">
            <v>31170496.523749996</v>
          </cell>
          <cell r="AN430">
            <v>31909733.281250004</v>
          </cell>
          <cell r="AO430">
            <v>32513738.438749999</v>
          </cell>
        </row>
        <row r="431">
          <cell r="R431">
            <v>538617.48</v>
          </cell>
          <cell r="S431">
            <v>937380.07</v>
          </cell>
          <cell r="T431">
            <v>629651.44999999995</v>
          </cell>
          <cell r="U431">
            <v>773489.78</v>
          </cell>
          <cell r="V431">
            <v>648848.35</v>
          </cell>
          <cell r="W431">
            <v>906947.34</v>
          </cell>
          <cell r="X431">
            <v>1035590.13</v>
          </cell>
          <cell r="Y431">
            <v>875179.51</v>
          </cell>
          <cell r="Z431">
            <v>766135.66</v>
          </cell>
          <cell r="AA431">
            <v>751169.3</v>
          </cell>
          <cell r="AB431">
            <v>1638812.17</v>
          </cell>
          <cell r="AC431">
            <v>931678.4</v>
          </cell>
          <cell r="AD431">
            <v>985506.88833333331</v>
          </cell>
          <cell r="AE431">
            <v>953683.44125000003</v>
          </cell>
          <cell r="AF431">
            <v>929385.95458333334</v>
          </cell>
          <cell r="AG431">
            <v>893931.83666666679</v>
          </cell>
          <cell r="AH431">
            <v>854405.58625000005</v>
          </cell>
          <cell r="AI431">
            <v>819722.43833333347</v>
          </cell>
          <cell r="AJ431">
            <v>806893.05250000011</v>
          </cell>
          <cell r="AK431">
            <v>807652.83916666673</v>
          </cell>
          <cell r="AL431">
            <v>801794.85291666666</v>
          </cell>
          <cell r="AM431">
            <v>789935.94999999984</v>
          </cell>
          <cell r="AN431">
            <v>817267.58791666664</v>
          </cell>
          <cell r="AO431">
            <v>859442.13500000013</v>
          </cell>
          <cell r="AR431" t="str">
            <v>50b</v>
          </cell>
        </row>
        <row r="432">
          <cell r="R432">
            <v>-72890514</v>
          </cell>
          <cell r="S432">
            <v>-64167620</v>
          </cell>
          <cell r="T432">
            <v>-60715376</v>
          </cell>
          <cell r="U432">
            <v>-55988001</v>
          </cell>
          <cell r="V432">
            <v>-56532655</v>
          </cell>
          <cell r="W432">
            <v>-54082097</v>
          </cell>
          <cell r="X432">
            <v>-57331720</v>
          </cell>
          <cell r="Y432">
            <v>-57635175</v>
          </cell>
          <cell r="Z432">
            <v>-55341923</v>
          </cell>
          <cell r="AA432">
            <v>-65268038</v>
          </cell>
          <cell r="AB432">
            <v>-72590214</v>
          </cell>
          <cell r="AC432">
            <v>-76403801</v>
          </cell>
          <cell r="AD432">
            <v>-59585813.291666664</v>
          </cell>
          <cell r="AE432">
            <v>-61145538.25</v>
          </cell>
          <cell r="AF432">
            <v>-61475532.25</v>
          </cell>
          <cell r="AG432">
            <v>-61760308</v>
          </cell>
          <cell r="AH432">
            <v>-61967920</v>
          </cell>
          <cell r="AI432">
            <v>-62179713.916666664</v>
          </cell>
          <cell r="AJ432">
            <v>-62413232.5</v>
          </cell>
          <cell r="AK432">
            <v>-62611674.583333336</v>
          </cell>
          <cell r="AL432">
            <v>-62639752.125</v>
          </cell>
          <cell r="AM432">
            <v>-62607605</v>
          </cell>
          <cell r="AN432">
            <v>-62538444.333333336</v>
          </cell>
          <cell r="AO432">
            <v>-62436118.458333336</v>
          </cell>
          <cell r="AR432" t="str">
            <v>50b</v>
          </cell>
        </row>
        <row r="433">
          <cell r="R433">
            <v>-50171322</v>
          </cell>
          <cell r="S433">
            <v>-43251382</v>
          </cell>
          <cell r="T433">
            <v>-35330863</v>
          </cell>
          <cell r="U433">
            <v>-24271231</v>
          </cell>
          <cell r="V433">
            <v>-21048967</v>
          </cell>
          <cell r="W433">
            <v>-13995950</v>
          </cell>
          <cell r="X433">
            <v>-12006222</v>
          </cell>
          <cell r="Y433">
            <v>-14708562</v>
          </cell>
          <cell r="Z433">
            <v>-19819751</v>
          </cell>
          <cell r="AA433">
            <v>-39460226</v>
          </cell>
          <cell r="AB433">
            <v>-56698388</v>
          </cell>
          <cell r="AC433">
            <v>-63987606</v>
          </cell>
          <cell r="AD433">
            <v>-27147257.333333332</v>
          </cell>
          <cell r="AE433">
            <v>-26647086.791666668</v>
          </cell>
          <cell r="AF433">
            <v>-27544054</v>
          </cell>
          <cell r="AG433">
            <v>-28081585.083333332</v>
          </cell>
          <cell r="AH433">
            <v>-28422257.375</v>
          </cell>
          <cell r="AI433">
            <v>-28943803.75</v>
          </cell>
          <cell r="AJ433">
            <v>-29545690.75</v>
          </cell>
          <cell r="AK433">
            <v>-29963312.25</v>
          </cell>
          <cell r="AL433">
            <v>-30337334.208333332</v>
          </cell>
          <cell r="AM433">
            <v>-31152125.291666668</v>
          </cell>
          <cell r="AN433">
            <v>-31909967.875</v>
          </cell>
          <cell r="AO433">
            <v>-32513973.083333332</v>
          </cell>
        </row>
        <row r="434"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9072789.0299999993</v>
          </cell>
          <cell r="AA434">
            <v>9072789.0299999993</v>
          </cell>
          <cell r="AB434">
            <v>5164875.3099999996</v>
          </cell>
          <cell r="AC434">
            <v>0</v>
          </cell>
          <cell r="AD434">
            <v>2404107.2683333335</v>
          </cell>
          <cell r="AE434">
            <v>2404107.2683333335</v>
          </cell>
          <cell r="AF434">
            <v>2404107.2683333335</v>
          </cell>
          <cell r="AG434">
            <v>2404107.2683333335</v>
          </cell>
          <cell r="AH434">
            <v>2404107.2683333335</v>
          </cell>
          <cell r="AI434">
            <v>2404107.2683333335</v>
          </cell>
          <cell r="AJ434">
            <v>2376430.257916667</v>
          </cell>
          <cell r="AK434">
            <v>2310933.1775000002</v>
          </cell>
          <cell r="AL434">
            <v>2217141.5020833332</v>
          </cell>
          <cell r="AM434">
            <v>2105998.2595833335</v>
          </cell>
          <cell r="AN434">
            <v>1996682.2016666664</v>
          </cell>
          <cell r="AO434">
            <v>1942537.780833333</v>
          </cell>
          <cell r="AR434" t="str">
            <v>50b</v>
          </cell>
        </row>
        <row r="435"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1102958</v>
          </cell>
          <cell r="X435">
            <v>982281</v>
          </cell>
          <cell r="Y435">
            <v>715681</v>
          </cell>
          <cell r="Z435">
            <v>2440928</v>
          </cell>
          <cell r="AA435">
            <v>2137001</v>
          </cell>
          <cell r="AB435">
            <v>1878368</v>
          </cell>
          <cell r="AC435">
            <v>1858720</v>
          </cell>
          <cell r="AD435">
            <v>193761.5</v>
          </cell>
          <cell r="AE435">
            <v>197102.95833333334</v>
          </cell>
          <cell r="AF435">
            <v>174189.79166666666</v>
          </cell>
          <cell r="AG435">
            <v>130750.16666666667</v>
          </cell>
          <cell r="AH435">
            <v>95657.666666666672</v>
          </cell>
          <cell r="AI435">
            <v>99761.333333333328</v>
          </cell>
          <cell r="AJ435">
            <v>138494.83333333334</v>
          </cell>
          <cell r="AK435">
            <v>163272.54166666666</v>
          </cell>
          <cell r="AL435">
            <v>282623.875</v>
          </cell>
          <cell r="AM435">
            <v>493346.375</v>
          </cell>
          <cell r="AN435">
            <v>681064.08333333337</v>
          </cell>
          <cell r="AO435">
            <v>848881.41666666663</v>
          </cell>
          <cell r="AR435" t="str">
            <v>62</v>
          </cell>
        </row>
        <row r="436">
          <cell r="R436">
            <v>7592985</v>
          </cell>
          <cell r="S436">
            <v>7592985</v>
          </cell>
          <cell r="T436">
            <v>10650659</v>
          </cell>
          <cell r="U436">
            <v>10650659</v>
          </cell>
          <cell r="V436">
            <v>10650659</v>
          </cell>
          <cell r="W436">
            <v>9923574</v>
          </cell>
          <cell r="X436">
            <v>9923574</v>
          </cell>
          <cell r="Y436">
            <v>9923574</v>
          </cell>
          <cell r="Z436">
            <v>10864512</v>
          </cell>
          <cell r="AA436">
            <v>10864512</v>
          </cell>
          <cell r="AB436">
            <v>10864512</v>
          </cell>
          <cell r="AC436">
            <v>6228530</v>
          </cell>
          <cell r="AD436">
            <v>4800197.958333333</v>
          </cell>
          <cell r="AE436">
            <v>5432946.708333333</v>
          </cell>
          <cell r="AF436">
            <v>6193098.541666667</v>
          </cell>
          <cell r="AG436">
            <v>6837827.75</v>
          </cell>
          <cell r="AH436">
            <v>7239731.25</v>
          </cell>
          <cell r="AI436">
            <v>7553253.916666667</v>
          </cell>
          <cell r="AJ436">
            <v>7778395.75</v>
          </cell>
          <cell r="AK436">
            <v>8003537.583333333</v>
          </cell>
          <cell r="AL436">
            <v>8389745.833333334</v>
          </cell>
          <cell r="AM436">
            <v>8937020.5</v>
          </cell>
          <cell r="AN436">
            <v>9484295.166666666</v>
          </cell>
          <cell r="AO436">
            <v>9701080.208333334</v>
          </cell>
          <cell r="AR436" t="str">
            <v>62</v>
          </cell>
        </row>
        <row r="437">
          <cell r="R437">
            <v>0</v>
          </cell>
          <cell r="S437">
            <v>0</v>
          </cell>
          <cell r="T437">
            <v>7111753</v>
          </cell>
          <cell r="U437">
            <v>7111753</v>
          </cell>
          <cell r="V437">
            <v>7111753</v>
          </cell>
          <cell r="W437">
            <v>4178587</v>
          </cell>
          <cell r="X437">
            <v>4178587</v>
          </cell>
          <cell r="Y437">
            <v>4178587</v>
          </cell>
          <cell r="Z437">
            <v>10363101</v>
          </cell>
          <cell r="AA437">
            <v>10363101</v>
          </cell>
          <cell r="AB437">
            <v>10363101</v>
          </cell>
          <cell r="AC437">
            <v>0</v>
          </cell>
          <cell r="AD437">
            <v>2432194.125</v>
          </cell>
          <cell r="AE437">
            <v>2129077.875</v>
          </cell>
          <cell r="AF437">
            <v>2082249.5416666667</v>
          </cell>
          <cell r="AG437">
            <v>2291709.125</v>
          </cell>
          <cell r="AH437">
            <v>2501168.7083333335</v>
          </cell>
          <cell r="AI437">
            <v>2639517.125</v>
          </cell>
          <cell r="AJ437">
            <v>2706754.375</v>
          </cell>
          <cell r="AK437">
            <v>2773991.625</v>
          </cell>
          <cell r="AL437">
            <v>3241901.9166666665</v>
          </cell>
          <cell r="AM437">
            <v>4110485.25</v>
          </cell>
          <cell r="AN437">
            <v>4979068.583333333</v>
          </cell>
          <cell r="AO437">
            <v>5413360.25</v>
          </cell>
          <cell r="AR437" t="str">
            <v>62</v>
          </cell>
        </row>
        <row r="438">
          <cell r="R438">
            <v>8624115</v>
          </cell>
          <cell r="S438">
            <v>8624115</v>
          </cell>
          <cell r="T438">
            <v>10301199</v>
          </cell>
          <cell r="U438">
            <v>10301199</v>
          </cell>
          <cell r="V438">
            <v>10301199</v>
          </cell>
          <cell r="W438">
            <v>13771967</v>
          </cell>
          <cell r="X438">
            <v>13771967</v>
          </cell>
          <cell r="Y438">
            <v>13771967</v>
          </cell>
          <cell r="Z438">
            <v>14289072</v>
          </cell>
          <cell r="AA438">
            <v>14289072</v>
          </cell>
          <cell r="AB438">
            <v>14289072</v>
          </cell>
          <cell r="AC438">
            <v>13765107</v>
          </cell>
          <cell r="AD438">
            <v>8943829.541666666</v>
          </cell>
          <cell r="AE438">
            <v>8840020.125</v>
          </cell>
          <cell r="AF438">
            <v>8767087.333333334</v>
          </cell>
          <cell r="AG438">
            <v>8839028.125</v>
          </cell>
          <cell r="AH438">
            <v>9024965.875</v>
          </cell>
          <cell r="AI438">
            <v>9331916.875</v>
          </cell>
          <cell r="AJ438">
            <v>9759881.125</v>
          </cell>
          <cell r="AK438">
            <v>10187845.375</v>
          </cell>
          <cell r="AL438">
            <v>10625954.291666666</v>
          </cell>
          <cell r="AM438">
            <v>11074207.875</v>
          </cell>
          <cell r="AN438">
            <v>11522461.458333334</v>
          </cell>
          <cell r="AO438">
            <v>11960796.25</v>
          </cell>
          <cell r="AR438" t="str">
            <v>62</v>
          </cell>
        </row>
        <row r="439">
          <cell r="R439">
            <v>0</v>
          </cell>
          <cell r="S439">
            <v>0</v>
          </cell>
          <cell r="T439">
            <v>2559735</v>
          </cell>
          <cell r="U439">
            <v>2559735</v>
          </cell>
          <cell r="V439">
            <v>2559735</v>
          </cell>
          <cell r="W439">
            <v>20206876</v>
          </cell>
          <cell r="X439">
            <v>20206876</v>
          </cell>
          <cell r="Y439">
            <v>20206876</v>
          </cell>
          <cell r="Z439">
            <v>16240145</v>
          </cell>
          <cell r="AA439">
            <v>0</v>
          </cell>
          <cell r="AB439">
            <v>0</v>
          </cell>
          <cell r="AC439">
            <v>9214163</v>
          </cell>
          <cell r="AD439">
            <v>0</v>
          </cell>
          <cell r="AE439">
            <v>0</v>
          </cell>
          <cell r="AF439">
            <v>106655.625</v>
          </cell>
          <cell r="AG439">
            <v>319966.875</v>
          </cell>
          <cell r="AH439">
            <v>533278.125</v>
          </cell>
          <cell r="AI439">
            <v>1481886.9166666667</v>
          </cell>
          <cell r="AJ439">
            <v>3165793.25</v>
          </cell>
          <cell r="AK439">
            <v>4849699.583333333</v>
          </cell>
          <cell r="AL439">
            <v>6368325.458333333</v>
          </cell>
          <cell r="AM439">
            <v>7044998.166666667</v>
          </cell>
          <cell r="AN439">
            <v>7044998.166666667</v>
          </cell>
          <cell r="AO439">
            <v>7428921.625</v>
          </cell>
          <cell r="AR439" t="str">
            <v>62</v>
          </cell>
        </row>
        <row r="440">
          <cell r="R440">
            <v>0</v>
          </cell>
          <cell r="S440">
            <v>0</v>
          </cell>
          <cell r="T440">
            <v>7501640</v>
          </cell>
          <cell r="U440">
            <v>6990113</v>
          </cell>
          <cell r="V440">
            <v>6392166</v>
          </cell>
          <cell r="W440">
            <v>12350482</v>
          </cell>
          <cell r="X440">
            <v>11469363</v>
          </cell>
          <cell r="Y440">
            <v>10538277</v>
          </cell>
          <cell r="Z440">
            <v>9717571</v>
          </cell>
          <cell r="AA440">
            <v>9864010</v>
          </cell>
          <cell r="AB440">
            <v>9066384</v>
          </cell>
          <cell r="AC440">
            <v>4757390</v>
          </cell>
          <cell r="AD440">
            <v>0</v>
          </cell>
          <cell r="AE440">
            <v>0</v>
          </cell>
          <cell r="AF440">
            <v>312568.33333333331</v>
          </cell>
          <cell r="AG440">
            <v>916391.375</v>
          </cell>
          <cell r="AH440">
            <v>1473986.3333333333</v>
          </cell>
          <cell r="AI440">
            <v>2254930</v>
          </cell>
          <cell r="AJ440">
            <v>3247423.5416666665</v>
          </cell>
          <cell r="AK440">
            <v>4164408.5416666665</v>
          </cell>
          <cell r="AL440">
            <v>5008402.208333333</v>
          </cell>
          <cell r="AM440">
            <v>5824301.416666667</v>
          </cell>
          <cell r="AN440">
            <v>6613067.833333333</v>
          </cell>
          <cell r="AO440">
            <v>7189058.416666667</v>
          </cell>
          <cell r="AR440" t="str">
            <v>62</v>
          </cell>
        </row>
        <row r="441"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-18295621</v>
          </cell>
          <cell r="X441">
            <v>-18295621</v>
          </cell>
          <cell r="Y441">
            <v>-18295621</v>
          </cell>
          <cell r="Z441">
            <v>-5452825</v>
          </cell>
          <cell r="AA441">
            <v>0</v>
          </cell>
          <cell r="AB441">
            <v>0</v>
          </cell>
          <cell r="AC441">
            <v>-9214163</v>
          </cell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-762317.54166666663</v>
          </cell>
          <cell r="AJ441">
            <v>-2286952.625</v>
          </cell>
          <cell r="AK441">
            <v>-3811587.7083333335</v>
          </cell>
          <cell r="AL441">
            <v>-4801106.291666667</v>
          </cell>
          <cell r="AM441">
            <v>-5028307.333333333</v>
          </cell>
          <cell r="AN441">
            <v>-5028307.333333333</v>
          </cell>
          <cell r="AO441">
            <v>-5412230.791666667</v>
          </cell>
          <cell r="AR441" t="str">
            <v>62</v>
          </cell>
        </row>
        <row r="442"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-4722574</v>
          </cell>
          <cell r="X442">
            <v>-4355949</v>
          </cell>
          <cell r="Y442">
            <v>-3979100</v>
          </cell>
          <cell r="Z442">
            <v>0</v>
          </cell>
          <cell r="AA442">
            <v>0</v>
          </cell>
          <cell r="AB442">
            <v>0</v>
          </cell>
          <cell r="AC442">
            <v>-4757389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-196773.91666666666</v>
          </cell>
          <cell r="AJ442">
            <v>-575045.70833333337</v>
          </cell>
          <cell r="AK442">
            <v>-922339.41666666663</v>
          </cell>
          <cell r="AL442">
            <v>-1088135.25</v>
          </cell>
          <cell r="AM442">
            <v>-1088135.25</v>
          </cell>
          <cell r="AN442">
            <v>-1088135.25</v>
          </cell>
          <cell r="AO442">
            <v>-1286359.7916666667</v>
          </cell>
          <cell r="AR442" t="str">
            <v>62</v>
          </cell>
        </row>
        <row r="443">
          <cell r="R443">
            <v>1450855.2</v>
          </cell>
          <cell r="S443">
            <v>1442444.45</v>
          </cell>
          <cell r="T443">
            <v>1434033.7</v>
          </cell>
          <cell r="U443">
            <v>1425622.95</v>
          </cell>
          <cell r="V443">
            <v>1417212.2</v>
          </cell>
          <cell r="W443">
            <v>1408751.53</v>
          </cell>
          <cell r="X443">
            <v>1400390.69</v>
          </cell>
          <cell r="Y443">
            <v>1391979.94</v>
          </cell>
          <cell r="Z443">
            <v>1383569.19</v>
          </cell>
          <cell r="AA443">
            <v>1375158.44</v>
          </cell>
          <cell r="AB443">
            <v>1366696.24</v>
          </cell>
          <cell r="AC443">
            <v>1358337.24</v>
          </cell>
          <cell r="AD443">
            <v>1501319.6999999995</v>
          </cell>
          <cell r="AE443">
            <v>1492908.9499999995</v>
          </cell>
          <cell r="AF443">
            <v>1484498.1999999995</v>
          </cell>
          <cell r="AG443">
            <v>1476087.4499999995</v>
          </cell>
          <cell r="AH443">
            <v>1467676.6999999995</v>
          </cell>
          <cell r="AI443">
            <v>1459263.8699999994</v>
          </cell>
          <cell r="AJ443">
            <v>1450851.0395833328</v>
          </cell>
          <cell r="AK443">
            <v>1442440.2887499996</v>
          </cell>
          <cell r="AL443">
            <v>1434029.5379166661</v>
          </cell>
          <cell r="AM443">
            <v>1425618.7870833331</v>
          </cell>
          <cell r="AN443">
            <v>1417205.8924999998</v>
          </cell>
          <cell r="AO443">
            <v>1408793.0104166663</v>
          </cell>
          <cell r="AR443" t="str">
            <v>2</v>
          </cell>
        </row>
        <row r="444"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  <cell r="AM444">
            <v>0</v>
          </cell>
          <cell r="AN444">
            <v>0</v>
          </cell>
          <cell r="AO444">
            <v>0</v>
          </cell>
          <cell r="AR444" t="str">
            <v>2</v>
          </cell>
        </row>
        <row r="445">
          <cell r="R445">
            <v>83182</v>
          </cell>
          <cell r="S445">
            <v>82764</v>
          </cell>
          <cell r="T445">
            <v>82346</v>
          </cell>
          <cell r="U445">
            <v>81928</v>
          </cell>
          <cell r="V445">
            <v>81510</v>
          </cell>
          <cell r="W445">
            <v>81092</v>
          </cell>
          <cell r="X445">
            <v>80674</v>
          </cell>
          <cell r="Y445">
            <v>80256</v>
          </cell>
          <cell r="Z445">
            <v>79838</v>
          </cell>
          <cell r="AA445">
            <v>79420</v>
          </cell>
          <cell r="AB445">
            <v>79002</v>
          </cell>
          <cell r="AC445">
            <v>78584</v>
          </cell>
          <cell r="AD445">
            <v>85690</v>
          </cell>
          <cell r="AE445">
            <v>85272</v>
          </cell>
          <cell r="AF445">
            <v>84854</v>
          </cell>
          <cell r="AG445">
            <v>84436</v>
          </cell>
          <cell r="AH445">
            <v>84018</v>
          </cell>
          <cell r="AI445">
            <v>83600</v>
          </cell>
          <cell r="AJ445">
            <v>83182</v>
          </cell>
          <cell r="AK445">
            <v>82764</v>
          </cell>
          <cell r="AL445">
            <v>82346</v>
          </cell>
          <cell r="AM445">
            <v>81928</v>
          </cell>
          <cell r="AN445">
            <v>81510</v>
          </cell>
          <cell r="AO445">
            <v>81092</v>
          </cell>
          <cell r="AR445" t="str">
            <v>2</v>
          </cell>
        </row>
        <row r="446"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60912.022083333322</v>
          </cell>
          <cell r="AE446">
            <v>40010.693749999999</v>
          </cell>
          <cell r="AF446">
            <v>22171.02791666667</v>
          </cell>
          <cell r="AG446">
            <v>7379.7583333333341</v>
          </cell>
          <cell r="AH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  <cell r="AM446">
            <v>0</v>
          </cell>
          <cell r="AN446">
            <v>0</v>
          </cell>
          <cell r="AO446">
            <v>0</v>
          </cell>
          <cell r="AR446" t="str">
            <v>2</v>
          </cell>
        </row>
        <row r="447">
          <cell r="R447">
            <v>88601.65</v>
          </cell>
          <cell r="S447">
            <v>87689.12</v>
          </cell>
          <cell r="T447">
            <v>86776.59</v>
          </cell>
          <cell r="U447">
            <v>85864.06</v>
          </cell>
          <cell r="V447">
            <v>84951.53</v>
          </cell>
          <cell r="W447">
            <v>84039</v>
          </cell>
          <cell r="X447">
            <v>83126.47</v>
          </cell>
          <cell r="Y447">
            <v>82213.94</v>
          </cell>
          <cell r="Z447">
            <v>81301.41</v>
          </cell>
          <cell r="AA447">
            <v>80388.88</v>
          </cell>
          <cell r="AB447">
            <v>79476.350000000006</v>
          </cell>
          <cell r="AC447">
            <v>78563.820000000007</v>
          </cell>
          <cell r="AD447">
            <v>159956.42124999998</v>
          </cell>
          <cell r="AE447">
            <v>147878.83958333332</v>
          </cell>
          <cell r="AF447">
            <v>136186.11291666664</v>
          </cell>
          <cell r="AG447">
            <v>124878.24124999998</v>
          </cell>
          <cell r="AH447">
            <v>113955.22458333331</v>
          </cell>
          <cell r="AI447">
            <v>103417.06291666668</v>
          </cell>
          <cell r="AJ447">
            <v>93263.75625000002</v>
          </cell>
          <cell r="AK447">
            <v>87758.082500000004</v>
          </cell>
          <cell r="AL447">
            <v>86776.584166666653</v>
          </cell>
          <cell r="AM447">
            <v>85864.055833333332</v>
          </cell>
          <cell r="AN447">
            <v>84951.527500000011</v>
          </cell>
          <cell r="AO447">
            <v>84038.999166666661</v>
          </cell>
          <cell r="AR447" t="str">
            <v>2</v>
          </cell>
        </row>
        <row r="448">
          <cell r="R448">
            <v>378565.23</v>
          </cell>
          <cell r="S448">
            <v>371902.98</v>
          </cell>
          <cell r="T448">
            <v>365240.73</v>
          </cell>
          <cell r="U448">
            <v>358578.48</v>
          </cell>
          <cell r="V448">
            <v>351916.23</v>
          </cell>
          <cell r="W448">
            <v>345253.98</v>
          </cell>
          <cell r="X448">
            <v>338591.73</v>
          </cell>
          <cell r="Y448">
            <v>331929.48</v>
          </cell>
          <cell r="Z448">
            <v>325267.23</v>
          </cell>
          <cell r="AA448">
            <v>318604.98</v>
          </cell>
          <cell r="AB448">
            <v>311942.73</v>
          </cell>
          <cell r="AC448">
            <v>305280.48</v>
          </cell>
          <cell r="AD448">
            <v>418538.73</v>
          </cell>
          <cell r="AE448">
            <v>411876.48</v>
          </cell>
          <cell r="AF448">
            <v>405214.23</v>
          </cell>
          <cell r="AG448">
            <v>398551.98</v>
          </cell>
          <cell r="AH448">
            <v>391889.73</v>
          </cell>
          <cell r="AI448">
            <v>385227.48</v>
          </cell>
          <cell r="AJ448">
            <v>378565.23</v>
          </cell>
          <cell r="AK448">
            <v>371902.98</v>
          </cell>
          <cell r="AL448">
            <v>365240.73</v>
          </cell>
          <cell r="AM448">
            <v>358578.48</v>
          </cell>
          <cell r="AN448">
            <v>351916.23</v>
          </cell>
          <cell r="AO448">
            <v>345253.98</v>
          </cell>
          <cell r="AR448" t="str">
            <v>2</v>
          </cell>
        </row>
        <row r="449">
          <cell r="R449">
            <v>39095.74</v>
          </cell>
          <cell r="S449">
            <v>37945.870000000003</v>
          </cell>
          <cell r="T449">
            <v>36796</v>
          </cell>
          <cell r="U449">
            <v>35646.129999999997</v>
          </cell>
          <cell r="V449">
            <v>34496.26</v>
          </cell>
          <cell r="W449">
            <v>33346.39</v>
          </cell>
          <cell r="X449">
            <v>32196.52</v>
          </cell>
          <cell r="Y449">
            <v>31046.65</v>
          </cell>
          <cell r="Z449">
            <v>29896.78</v>
          </cell>
          <cell r="AA449">
            <v>28746.91</v>
          </cell>
          <cell r="AB449">
            <v>27597.040000000001</v>
          </cell>
          <cell r="AC449">
            <v>26447.17</v>
          </cell>
          <cell r="AD449">
            <v>45994.959999999992</v>
          </cell>
          <cell r="AE449">
            <v>44845.09</v>
          </cell>
          <cell r="AF449">
            <v>43695.219999999994</v>
          </cell>
          <cell r="AG449">
            <v>42545.349999999991</v>
          </cell>
          <cell r="AH449">
            <v>41395.479999999996</v>
          </cell>
          <cell r="AI449">
            <v>40245.61</v>
          </cell>
          <cell r="AJ449">
            <v>39095.74</v>
          </cell>
          <cell r="AK449">
            <v>37945.870000000003</v>
          </cell>
          <cell r="AL449">
            <v>36796.000000000007</v>
          </cell>
          <cell r="AM449">
            <v>35646.130000000005</v>
          </cell>
          <cell r="AN449">
            <v>34496.26</v>
          </cell>
          <cell r="AO449">
            <v>33346.389999999992</v>
          </cell>
          <cell r="AR449" t="str">
            <v>2</v>
          </cell>
        </row>
        <row r="450">
          <cell r="R450">
            <v>167769.26</v>
          </cell>
          <cell r="S450">
            <v>163109</v>
          </cell>
          <cell r="T450">
            <v>158448.74</v>
          </cell>
          <cell r="U450">
            <v>153788.48000000001</v>
          </cell>
          <cell r="V450">
            <v>149128.22</v>
          </cell>
          <cell r="W450">
            <v>144467.96</v>
          </cell>
          <cell r="X450">
            <v>139807.70000000001</v>
          </cell>
          <cell r="Y450">
            <v>135147.44</v>
          </cell>
          <cell r="Z450">
            <v>130487.18</v>
          </cell>
          <cell r="AA450">
            <v>125826.92</v>
          </cell>
          <cell r="AB450">
            <v>121166.66</v>
          </cell>
          <cell r="AC450">
            <v>116506.4</v>
          </cell>
          <cell r="AD450">
            <v>195730.81999999998</v>
          </cell>
          <cell r="AE450">
            <v>191070.56000000003</v>
          </cell>
          <cell r="AF450">
            <v>186410.30000000002</v>
          </cell>
          <cell r="AG450">
            <v>181750.04</v>
          </cell>
          <cell r="AH450">
            <v>177089.78</v>
          </cell>
          <cell r="AI450">
            <v>172429.52</v>
          </cell>
          <cell r="AJ450">
            <v>167769.25999999998</v>
          </cell>
          <cell r="AK450">
            <v>163109</v>
          </cell>
          <cell r="AL450">
            <v>158448.74</v>
          </cell>
          <cell r="AM450">
            <v>153788.47999999998</v>
          </cell>
          <cell r="AN450">
            <v>149128.21999999997</v>
          </cell>
          <cell r="AO450">
            <v>144467.95999999996</v>
          </cell>
          <cell r="AR450" t="str">
            <v>2</v>
          </cell>
        </row>
        <row r="451"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5862.9541666666664</v>
          </cell>
          <cell r="AE451">
            <v>4169.0404166666667</v>
          </cell>
          <cell r="AF451">
            <v>2490.5958333333333</v>
          </cell>
          <cell r="AG451">
            <v>827.62041666666664</v>
          </cell>
          <cell r="AH451">
            <v>0</v>
          </cell>
          <cell r="AI451">
            <v>0</v>
          </cell>
          <cell r="AJ451">
            <v>0</v>
          </cell>
          <cell r="AK451">
            <v>0</v>
          </cell>
          <cell r="AL451">
            <v>0</v>
          </cell>
          <cell r="AM451">
            <v>0</v>
          </cell>
          <cell r="AN451">
            <v>0</v>
          </cell>
          <cell r="AO451">
            <v>0</v>
          </cell>
          <cell r="AR451" t="str">
            <v>2</v>
          </cell>
        </row>
        <row r="452"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2938.4320833333331</v>
          </cell>
          <cell r="AE452">
            <v>972.99083333333328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K452">
            <v>0</v>
          </cell>
          <cell r="AL452">
            <v>0</v>
          </cell>
          <cell r="AM452">
            <v>0</v>
          </cell>
          <cell r="AN452">
            <v>0</v>
          </cell>
          <cell r="AO452">
            <v>0</v>
          </cell>
          <cell r="AR452" t="str">
            <v>2</v>
          </cell>
        </row>
        <row r="453"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B453">
            <v>0</v>
          </cell>
          <cell r="AC453">
            <v>0</v>
          </cell>
          <cell r="AD453">
            <v>56408.883333333331</v>
          </cell>
          <cell r="AE453">
            <v>18774.643333333333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AJ453">
            <v>0</v>
          </cell>
          <cell r="AK453">
            <v>0</v>
          </cell>
          <cell r="AL453">
            <v>0</v>
          </cell>
          <cell r="AM453">
            <v>0</v>
          </cell>
          <cell r="AN453">
            <v>0</v>
          </cell>
          <cell r="AO453">
            <v>0</v>
          </cell>
          <cell r="AR453" t="str">
            <v>2</v>
          </cell>
        </row>
        <row r="454">
          <cell r="X454">
            <v>387038.63</v>
          </cell>
          <cell r="Y454">
            <v>370210.86</v>
          </cell>
          <cell r="Z454">
            <v>486376</v>
          </cell>
          <cell r="AA454">
            <v>485475.64</v>
          </cell>
          <cell r="AB454">
            <v>499201.86</v>
          </cell>
          <cell r="AC454">
            <v>473820.36</v>
          </cell>
          <cell r="AJ454">
            <v>16126.609583333333</v>
          </cell>
          <cell r="AK454">
            <v>47678.671666666669</v>
          </cell>
          <cell r="AL454">
            <v>83369.790833333333</v>
          </cell>
          <cell r="AM454">
            <v>123863.60916666668</v>
          </cell>
          <cell r="AN454">
            <v>164891.83833333332</v>
          </cell>
          <cell r="AO454">
            <v>205434.43083333332</v>
          </cell>
          <cell r="AR454" t="str">
            <v>2</v>
          </cell>
        </row>
        <row r="455"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  <cell r="AA455">
            <v>0</v>
          </cell>
          <cell r="AB455">
            <v>0</v>
          </cell>
          <cell r="AC455">
            <v>0</v>
          </cell>
          <cell r="AD455">
            <v>48109.652916666666</v>
          </cell>
          <cell r="AE455">
            <v>16012.399583333334</v>
          </cell>
          <cell r="AF455">
            <v>0</v>
          </cell>
          <cell r="AG455">
            <v>0</v>
          </cell>
          <cell r="AH455">
            <v>0</v>
          </cell>
          <cell r="AI455">
            <v>0</v>
          </cell>
          <cell r="AJ455">
            <v>0</v>
          </cell>
          <cell r="AK455">
            <v>0</v>
          </cell>
          <cell r="AL455">
            <v>0</v>
          </cell>
          <cell r="AM455">
            <v>0</v>
          </cell>
          <cell r="AN455">
            <v>0</v>
          </cell>
          <cell r="AO455">
            <v>0</v>
          </cell>
          <cell r="AR455" t="str">
            <v>2</v>
          </cell>
        </row>
        <row r="456"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160064.57083333333</v>
          </cell>
          <cell r="AE456">
            <v>53276.966666666667</v>
          </cell>
          <cell r="AF456">
            <v>0</v>
          </cell>
          <cell r="AG456">
            <v>0</v>
          </cell>
          <cell r="AH456">
            <v>0</v>
          </cell>
          <cell r="AI456">
            <v>0</v>
          </cell>
          <cell r="AJ456">
            <v>0</v>
          </cell>
          <cell r="AK456">
            <v>0</v>
          </cell>
          <cell r="AL456">
            <v>0</v>
          </cell>
          <cell r="AM456">
            <v>0</v>
          </cell>
          <cell r="AN456">
            <v>0</v>
          </cell>
          <cell r="AO456">
            <v>0</v>
          </cell>
          <cell r="AR456" t="str">
            <v>2</v>
          </cell>
        </row>
        <row r="457"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48960.814166666671</v>
          </cell>
          <cell r="AE457">
            <v>16293.777499999998</v>
          </cell>
          <cell r="AF457">
            <v>0</v>
          </cell>
          <cell r="AG457">
            <v>0</v>
          </cell>
          <cell r="AH457">
            <v>0</v>
          </cell>
          <cell r="AI457">
            <v>0</v>
          </cell>
          <cell r="AJ457">
            <v>0</v>
          </cell>
          <cell r="AK457">
            <v>0</v>
          </cell>
          <cell r="AL457">
            <v>0</v>
          </cell>
          <cell r="AM457">
            <v>0</v>
          </cell>
          <cell r="AN457">
            <v>0</v>
          </cell>
          <cell r="AO457">
            <v>0</v>
          </cell>
          <cell r="AR457" t="str">
            <v>2</v>
          </cell>
        </row>
        <row r="458">
          <cell r="R458">
            <v>59570.14</v>
          </cell>
          <cell r="S458">
            <v>52167.94</v>
          </cell>
          <cell r="T458">
            <v>44765.75</v>
          </cell>
          <cell r="U458">
            <v>37253.019999999997</v>
          </cell>
          <cell r="V458">
            <v>29740.29</v>
          </cell>
          <cell r="W458">
            <v>22227.56</v>
          </cell>
          <cell r="X458">
            <v>14825.36</v>
          </cell>
          <cell r="Y458">
            <v>7423.16</v>
          </cell>
          <cell r="Z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131134.46041666667</v>
          </cell>
          <cell r="AE458">
            <v>117915.14875000001</v>
          </cell>
          <cell r="AF458">
            <v>105386.70583333333</v>
          </cell>
          <cell r="AG458">
            <v>93558.34375</v>
          </cell>
          <cell r="AH458">
            <v>82439.274166666655</v>
          </cell>
          <cell r="AI458">
            <v>72029.497083333335</v>
          </cell>
          <cell r="AJ458">
            <v>62347.435416666674</v>
          </cell>
          <cell r="AK458">
            <v>53411.512083333342</v>
          </cell>
          <cell r="AL458">
            <v>45220.853333333333</v>
          </cell>
          <cell r="AM458">
            <v>37775.29583333333</v>
          </cell>
          <cell r="AN458">
            <v>31075.549999999992</v>
          </cell>
          <cell r="AO458">
            <v>25121.61583333333</v>
          </cell>
          <cell r="AR458" t="str">
            <v>2</v>
          </cell>
        </row>
        <row r="459"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  <cell r="AK459">
            <v>0</v>
          </cell>
          <cell r="AL459">
            <v>0</v>
          </cell>
          <cell r="AM459">
            <v>0</v>
          </cell>
          <cell r="AN459">
            <v>0</v>
          </cell>
          <cell r="AO459">
            <v>0</v>
          </cell>
          <cell r="AR459" t="str">
            <v>2</v>
          </cell>
        </row>
        <row r="460">
          <cell r="R460">
            <v>59422.2</v>
          </cell>
          <cell r="S460">
            <v>57299.98</v>
          </cell>
          <cell r="T460">
            <v>55177.760000000002</v>
          </cell>
          <cell r="U460">
            <v>53055.54</v>
          </cell>
          <cell r="V460">
            <v>50933.32</v>
          </cell>
          <cell r="W460">
            <v>48811.1</v>
          </cell>
          <cell r="X460">
            <v>46688.88</v>
          </cell>
          <cell r="Y460">
            <v>44566.66</v>
          </cell>
          <cell r="Z460">
            <v>42444.44</v>
          </cell>
          <cell r="AA460">
            <v>40322.22</v>
          </cell>
          <cell r="AB460">
            <v>38200</v>
          </cell>
          <cell r="AC460">
            <v>36077.78</v>
          </cell>
          <cell r="AD460">
            <v>72151.38</v>
          </cell>
          <cell r="AE460">
            <v>70032.264999999999</v>
          </cell>
          <cell r="AF460">
            <v>67911.08</v>
          </cell>
          <cell r="AG460">
            <v>65788.86</v>
          </cell>
          <cell r="AH460">
            <v>63666.640000000007</v>
          </cell>
          <cell r="AI460">
            <v>61544.420000000006</v>
          </cell>
          <cell r="AJ460">
            <v>59422.19999999999</v>
          </cell>
          <cell r="AK460">
            <v>57299.979999999989</v>
          </cell>
          <cell r="AL460">
            <v>55177.760000000002</v>
          </cell>
          <cell r="AM460">
            <v>53055.54</v>
          </cell>
          <cell r="AN460">
            <v>50933.32</v>
          </cell>
          <cell r="AO460">
            <v>48811.1</v>
          </cell>
          <cell r="AR460" t="str">
            <v>2</v>
          </cell>
        </row>
        <row r="461"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A461">
            <v>0</v>
          </cell>
          <cell r="AB461">
            <v>0</v>
          </cell>
          <cell r="AC461">
            <v>0</v>
          </cell>
          <cell r="AD461">
            <v>0</v>
          </cell>
          <cell r="AE461">
            <v>0</v>
          </cell>
          <cell r="AF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  <cell r="AK461">
            <v>0</v>
          </cell>
          <cell r="AL461">
            <v>0</v>
          </cell>
          <cell r="AM461">
            <v>0</v>
          </cell>
          <cell r="AN461">
            <v>0</v>
          </cell>
          <cell r="AO461">
            <v>0</v>
          </cell>
          <cell r="AR461" t="str">
            <v>2</v>
          </cell>
        </row>
        <row r="462"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B462">
            <v>0</v>
          </cell>
          <cell r="AC462">
            <v>0</v>
          </cell>
          <cell r="AD462">
            <v>0</v>
          </cell>
          <cell r="AE462">
            <v>0</v>
          </cell>
          <cell r="AF462">
            <v>0</v>
          </cell>
          <cell r="AG462">
            <v>0</v>
          </cell>
          <cell r="AH462">
            <v>0</v>
          </cell>
          <cell r="AI462">
            <v>0</v>
          </cell>
          <cell r="AJ462">
            <v>0</v>
          </cell>
          <cell r="AK462">
            <v>0</v>
          </cell>
          <cell r="AL462">
            <v>0</v>
          </cell>
          <cell r="AM462">
            <v>0</v>
          </cell>
          <cell r="AN462">
            <v>0</v>
          </cell>
          <cell r="AO462">
            <v>0</v>
          </cell>
          <cell r="AR462" t="str">
            <v>2</v>
          </cell>
        </row>
        <row r="463"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B463">
            <v>0</v>
          </cell>
          <cell r="AC463">
            <v>0</v>
          </cell>
          <cell r="AD463">
            <v>0</v>
          </cell>
          <cell r="AE463">
            <v>0</v>
          </cell>
          <cell r="AF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O463">
            <v>0</v>
          </cell>
          <cell r="AR463" t="str">
            <v>2</v>
          </cell>
        </row>
        <row r="464"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O464">
            <v>0</v>
          </cell>
          <cell r="AR464" t="str">
            <v>2</v>
          </cell>
        </row>
        <row r="465"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0</v>
          </cell>
          <cell r="AE465">
            <v>0</v>
          </cell>
          <cell r="AF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  <cell r="AK465">
            <v>0</v>
          </cell>
          <cell r="AL465">
            <v>0</v>
          </cell>
          <cell r="AM465">
            <v>0</v>
          </cell>
          <cell r="AN465">
            <v>0</v>
          </cell>
          <cell r="AO465">
            <v>0</v>
          </cell>
          <cell r="AR465" t="str">
            <v>2</v>
          </cell>
        </row>
        <row r="466"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O466">
            <v>0</v>
          </cell>
          <cell r="AR466" t="str">
            <v>2</v>
          </cell>
        </row>
        <row r="467"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  <cell r="AB467">
            <v>0</v>
          </cell>
          <cell r="AC467">
            <v>0</v>
          </cell>
          <cell r="AD467">
            <v>0</v>
          </cell>
          <cell r="AE467">
            <v>0</v>
          </cell>
          <cell r="AF467">
            <v>0</v>
          </cell>
          <cell r="AG467">
            <v>0</v>
          </cell>
          <cell r="AH467">
            <v>0</v>
          </cell>
          <cell r="AI467">
            <v>0</v>
          </cell>
          <cell r="AJ467">
            <v>0</v>
          </cell>
          <cell r="AK467">
            <v>0</v>
          </cell>
          <cell r="AL467">
            <v>0</v>
          </cell>
          <cell r="AM467">
            <v>0</v>
          </cell>
          <cell r="AN467">
            <v>0</v>
          </cell>
          <cell r="AO467">
            <v>0</v>
          </cell>
          <cell r="AR467" t="str">
            <v>2</v>
          </cell>
        </row>
        <row r="468">
          <cell r="R468">
            <v>30713.03</v>
          </cell>
          <cell r="S468">
            <v>27641.72</v>
          </cell>
          <cell r="T468">
            <v>24570.41</v>
          </cell>
          <cell r="U468">
            <v>21499.1</v>
          </cell>
          <cell r="V468">
            <v>18427.79</v>
          </cell>
          <cell r="W468">
            <v>15356.48</v>
          </cell>
          <cell r="X468">
            <v>12285.17</v>
          </cell>
          <cell r="Y468">
            <v>9213.86</v>
          </cell>
          <cell r="Z468">
            <v>6142.55</v>
          </cell>
          <cell r="AA468">
            <v>3071.24</v>
          </cell>
          <cell r="AB468">
            <v>-7.0000000000000007E-2</v>
          </cell>
          <cell r="AC468">
            <v>0</v>
          </cell>
          <cell r="AD468">
            <v>49140.888333333343</v>
          </cell>
          <cell r="AE468">
            <v>46069.57958333334</v>
          </cell>
          <cell r="AF468">
            <v>42998.270000000011</v>
          </cell>
          <cell r="AG468">
            <v>39926.959999999999</v>
          </cell>
          <cell r="AH468">
            <v>36855.65</v>
          </cell>
          <cell r="AI468">
            <v>33784.339999999989</v>
          </cell>
          <cell r="AJ468">
            <v>30713.029999999988</v>
          </cell>
          <cell r="AK468">
            <v>27641.72</v>
          </cell>
          <cell r="AL468">
            <v>24570.41</v>
          </cell>
          <cell r="AM468">
            <v>21499.100000000002</v>
          </cell>
          <cell r="AN468">
            <v>18427.79</v>
          </cell>
          <cell r="AO468">
            <v>15484.454166666668</v>
          </cell>
          <cell r="AR468" t="str">
            <v>2</v>
          </cell>
        </row>
        <row r="469"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41654.813750000001</v>
          </cell>
          <cell r="AE469">
            <v>29629.979583333334</v>
          </cell>
          <cell r="AF469">
            <v>17706.87875</v>
          </cell>
          <cell r="AG469">
            <v>5885.3808333333336</v>
          </cell>
          <cell r="AH469">
            <v>0</v>
          </cell>
          <cell r="AI469">
            <v>0</v>
          </cell>
          <cell r="AJ469">
            <v>0</v>
          </cell>
          <cell r="AK469">
            <v>0</v>
          </cell>
          <cell r="AL469">
            <v>0</v>
          </cell>
          <cell r="AM469">
            <v>0</v>
          </cell>
          <cell r="AN469">
            <v>0</v>
          </cell>
          <cell r="AO469">
            <v>0</v>
          </cell>
          <cell r="AR469" t="str">
            <v>2</v>
          </cell>
        </row>
        <row r="470"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B470">
            <v>0</v>
          </cell>
          <cell r="AC470">
            <v>0</v>
          </cell>
          <cell r="AD470">
            <v>0</v>
          </cell>
          <cell r="AE470">
            <v>0</v>
          </cell>
          <cell r="AF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  <cell r="AK470">
            <v>0</v>
          </cell>
          <cell r="AL470">
            <v>0</v>
          </cell>
          <cell r="AM470">
            <v>0</v>
          </cell>
          <cell r="AN470">
            <v>0</v>
          </cell>
          <cell r="AO470">
            <v>0</v>
          </cell>
          <cell r="AR470" t="str">
            <v>2</v>
          </cell>
        </row>
        <row r="471"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0</v>
          </cell>
          <cell r="AE471">
            <v>0</v>
          </cell>
          <cell r="AF471">
            <v>0</v>
          </cell>
          <cell r="AG471">
            <v>0</v>
          </cell>
          <cell r="AH471">
            <v>0</v>
          </cell>
          <cell r="AI471">
            <v>0</v>
          </cell>
          <cell r="AJ471">
            <v>0</v>
          </cell>
          <cell r="AK471">
            <v>0</v>
          </cell>
          <cell r="AL471">
            <v>0</v>
          </cell>
          <cell r="AM471">
            <v>0</v>
          </cell>
          <cell r="AN471">
            <v>0</v>
          </cell>
          <cell r="AO471">
            <v>0</v>
          </cell>
          <cell r="AR471" t="str">
            <v>2</v>
          </cell>
        </row>
        <row r="472"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B472">
            <v>0</v>
          </cell>
          <cell r="AC472">
            <v>0</v>
          </cell>
          <cell r="AD472">
            <v>912.8529166666666</v>
          </cell>
          <cell r="AE472">
            <v>739.40791666666667</v>
          </cell>
          <cell r="AF472">
            <v>584.22124999999994</v>
          </cell>
          <cell r="AG472">
            <v>447.29250000000002</v>
          </cell>
          <cell r="AH472">
            <v>328.62124999999997</v>
          </cell>
          <cell r="AI472">
            <v>228.20750000000001</v>
          </cell>
          <cell r="AJ472">
            <v>146.05124999999998</v>
          </cell>
          <cell r="AK472">
            <v>82.152500000000003</v>
          </cell>
          <cell r="AL472">
            <v>36.511249999999997</v>
          </cell>
          <cell r="AM472">
            <v>9.1274999999999995</v>
          </cell>
          <cell r="AN472">
            <v>0</v>
          </cell>
          <cell r="AO472">
            <v>0</v>
          </cell>
          <cell r="AR472" t="str">
            <v>2</v>
          </cell>
        </row>
        <row r="473"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3347.2899999999995</v>
          </cell>
          <cell r="AE473">
            <v>2711.3058333333333</v>
          </cell>
          <cell r="AF473">
            <v>2142.2666666666669</v>
          </cell>
          <cell r="AG473">
            <v>1640.1729166666664</v>
          </cell>
          <cell r="AH473">
            <v>1205.0250000000003</v>
          </cell>
          <cell r="AI473">
            <v>836.82291666666663</v>
          </cell>
          <cell r="AJ473">
            <v>535.56666666666672</v>
          </cell>
          <cell r="AK473">
            <v>301.25625000000002</v>
          </cell>
          <cell r="AL473">
            <v>133.89166666666668</v>
          </cell>
          <cell r="AM473">
            <v>33.47291666666667</v>
          </cell>
          <cell r="AN473">
            <v>0</v>
          </cell>
          <cell r="AO473">
            <v>0</v>
          </cell>
          <cell r="AR473" t="str">
            <v>2</v>
          </cell>
        </row>
        <row r="474">
          <cell r="R474">
            <v>352515.83</v>
          </cell>
          <cell r="S474">
            <v>351047.01</v>
          </cell>
          <cell r="T474">
            <v>349578.19</v>
          </cell>
          <cell r="U474">
            <v>348109.37</v>
          </cell>
          <cell r="V474">
            <v>346640.55</v>
          </cell>
          <cell r="W474">
            <v>345171.73</v>
          </cell>
          <cell r="X474">
            <v>343702.91</v>
          </cell>
          <cell r="Y474">
            <v>0</v>
          </cell>
          <cell r="Z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361328.75</v>
          </cell>
          <cell r="AE474">
            <v>359859.93</v>
          </cell>
          <cell r="AF474">
            <v>358391.11000000004</v>
          </cell>
          <cell r="AG474">
            <v>356922.29000000004</v>
          </cell>
          <cell r="AH474">
            <v>355453.47000000003</v>
          </cell>
          <cell r="AI474">
            <v>353984.64999999997</v>
          </cell>
          <cell r="AJ474">
            <v>352515.83</v>
          </cell>
          <cell r="AK474">
            <v>336787.25625000003</v>
          </cell>
          <cell r="AL474">
            <v>306860.12958333339</v>
          </cell>
          <cell r="AM474">
            <v>277055.40458333335</v>
          </cell>
          <cell r="AN474">
            <v>247373.08124999996</v>
          </cell>
          <cell r="AO474">
            <v>217813.15958333333</v>
          </cell>
          <cell r="AR474" t="str">
            <v>2</v>
          </cell>
        </row>
        <row r="475">
          <cell r="R475">
            <v>8558.41</v>
          </cell>
          <cell r="S475">
            <v>6418.82</v>
          </cell>
          <cell r="T475">
            <v>4279.2299999999996</v>
          </cell>
          <cell r="U475">
            <v>2139.64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21400.255000000001</v>
          </cell>
          <cell r="AE475">
            <v>19257.436249999999</v>
          </cell>
          <cell r="AF475">
            <v>17116.77</v>
          </cell>
          <cell r="AG475">
            <v>14977.18</v>
          </cell>
          <cell r="AH475">
            <v>12837.587916666671</v>
          </cell>
          <cell r="AI475">
            <v>10787.143333333335</v>
          </cell>
          <cell r="AJ475">
            <v>8914.9979166666672</v>
          </cell>
          <cell r="AK475">
            <v>7221.1516666666648</v>
          </cell>
          <cell r="AL475">
            <v>5705.6045833333337</v>
          </cell>
          <cell r="AM475">
            <v>4368.3566666666666</v>
          </cell>
          <cell r="AN475">
            <v>3209.4079166666666</v>
          </cell>
          <cell r="AO475">
            <v>2228.7583333333332</v>
          </cell>
          <cell r="AR475" t="str">
            <v>2</v>
          </cell>
        </row>
        <row r="476">
          <cell r="R476">
            <v>882327.39</v>
          </cell>
          <cell r="S476">
            <v>879176.22</v>
          </cell>
          <cell r="T476">
            <v>876025.05</v>
          </cell>
          <cell r="U476">
            <v>872873.88</v>
          </cell>
          <cell r="V476">
            <v>869722.71</v>
          </cell>
          <cell r="W476">
            <v>866560.12</v>
          </cell>
          <cell r="X476">
            <v>863420.37</v>
          </cell>
          <cell r="Y476">
            <v>860269.2</v>
          </cell>
          <cell r="Z476">
            <v>857118.03</v>
          </cell>
          <cell r="AA476">
            <v>853966.86</v>
          </cell>
          <cell r="AB476">
            <v>850804.06</v>
          </cell>
          <cell r="AC476">
            <v>847664.56</v>
          </cell>
          <cell r="AD476">
            <v>901234.41000000015</v>
          </cell>
          <cell r="AE476">
            <v>898083.24000000022</v>
          </cell>
          <cell r="AF476">
            <v>894932.0700000003</v>
          </cell>
          <cell r="AG476">
            <v>891780.90000000026</v>
          </cell>
          <cell r="AH476">
            <v>888629.7300000001</v>
          </cell>
          <cell r="AI476">
            <v>885478.08416666661</v>
          </cell>
          <cell r="AJ476">
            <v>882326.43833333335</v>
          </cell>
          <cell r="AK476">
            <v>879175.2683333332</v>
          </cell>
          <cell r="AL476">
            <v>876024.09833333327</v>
          </cell>
          <cell r="AM476">
            <v>872872.92833333334</v>
          </cell>
          <cell r="AN476">
            <v>869721.27374999982</v>
          </cell>
          <cell r="AO476">
            <v>866569.62083333347</v>
          </cell>
          <cell r="AR476" t="str">
            <v>2</v>
          </cell>
        </row>
        <row r="477">
          <cell r="R477">
            <v>2411356.4300000002</v>
          </cell>
          <cell r="S477">
            <v>2402925.11</v>
          </cell>
          <cell r="T477">
            <v>2394493.79</v>
          </cell>
          <cell r="U477">
            <v>2386062.4700000002</v>
          </cell>
          <cell r="V477">
            <v>2377631.15</v>
          </cell>
          <cell r="W477">
            <v>2369169.94</v>
          </cell>
          <cell r="X477">
            <v>2360768.52</v>
          </cell>
          <cell r="Y477">
            <v>2352337.2000000002</v>
          </cell>
          <cell r="Z477">
            <v>2343905.88</v>
          </cell>
          <cell r="AA477">
            <v>2335474.56</v>
          </cell>
          <cell r="AB477">
            <v>2327012.81</v>
          </cell>
          <cell r="AC477">
            <v>2318612.04</v>
          </cell>
          <cell r="AD477">
            <v>2464065.4412500001</v>
          </cell>
          <cell r="AE477">
            <v>2455631.6975000002</v>
          </cell>
          <cell r="AF477">
            <v>2447197.9612499997</v>
          </cell>
          <cell r="AG477">
            <v>2438764.2324999999</v>
          </cell>
          <cell r="AH477">
            <v>2429979.2024999997</v>
          </cell>
          <cell r="AI477">
            <v>2420490.3170833332</v>
          </cell>
          <cell r="AJ477">
            <v>2411353.9395833332</v>
          </cell>
          <cell r="AK477">
            <v>2402922.6204166668</v>
          </cell>
          <cell r="AL477">
            <v>2394491.3012499996</v>
          </cell>
          <cell r="AM477">
            <v>2386059.9820833332</v>
          </cell>
          <cell r="AN477">
            <v>2377627.395</v>
          </cell>
          <cell r="AO477">
            <v>2369194.8129166663</v>
          </cell>
          <cell r="AR477" t="str">
            <v>2</v>
          </cell>
        </row>
        <row r="478">
          <cell r="R478">
            <v>560144.73</v>
          </cell>
          <cell r="S478">
            <v>551006.97</v>
          </cell>
          <cell r="T478">
            <v>541869.21</v>
          </cell>
          <cell r="U478">
            <v>532731.44999999995</v>
          </cell>
          <cell r="V478">
            <v>523593.69</v>
          </cell>
          <cell r="W478">
            <v>514296.46</v>
          </cell>
          <cell r="X478">
            <v>505318.17</v>
          </cell>
          <cell r="Y478">
            <v>496180.41</v>
          </cell>
          <cell r="Z478">
            <v>487042.65</v>
          </cell>
          <cell r="AA478">
            <v>477904.89</v>
          </cell>
          <cell r="AB478">
            <v>468592.41</v>
          </cell>
          <cell r="AC478">
            <v>459632.71</v>
          </cell>
          <cell r="AD478">
            <v>614971.28999999992</v>
          </cell>
          <cell r="AE478">
            <v>605833.53</v>
          </cell>
          <cell r="AF478">
            <v>596695.77</v>
          </cell>
          <cell r="AG478">
            <v>587558.00999999989</v>
          </cell>
          <cell r="AH478">
            <v>578420.25000000012</v>
          </cell>
          <cell r="AI478">
            <v>569275.84541666671</v>
          </cell>
          <cell r="AJ478">
            <v>560131.44083333341</v>
          </cell>
          <cell r="AK478">
            <v>550993.68083333329</v>
          </cell>
          <cell r="AL478">
            <v>541855.9208333334</v>
          </cell>
          <cell r="AM478">
            <v>532718.16083333339</v>
          </cell>
          <cell r="AN478">
            <v>523573.12083333335</v>
          </cell>
          <cell r="AO478">
            <v>514428.22</v>
          </cell>
          <cell r="AR478" t="str">
            <v>2</v>
          </cell>
        </row>
        <row r="479">
          <cell r="R479">
            <v>799310.15</v>
          </cell>
          <cell r="S479">
            <v>796657.28</v>
          </cell>
          <cell r="T479">
            <v>794004.41</v>
          </cell>
          <cell r="U479">
            <v>791351.54</v>
          </cell>
          <cell r="V479">
            <v>788698.67</v>
          </cell>
          <cell r="W479">
            <v>786036.88</v>
          </cell>
          <cell r="X479">
            <v>783392.93</v>
          </cell>
          <cell r="Y479">
            <v>780740.06</v>
          </cell>
          <cell r="Z479">
            <v>778087.19</v>
          </cell>
          <cell r="AA479">
            <v>775434.32</v>
          </cell>
          <cell r="AB479">
            <v>772772.37</v>
          </cell>
          <cell r="AC479">
            <v>770128.61</v>
          </cell>
          <cell r="AD479">
            <v>813106.81124999991</v>
          </cell>
          <cell r="AE479">
            <v>810456.24666666659</v>
          </cell>
          <cell r="AF479">
            <v>807805.6745833332</v>
          </cell>
          <cell r="AG479">
            <v>805155.09500000009</v>
          </cell>
          <cell r="AH479">
            <v>802855.81666666677</v>
          </cell>
          <cell r="AI479">
            <v>801258.83583333343</v>
          </cell>
          <cell r="AJ479">
            <v>799309.40666666673</v>
          </cell>
          <cell r="AK479">
            <v>796656.53666666662</v>
          </cell>
          <cell r="AL479">
            <v>794003.66666666663</v>
          </cell>
          <cell r="AM479">
            <v>791350.79666666652</v>
          </cell>
          <cell r="AN479">
            <v>788697.54833333334</v>
          </cell>
          <cell r="AO479">
            <v>786044.3012499999</v>
          </cell>
          <cell r="AR479" t="str">
            <v>2</v>
          </cell>
        </row>
        <row r="480">
          <cell r="R480">
            <v>1037159.04</v>
          </cell>
          <cell r="S480">
            <v>1022902.56</v>
          </cell>
          <cell r="T480">
            <v>1008646.08</v>
          </cell>
          <cell r="U480">
            <v>994389.6</v>
          </cell>
          <cell r="V480">
            <v>980133.12</v>
          </cell>
          <cell r="W480">
            <v>965669.27</v>
          </cell>
          <cell r="X480">
            <v>951620.16</v>
          </cell>
          <cell r="Y480">
            <v>937363.68</v>
          </cell>
          <cell r="Z480">
            <v>923107.2</v>
          </cell>
          <cell r="AA480">
            <v>908850.72</v>
          </cell>
          <cell r="AB480">
            <v>894370.61</v>
          </cell>
          <cell r="AC480">
            <v>880341.27</v>
          </cell>
          <cell r="AD480">
            <v>1122697.9200000002</v>
          </cell>
          <cell r="AE480">
            <v>1108441.44</v>
          </cell>
          <cell r="AF480">
            <v>1094184.96</v>
          </cell>
          <cell r="AG480">
            <v>1079928.4800000002</v>
          </cell>
          <cell r="AH480">
            <v>1065671.9999999998</v>
          </cell>
          <cell r="AI480">
            <v>1051406.8795833334</v>
          </cell>
          <cell r="AJ480">
            <v>1037141.7591666667</v>
          </cell>
          <cell r="AK480">
            <v>1022885.2791666667</v>
          </cell>
          <cell r="AL480">
            <v>1008628.7991666667</v>
          </cell>
          <cell r="AM480">
            <v>994372.31916666648</v>
          </cell>
          <cell r="AN480">
            <v>980106.52124999987</v>
          </cell>
          <cell r="AO480">
            <v>965840.86958333326</v>
          </cell>
          <cell r="AR480" t="str">
            <v>2</v>
          </cell>
        </row>
        <row r="481">
          <cell r="R481">
            <v>112206.77</v>
          </cell>
          <cell r="S481">
            <v>110177.71</v>
          </cell>
          <cell r="T481">
            <v>108148.65</v>
          </cell>
          <cell r="U481">
            <v>106119.59</v>
          </cell>
          <cell r="V481">
            <v>104090.53</v>
          </cell>
          <cell r="W481">
            <v>102021.92</v>
          </cell>
          <cell r="X481">
            <v>100032.42</v>
          </cell>
          <cell r="Y481">
            <v>98003.36</v>
          </cell>
          <cell r="Z481">
            <v>95974.3</v>
          </cell>
          <cell r="AA481">
            <v>93945.24</v>
          </cell>
          <cell r="AB481">
            <v>91872.36</v>
          </cell>
          <cell r="AC481">
            <v>89888.08</v>
          </cell>
          <cell r="AD481">
            <v>124381.13</v>
          </cell>
          <cell r="AE481">
            <v>122352.07</v>
          </cell>
          <cell r="AF481">
            <v>120323.01</v>
          </cell>
          <cell r="AG481">
            <v>118293.94999999997</v>
          </cell>
          <cell r="AH481">
            <v>116264.89</v>
          </cell>
          <cell r="AI481">
            <v>114234.18208333333</v>
          </cell>
          <cell r="AJ481">
            <v>112203.47458333331</v>
          </cell>
          <cell r="AK481">
            <v>110174.41541666666</v>
          </cell>
          <cell r="AL481">
            <v>108145.35625000001</v>
          </cell>
          <cell r="AM481">
            <v>106116.29708333335</v>
          </cell>
          <cell r="AN481">
            <v>104085.41208333334</v>
          </cell>
          <cell r="AO481">
            <v>102054.56708333334</v>
          </cell>
          <cell r="AR481" t="str">
            <v>2</v>
          </cell>
        </row>
        <row r="482">
          <cell r="R482">
            <v>1279400.23</v>
          </cell>
          <cell r="S482">
            <v>1264169.27</v>
          </cell>
          <cell r="T482">
            <v>1248938.31</v>
          </cell>
          <cell r="U482">
            <v>1233707.3500000001</v>
          </cell>
          <cell r="V482">
            <v>1218476.3999999999</v>
          </cell>
          <cell r="W482">
            <v>1203055.06</v>
          </cell>
          <cell r="X482">
            <v>1188014.49</v>
          </cell>
          <cell r="Y482">
            <v>1172783.54</v>
          </cell>
          <cell r="Z482">
            <v>1157552.5900000001</v>
          </cell>
          <cell r="AA482">
            <v>1142321.6399999999</v>
          </cell>
          <cell r="AB482">
            <v>1126887.6100000001</v>
          </cell>
          <cell r="AC482">
            <v>1111862.44</v>
          </cell>
          <cell r="AD482">
            <v>1370785.99</v>
          </cell>
          <cell r="AE482">
            <v>1355555.03</v>
          </cell>
          <cell r="AF482">
            <v>1340324.07</v>
          </cell>
          <cell r="AG482">
            <v>1325093.1100000001</v>
          </cell>
          <cell r="AH482">
            <v>1309862.1504166666</v>
          </cell>
          <cell r="AI482">
            <v>1294623.25875</v>
          </cell>
          <cell r="AJ482">
            <v>1279384.3674999999</v>
          </cell>
          <cell r="AK482">
            <v>1264153.4095833334</v>
          </cell>
          <cell r="AL482">
            <v>1248922.4525000001</v>
          </cell>
          <cell r="AM482">
            <v>1233691.4962500001</v>
          </cell>
          <cell r="AN482">
            <v>1218452.0791666666</v>
          </cell>
          <cell r="AO482">
            <v>1203212.7754166669</v>
          </cell>
          <cell r="AR482" t="str">
            <v>2</v>
          </cell>
        </row>
        <row r="483"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  <cell r="AB483">
            <v>0</v>
          </cell>
          <cell r="AC483">
            <v>0</v>
          </cell>
          <cell r="AD483">
            <v>0</v>
          </cell>
          <cell r="AE483">
            <v>0</v>
          </cell>
          <cell r="AF483">
            <v>0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  <cell r="AK483">
            <v>0</v>
          </cell>
          <cell r="AL483">
            <v>0</v>
          </cell>
          <cell r="AM483">
            <v>0</v>
          </cell>
          <cell r="AN483">
            <v>0</v>
          </cell>
          <cell r="AO483">
            <v>0</v>
          </cell>
          <cell r="AR483" t="str">
            <v>2</v>
          </cell>
        </row>
        <row r="484">
          <cell r="R484">
            <v>6307180.8399999999</v>
          </cell>
          <cell r="S484">
            <v>6293133.6699999999</v>
          </cell>
          <cell r="T484">
            <v>6279086.5</v>
          </cell>
          <cell r="U484">
            <v>6265039.3300000001</v>
          </cell>
          <cell r="V484">
            <v>6250992.1600000001</v>
          </cell>
          <cell r="W484">
            <v>6236913.4199999999</v>
          </cell>
          <cell r="X484">
            <v>6222897.8099999996</v>
          </cell>
          <cell r="Y484">
            <v>6208850.6399999997</v>
          </cell>
          <cell r="Z484">
            <v>6194803.4699999997</v>
          </cell>
          <cell r="AA484">
            <v>6180756.2999999998</v>
          </cell>
          <cell r="AB484">
            <v>6166677.2000000002</v>
          </cell>
          <cell r="AC484">
            <v>6152662.0199999996</v>
          </cell>
          <cell r="AD484">
            <v>6391463.8600000003</v>
          </cell>
          <cell r="AE484">
            <v>6377416.6899999985</v>
          </cell>
          <cell r="AF484">
            <v>6363369.5199999996</v>
          </cell>
          <cell r="AG484">
            <v>6349322.3499999987</v>
          </cell>
          <cell r="AH484">
            <v>6335275.1799999997</v>
          </cell>
          <cell r="AI484">
            <v>6321226.6945833331</v>
          </cell>
          <cell r="AJ484">
            <v>6307178.2087499993</v>
          </cell>
          <cell r="AK484">
            <v>6293131.0379166668</v>
          </cell>
          <cell r="AL484">
            <v>6279083.8670833334</v>
          </cell>
          <cell r="AM484">
            <v>6265036.69625</v>
          </cell>
          <cell r="AN484">
            <v>6250988.1950000003</v>
          </cell>
          <cell r="AO484">
            <v>6236939.6962499991</v>
          </cell>
          <cell r="AR484" t="str">
            <v>2</v>
          </cell>
        </row>
        <row r="485"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B485">
            <v>0</v>
          </cell>
          <cell r="AC485">
            <v>0</v>
          </cell>
          <cell r="AD485">
            <v>48173.355833333342</v>
          </cell>
          <cell r="AE485">
            <v>39812.689583333333</v>
          </cell>
          <cell r="AF485">
            <v>32248.2775</v>
          </cell>
          <cell r="AG485">
            <v>25480.119583333333</v>
          </cell>
          <cell r="AH485">
            <v>19508.215833333332</v>
          </cell>
          <cell r="AI485">
            <v>14332.566250000002</v>
          </cell>
          <cell r="AJ485">
            <v>9953.1708333333336</v>
          </cell>
          <cell r="AK485">
            <v>6370.0291666666672</v>
          </cell>
          <cell r="AL485">
            <v>3583.1412500000001</v>
          </cell>
          <cell r="AM485">
            <v>1592.5070833333332</v>
          </cell>
          <cell r="AN485">
            <v>398.12666666666672</v>
          </cell>
          <cell r="AO485">
            <v>0</v>
          </cell>
          <cell r="AR485" t="str">
            <v>2</v>
          </cell>
        </row>
        <row r="486">
          <cell r="R486">
            <v>5981129.5099999998</v>
          </cell>
          <cell r="S486">
            <v>5962726.0300000003</v>
          </cell>
          <cell r="T486">
            <v>5944322.5499999998</v>
          </cell>
          <cell r="U486">
            <v>5925919.0700000003</v>
          </cell>
          <cell r="V486">
            <v>5907515.5899999999</v>
          </cell>
          <cell r="W486">
            <v>5889112.1100000003</v>
          </cell>
          <cell r="X486">
            <v>5870708.6299999999</v>
          </cell>
          <cell r="Y486">
            <v>5852305.1500000004</v>
          </cell>
          <cell r="Z486">
            <v>5833901.6699999999</v>
          </cell>
          <cell r="AA486">
            <v>5815498.1900000004</v>
          </cell>
          <cell r="AB486">
            <v>5797094.71</v>
          </cell>
          <cell r="AC486">
            <v>5778691.2300000004</v>
          </cell>
          <cell r="AD486">
            <v>5226803.4087499995</v>
          </cell>
          <cell r="AE486">
            <v>5724464.0562499985</v>
          </cell>
          <cell r="AF486">
            <v>5978339.6420833329</v>
          </cell>
          <cell r="AG486">
            <v>5983552.4758333331</v>
          </cell>
          <cell r="AH486">
            <v>5983018.82125</v>
          </cell>
          <cell r="AI486">
            <v>5977827.2445833338</v>
          </cell>
          <cell r="AJ486">
            <v>5968066.6958333328</v>
          </cell>
          <cell r="AK486">
            <v>5958280.0745833339</v>
          </cell>
          <cell r="AL486">
            <v>5944202.5620833337</v>
          </cell>
          <cell r="AM486">
            <v>5925847.1212500008</v>
          </cell>
          <cell r="AN486">
            <v>5907491.5337500004</v>
          </cell>
          <cell r="AO486">
            <v>5889112.0366666662</v>
          </cell>
          <cell r="AR486" t="str">
            <v>2</v>
          </cell>
        </row>
        <row r="487">
          <cell r="R487">
            <v>1010821.9</v>
          </cell>
          <cell r="S487">
            <v>1007711.68</v>
          </cell>
          <cell r="T487">
            <v>1004601.46</v>
          </cell>
          <cell r="U487">
            <v>1001491.24</v>
          </cell>
          <cell r="V487">
            <v>998381.02</v>
          </cell>
          <cell r="W487">
            <v>995270.8</v>
          </cell>
          <cell r="X487">
            <v>992160.58</v>
          </cell>
          <cell r="Y487">
            <v>989050.36</v>
          </cell>
          <cell r="Z487">
            <v>985940.14</v>
          </cell>
          <cell r="AA487">
            <v>982829.92</v>
          </cell>
          <cell r="AB487">
            <v>979719.7</v>
          </cell>
          <cell r="AC487">
            <v>976609.48</v>
          </cell>
          <cell r="AD487">
            <v>883339.5575</v>
          </cell>
          <cell r="AE487">
            <v>967445.12333333341</v>
          </cell>
          <cell r="AF487">
            <v>1010350.55625</v>
          </cell>
          <cell r="AG487">
            <v>1011231.5175000002</v>
          </cell>
          <cell r="AH487">
            <v>1011141.3116666669</v>
          </cell>
          <cell r="AI487">
            <v>1010263.9083333332</v>
          </cell>
          <cell r="AJ487">
            <v>1008614.3404166666</v>
          </cell>
          <cell r="AK487">
            <v>1006960.3666666667</v>
          </cell>
          <cell r="AL487">
            <v>1004581.225</v>
          </cell>
          <cell r="AM487">
            <v>1001479.1062499998</v>
          </cell>
          <cell r="AN487">
            <v>998376.96333333349</v>
          </cell>
          <cell r="AO487">
            <v>995270.78791666671</v>
          </cell>
          <cell r="AR487" t="str">
            <v>2</v>
          </cell>
        </row>
        <row r="488"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1364059.3</v>
          </cell>
          <cell r="X488">
            <v>1362504.32</v>
          </cell>
          <cell r="Y488">
            <v>1322430.67</v>
          </cell>
          <cell r="Z488">
            <v>1261150.69</v>
          </cell>
          <cell r="AA488">
            <v>1221739.73</v>
          </cell>
          <cell r="AB488">
            <v>1226459.1299999999</v>
          </cell>
          <cell r="AC488">
            <v>1186895.93</v>
          </cell>
          <cell r="AD488">
            <v>0</v>
          </cell>
          <cell r="AE488">
            <v>0</v>
          </cell>
          <cell r="AF488">
            <v>0</v>
          </cell>
          <cell r="AG488">
            <v>0</v>
          </cell>
          <cell r="AH488">
            <v>0</v>
          </cell>
          <cell r="AI488">
            <v>56835.804166666669</v>
          </cell>
          <cell r="AJ488">
            <v>170442.62166666667</v>
          </cell>
          <cell r="AK488">
            <v>282314.91291666665</v>
          </cell>
          <cell r="AL488">
            <v>389964.13624999998</v>
          </cell>
          <cell r="AM488">
            <v>493417.90375000006</v>
          </cell>
          <cell r="AN488">
            <v>595426.18958333333</v>
          </cell>
          <cell r="AO488">
            <v>695982.65041666676</v>
          </cell>
          <cell r="AR488" t="str">
            <v>2</v>
          </cell>
        </row>
        <row r="489"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6647.67</v>
          </cell>
          <cell r="X489">
            <v>6463.01</v>
          </cell>
          <cell r="Y489">
            <v>0</v>
          </cell>
          <cell r="Z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0</v>
          </cell>
          <cell r="AE489">
            <v>0</v>
          </cell>
          <cell r="AF489">
            <v>0</v>
          </cell>
          <cell r="AG489">
            <v>0</v>
          </cell>
          <cell r="AH489">
            <v>0</v>
          </cell>
          <cell r="AI489">
            <v>276.98624999999998</v>
          </cell>
          <cell r="AJ489">
            <v>823.26458333333323</v>
          </cell>
          <cell r="AK489">
            <v>1092.5566666666666</v>
          </cell>
          <cell r="AL489">
            <v>1092.5566666666666</v>
          </cell>
          <cell r="AM489">
            <v>1092.5566666666666</v>
          </cell>
          <cell r="AN489">
            <v>1092.5566666666666</v>
          </cell>
          <cell r="AO489">
            <v>1092.5566666666666</v>
          </cell>
          <cell r="AR489" t="str">
            <v>2</v>
          </cell>
        </row>
        <row r="490">
          <cell r="Z490">
            <v>22377.52</v>
          </cell>
          <cell r="AA490">
            <v>21678.22</v>
          </cell>
          <cell r="AB490">
            <v>20742</v>
          </cell>
          <cell r="AC490">
            <v>20072.900000000001</v>
          </cell>
          <cell r="AK490">
            <v>0</v>
          </cell>
          <cell r="AL490">
            <v>932.39666666666665</v>
          </cell>
          <cell r="AM490">
            <v>2768.0525000000002</v>
          </cell>
          <cell r="AN490">
            <v>4535.5616666666674</v>
          </cell>
          <cell r="AO490">
            <v>6236.1824999999999</v>
          </cell>
          <cell r="AR490" t="str">
            <v>2</v>
          </cell>
        </row>
        <row r="491">
          <cell r="R491">
            <v>546015.36</v>
          </cell>
          <cell r="S491">
            <v>437196.97</v>
          </cell>
          <cell r="T491">
            <v>327897.73</v>
          </cell>
          <cell r="U491">
            <v>218598.49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0</v>
          </cell>
          <cell r="AA491">
            <v>0</v>
          </cell>
          <cell r="AB491">
            <v>0</v>
          </cell>
          <cell r="AC491">
            <v>0</v>
          </cell>
          <cell r="AD491">
            <v>766548.24416666664</v>
          </cell>
          <cell r="AE491">
            <v>807515.4245833332</v>
          </cell>
          <cell r="AF491">
            <v>790115.35499999998</v>
          </cell>
          <cell r="AG491">
            <v>719803.44624999992</v>
          </cell>
          <cell r="AH491">
            <v>646780.02458333329</v>
          </cell>
          <cell r="AI491">
            <v>575599.22499999998</v>
          </cell>
          <cell r="AJ491">
            <v>515369.31791666668</v>
          </cell>
          <cell r="AK491">
            <v>443769.49791666673</v>
          </cell>
          <cell r="AL491">
            <v>358785.8</v>
          </cell>
          <cell r="AM491">
            <v>281772.03999999998</v>
          </cell>
          <cell r="AN491">
            <v>213798.31833333333</v>
          </cell>
          <cell r="AO491">
            <v>154776.48041666669</v>
          </cell>
          <cell r="AR491" t="str">
            <v>2</v>
          </cell>
        </row>
        <row r="492">
          <cell r="R492">
            <v>524895.76</v>
          </cell>
          <cell r="S492">
            <v>502215.77</v>
          </cell>
          <cell r="T492">
            <v>478837.96</v>
          </cell>
          <cell r="U492">
            <v>456036.15</v>
          </cell>
          <cell r="V492">
            <v>433234.34</v>
          </cell>
          <cell r="W492">
            <v>409232.44</v>
          </cell>
          <cell r="X492">
            <v>398705.89</v>
          </cell>
          <cell r="Y492">
            <v>364828.91</v>
          </cell>
          <cell r="Z492">
            <v>344977.5</v>
          </cell>
          <cell r="AA492">
            <v>321979</v>
          </cell>
          <cell r="AB492">
            <v>297337.75</v>
          </cell>
          <cell r="AC492">
            <v>276099.34000000003</v>
          </cell>
          <cell r="AD492">
            <v>558615.22166666668</v>
          </cell>
          <cell r="AE492">
            <v>601411.53541666665</v>
          </cell>
          <cell r="AF492">
            <v>614589.56583333341</v>
          </cell>
          <cell r="AG492">
            <v>595611.93041666655</v>
          </cell>
          <cell r="AH492">
            <v>569765.65374999994</v>
          </cell>
          <cell r="AI492">
            <v>540500.06124999991</v>
          </cell>
          <cell r="AJ492">
            <v>515180.63541666669</v>
          </cell>
          <cell r="AK492">
            <v>493369.68</v>
          </cell>
          <cell r="AL492">
            <v>472230.21875</v>
          </cell>
          <cell r="AM492">
            <v>452177.42541666661</v>
          </cell>
          <cell r="AN492">
            <v>431945.02583333332</v>
          </cell>
          <cell r="AO492">
            <v>411232.60666666675</v>
          </cell>
          <cell r="AR492" t="str">
            <v>2</v>
          </cell>
        </row>
        <row r="493">
          <cell r="R493">
            <v>1059420.68</v>
          </cell>
          <cell r="S493">
            <v>1039047.21</v>
          </cell>
          <cell r="T493">
            <v>979418.68</v>
          </cell>
          <cell r="U493">
            <v>959830.31</v>
          </cell>
          <cell r="V493">
            <v>940241.94</v>
          </cell>
          <cell r="W493">
            <v>920671.24</v>
          </cell>
          <cell r="X493">
            <v>901082.87</v>
          </cell>
          <cell r="Y493">
            <v>882397.05</v>
          </cell>
          <cell r="Z493">
            <v>862788.23</v>
          </cell>
          <cell r="AA493">
            <v>843179.41</v>
          </cell>
          <cell r="AB493">
            <v>823570.59</v>
          </cell>
          <cell r="AC493">
            <v>803961.77</v>
          </cell>
          <cell r="AD493">
            <v>664033.93333333335</v>
          </cell>
          <cell r="AE493">
            <v>751470.09541666682</v>
          </cell>
          <cell r="AF493">
            <v>835572.84083333332</v>
          </cell>
          <cell r="AG493">
            <v>916374.88208333321</v>
          </cell>
          <cell r="AH493">
            <v>990976.91124999989</v>
          </cell>
          <cell r="AI493">
            <v>1020820.60875</v>
          </cell>
          <cell r="AJ493">
            <v>1011204.5837500001</v>
          </cell>
          <cell r="AK493">
            <v>997426.53291666647</v>
          </cell>
          <cell r="AL493">
            <v>979556.29166666663</v>
          </cell>
          <cell r="AM493">
            <v>961655.27958333341</v>
          </cell>
          <cell r="AN493">
            <v>944028.66500000004</v>
          </cell>
          <cell r="AO493">
            <v>926663.87375000014</v>
          </cell>
          <cell r="AR493" t="str">
            <v>2</v>
          </cell>
        </row>
        <row r="494"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  <cell r="Y494">
            <v>0</v>
          </cell>
          <cell r="Z494">
            <v>0</v>
          </cell>
          <cell r="AA494">
            <v>0</v>
          </cell>
          <cell r="AB494">
            <v>0</v>
          </cell>
          <cell r="AC494">
            <v>0</v>
          </cell>
          <cell r="AD494">
            <v>0</v>
          </cell>
          <cell r="AE494">
            <v>0</v>
          </cell>
          <cell r="AF494">
            <v>0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  <cell r="AK494">
            <v>0</v>
          </cell>
          <cell r="AL494">
            <v>0</v>
          </cell>
          <cell r="AM494">
            <v>0</v>
          </cell>
          <cell r="AN494">
            <v>0</v>
          </cell>
          <cell r="AO494">
            <v>0</v>
          </cell>
          <cell r="AR494" t="str">
            <v>2</v>
          </cell>
        </row>
        <row r="495"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0</v>
          </cell>
          <cell r="AE495">
            <v>0</v>
          </cell>
          <cell r="AF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  <cell r="AK495">
            <v>0</v>
          </cell>
          <cell r="AL495">
            <v>0</v>
          </cell>
          <cell r="AM495">
            <v>0</v>
          </cell>
          <cell r="AN495">
            <v>0</v>
          </cell>
          <cell r="AO495">
            <v>0</v>
          </cell>
          <cell r="AR495" t="str">
            <v>62</v>
          </cell>
        </row>
        <row r="496"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0</v>
          </cell>
          <cell r="AE496">
            <v>0</v>
          </cell>
          <cell r="AF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  <cell r="AK496">
            <v>0</v>
          </cell>
          <cell r="AL496">
            <v>0</v>
          </cell>
          <cell r="AM496">
            <v>0</v>
          </cell>
          <cell r="AN496">
            <v>0</v>
          </cell>
          <cell r="AO496">
            <v>0</v>
          </cell>
          <cell r="AR496" t="str">
            <v>62</v>
          </cell>
        </row>
        <row r="497">
          <cell r="R497">
            <v>7869228.7199999997</v>
          </cell>
          <cell r="S497">
            <v>7369228.7199999997</v>
          </cell>
          <cell r="T497">
            <v>6869228.7199999997</v>
          </cell>
          <cell r="U497">
            <v>6369228.7199999997</v>
          </cell>
          <cell r="V497">
            <v>5869228.7199999997</v>
          </cell>
          <cell r="W497">
            <v>5369228.7199999997</v>
          </cell>
          <cell r="X497">
            <v>4869228.72</v>
          </cell>
          <cell r="Y497">
            <v>4369228.72</v>
          </cell>
          <cell r="Z497">
            <v>3869228.72</v>
          </cell>
          <cell r="AA497">
            <v>3369228.72</v>
          </cell>
          <cell r="AB497">
            <v>2869228.72</v>
          </cell>
          <cell r="AC497">
            <v>2369228.7200000002</v>
          </cell>
          <cell r="AD497">
            <v>10869228.720000001</v>
          </cell>
          <cell r="AE497">
            <v>10369228.720000001</v>
          </cell>
          <cell r="AF497">
            <v>9869228.7200000007</v>
          </cell>
          <cell r="AG497">
            <v>9369228.7200000007</v>
          </cell>
          <cell r="AH497">
            <v>8869228.7200000007</v>
          </cell>
          <cell r="AI497">
            <v>8369228.7199999997</v>
          </cell>
          <cell r="AJ497">
            <v>7869228.7199999997</v>
          </cell>
          <cell r="AK497">
            <v>7369228.7199999997</v>
          </cell>
          <cell r="AL497">
            <v>6869228.7199999997</v>
          </cell>
          <cell r="AM497">
            <v>6369228.7199999997</v>
          </cell>
          <cell r="AN497">
            <v>5869228.7199999997</v>
          </cell>
          <cell r="AO497">
            <v>5369228.7199999997</v>
          </cell>
          <cell r="AR497" t="str">
            <v>62</v>
          </cell>
        </row>
        <row r="498">
          <cell r="R498">
            <v>4776552.71</v>
          </cell>
          <cell r="S498">
            <v>4776552.71</v>
          </cell>
          <cell r="T498">
            <v>4776552.71</v>
          </cell>
          <cell r="U498">
            <v>4776552.71</v>
          </cell>
          <cell r="V498">
            <v>4776552.71</v>
          </cell>
          <cell r="W498">
            <v>4776552.71</v>
          </cell>
          <cell r="X498">
            <v>4776552.71</v>
          </cell>
          <cell r="Y498">
            <v>4776552.71</v>
          </cell>
          <cell r="Z498">
            <v>4776552.71</v>
          </cell>
          <cell r="AA498">
            <v>4776552.71</v>
          </cell>
          <cell r="AB498">
            <v>4776552.71</v>
          </cell>
          <cell r="AC498">
            <v>4776552.71</v>
          </cell>
          <cell r="AD498">
            <v>4776552.71</v>
          </cell>
          <cell r="AE498">
            <v>4776552.71</v>
          </cell>
          <cell r="AF498">
            <v>4776552.71</v>
          </cell>
          <cell r="AG498">
            <v>4776552.71</v>
          </cell>
          <cell r="AH498">
            <v>4776552.71</v>
          </cell>
          <cell r="AI498">
            <v>4776552.71</v>
          </cell>
          <cell r="AJ498">
            <v>4776552.71</v>
          </cell>
          <cell r="AK498">
            <v>4776552.71</v>
          </cell>
          <cell r="AL498">
            <v>4776552.71</v>
          </cell>
          <cell r="AM498">
            <v>4776552.71</v>
          </cell>
          <cell r="AN498">
            <v>4776552.71</v>
          </cell>
          <cell r="AO498">
            <v>4776552.71</v>
          </cell>
          <cell r="AR498" t="str">
            <v>62</v>
          </cell>
        </row>
        <row r="499">
          <cell r="R499">
            <v>2705896.42</v>
          </cell>
          <cell r="S499">
            <v>2705896.42</v>
          </cell>
          <cell r="T499">
            <v>2705896.42</v>
          </cell>
          <cell r="U499">
            <v>2705896.42</v>
          </cell>
          <cell r="V499">
            <v>2705896.42</v>
          </cell>
          <cell r="W499">
            <v>2705896.42</v>
          </cell>
          <cell r="X499">
            <v>2705896.42</v>
          </cell>
          <cell r="Y499">
            <v>2705896.42</v>
          </cell>
          <cell r="Z499">
            <v>2705896.42</v>
          </cell>
          <cell r="AA499">
            <v>2705896.42</v>
          </cell>
          <cell r="AB499">
            <v>2705896.42</v>
          </cell>
          <cell r="AC499">
            <v>2705896.42</v>
          </cell>
          <cell r="AD499">
            <v>2705896.4200000004</v>
          </cell>
          <cell r="AE499">
            <v>2705896.4200000004</v>
          </cell>
          <cell r="AF499">
            <v>2705896.4200000004</v>
          </cell>
          <cell r="AG499">
            <v>2705896.4200000004</v>
          </cell>
          <cell r="AH499">
            <v>2705896.4200000004</v>
          </cell>
          <cell r="AI499">
            <v>2705896.4200000004</v>
          </cell>
          <cell r="AJ499">
            <v>2705896.4200000004</v>
          </cell>
          <cell r="AK499">
            <v>2705896.4200000004</v>
          </cell>
          <cell r="AL499">
            <v>2705896.4200000004</v>
          </cell>
          <cell r="AM499">
            <v>2705896.4200000004</v>
          </cell>
          <cell r="AN499">
            <v>2705896.4200000004</v>
          </cell>
          <cell r="AO499">
            <v>2705896.4200000004</v>
          </cell>
          <cell r="AR499" t="str">
            <v>62</v>
          </cell>
        </row>
        <row r="500">
          <cell r="R500">
            <v>10937831.24</v>
          </cell>
          <cell r="S500">
            <v>11060666.529999999</v>
          </cell>
          <cell r="T500">
            <v>11247075.68</v>
          </cell>
          <cell r="U500">
            <v>11228837.51</v>
          </cell>
          <cell r="V500">
            <v>11234493.17</v>
          </cell>
          <cell r="W500">
            <v>11228237.460000001</v>
          </cell>
          <cell r="X500">
            <v>11238679.66</v>
          </cell>
          <cell r="Y500">
            <v>11242685.810000001</v>
          </cell>
          <cell r="Z500">
            <v>11243764.470000001</v>
          </cell>
          <cell r="AA500">
            <v>11243764.470000001</v>
          </cell>
          <cell r="AB500">
            <v>11242070.58</v>
          </cell>
          <cell r="AC500">
            <v>11242070.58</v>
          </cell>
          <cell r="AD500">
            <v>1301127.8375000001</v>
          </cell>
          <cell r="AE500">
            <v>2217731.9112500004</v>
          </cell>
          <cell r="AF500">
            <v>3147221.1700000004</v>
          </cell>
          <cell r="AG500">
            <v>4083717.552916667</v>
          </cell>
          <cell r="AH500">
            <v>5019689.6645833338</v>
          </cell>
          <cell r="AI500">
            <v>5955636.7741666669</v>
          </cell>
          <cell r="AJ500">
            <v>6891758.3208333338</v>
          </cell>
          <cell r="AK500">
            <v>7828481.882083334</v>
          </cell>
          <cell r="AL500">
            <v>8765417.3104166668</v>
          </cell>
          <cell r="AM500">
            <v>9702397.6829166673</v>
          </cell>
          <cell r="AN500">
            <v>10639307.476666668</v>
          </cell>
          <cell r="AO500">
            <v>11153454.257083332</v>
          </cell>
          <cell r="AR500" t="str">
            <v>62</v>
          </cell>
        </row>
        <row r="501">
          <cell r="R501">
            <v>212634.15</v>
          </cell>
          <cell r="S501">
            <v>205546.33</v>
          </cell>
          <cell r="T501">
            <v>202002.42</v>
          </cell>
          <cell r="U501">
            <v>198458.51</v>
          </cell>
          <cell r="V501">
            <v>194914.6</v>
          </cell>
          <cell r="W501">
            <v>191370.69</v>
          </cell>
          <cell r="X501">
            <v>187826.78</v>
          </cell>
          <cell r="Y501">
            <v>184282.87</v>
          </cell>
          <cell r="Z501">
            <v>180738.96</v>
          </cell>
          <cell r="AA501">
            <v>177195.05</v>
          </cell>
          <cell r="AB501">
            <v>173651.14</v>
          </cell>
          <cell r="AC501">
            <v>170107.23</v>
          </cell>
          <cell r="AD501">
            <v>26579.268749999999</v>
          </cell>
          <cell r="AE501">
            <v>44003.455416666664</v>
          </cell>
          <cell r="AF501">
            <v>60984.653333333328</v>
          </cell>
          <cell r="AG501">
            <v>77670.525416666671</v>
          </cell>
          <cell r="AH501">
            <v>94061.07166666667</v>
          </cell>
          <cell r="AI501">
            <v>110156.29208333335</v>
          </cell>
          <cell r="AJ501">
            <v>125956.18666666666</v>
          </cell>
          <cell r="AK501">
            <v>141460.75541666668</v>
          </cell>
          <cell r="AL501">
            <v>156669.99833333332</v>
          </cell>
          <cell r="AM501">
            <v>171583.91541666666</v>
          </cell>
          <cell r="AN501">
            <v>186202.50666666662</v>
          </cell>
          <cell r="AO501">
            <v>191666.01583333334</v>
          </cell>
          <cell r="AQ501" t="str">
            <v>6c</v>
          </cell>
          <cell r="AR501" t="str">
            <v>62</v>
          </cell>
        </row>
        <row r="502">
          <cell r="R502">
            <v>65824332.039999999</v>
          </cell>
          <cell r="S502">
            <v>65824332.039999999</v>
          </cell>
          <cell r="T502">
            <v>65824332.039999999</v>
          </cell>
          <cell r="U502">
            <v>65824332.039999999</v>
          </cell>
          <cell r="V502">
            <v>65824332.039999999</v>
          </cell>
          <cell r="W502">
            <v>65824332.039999999</v>
          </cell>
          <cell r="X502">
            <v>65824332.039999999</v>
          </cell>
          <cell r="Y502">
            <v>65824332.039999999</v>
          </cell>
          <cell r="Z502">
            <v>65824332.039999999</v>
          </cell>
          <cell r="AA502">
            <v>65824332.039999999</v>
          </cell>
          <cell r="AB502">
            <v>65824332.039999999</v>
          </cell>
          <cell r="AC502">
            <v>65824332.039999999</v>
          </cell>
          <cell r="AD502">
            <v>2742680.5016666665</v>
          </cell>
          <cell r="AE502">
            <v>8228041.5049999999</v>
          </cell>
          <cell r="AF502">
            <v>13713402.508333333</v>
          </cell>
          <cell r="AG502">
            <v>19198763.511666667</v>
          </cell>
          <cell r="AH502">
            <v>24684124.515000001</v>
          </cell>
          <cell r="AI502">
            <v>30169485.518333331</v>
          </cell>
          <cell r="AJ502">
            <v>35654846.521666668</v>
          </cell>
          <cell r="AK502">
            <v>41140207.524999999</v>
          </cell>
          <cell r="AL502">
            <v>46625568.528333336</v>
          </cell>
          <cell r="AM502">
            <v>52110929.531666666</v>
          </cell>
          <cell r="AN502">
            <v>57596290.534999996</v>
          </cell>
          <cell r="AO502">
            <v>63081651.538333327</v>
          </cell>
          <cell r="AQ502" t="str">
            <v>6c</v>
          </cell>
          <cell r="AR502" t="str">
            <v>62</v>
          </cell>
        </row>
        <row r="503">
          <cell r="R503">
            <v>836601.14</v>
          </cell>
          <cell r="S503">
            <v>836601.14</v>
          </cell>
          <cell r="T503">
            <v>836601.14</v>
          </cell>
          <cell r="U503">
            <v>836601.14</v>
          </cell>
          <cell r="V503">
            <v>836601.14</v>
          </cell>
          <cell r="W503">
            <v>836601.14</v>
          </cell>
          <cell r="X503">
            <v>836601.14</v>
          </cell>
          <cell r="Y503">
            <v>836601.14</v>
          </cell>
          <cell r="Z503">
            <v>834734.24</v>
          </cell>
          <cell r="AA503">
            <v>834734.24</v>
          </cell>
          <cell r="AB503">
            <v>834734.24</v>
          </cell>
          <cell r="AC503">
            <v>832492.97</v>
          </cell>
          <cell r="AD503">
            <v>34858.380833333336</v>
          </cell>
          <cell r="AE503">
            <v>104575.1425</v>
          </cell>
          <cell r="AF503">
            <v>174291.90416666667</v>
          </cell>
          <cell r="AG503">
            <v>244008.6658333333</v>
          </cell>
          <cell r="AH503">
            <v>313725.42749999999</v>
          </cell>
          <cell r="AI503">
            <v>383442.18916666671</v>
          </cell>
          <cell r="AJ503">
            <v>453158.95083333337</v>
          </cell>
          <cell r="AK503">
            <v>522875.71249999997</v>
          </cell>
          <cell r="AL503">
            <v>592514.68666666665</v>
          </cell>
          <cell r="AM503">
            <v>662075.87333333329</v>
          </cell>
          <cell r="AN503">
            <v>731637.05999999994</v>
          </cell>
          <cell r="AO503">
            <v>801104.8604166666</v>
          </cell>
          <cell r="AQ503" t="str">
            <v>6c</v>
          </cell>
          <cell r="AR503" t="str">
            <v>62</v>
          </cell>
        </row>
        <row r="504">
          <cell r="R504">
            <v>-18840989.280000001</v>
          </cell>
          <cell r="S504">
            <v>-18840989.280000001</v>
          </cell>
          <cell r="T504">
            <v>-18840989.280000001</v>
          </cell>
          <cell r="U504">
            <v>-18840989.280000001</v>
          </cell>
          <cell r="V504">
            <v>-18840989.280000001</v>
          </cell>
          <cell r="W504">
            <v>-18840989.280000001</v>
          </cell>
          <cell r="X504">
            <v>-18840989.280000001</v>
          </cell>
          <cell r="Y504">
            <v>-18840989.280000001</v>
          </cell>
          <cell r="Z504">
            <v>-18840989.280000001</v>
          </cell>
          <cell r="AA504">
            <v>-18840989.280000001</v>
          </cell>
          <cell r="AB504">
            <v>-18840989.280000001</v>
          </cell>
          <cell r="AC504">
            <v>-18840989.280000001</v>
          </cell>
          <cell r="AD504">
            <v>-785041.22000000009</v>
          </cell>
          <cell r="AE504">
            <v>-2355123.66</v>
          </cell>
          <cell r="AF504">
            <v>-3925206.1</v>
          </cell>
          <cell r="AG504">
            <v>-5495288.54</v>
          </cell>
          <cell r="AH504">
            <v>-7065370.9800000004</v>
          </cell>
          <cell r="AI504">
            <v>-8635453.4199999999</v>
          </cell>
          <cell r="AJ504">
            <v>-10205535.860000001</v>
          </cell>
          <cell r="AK504">
            <v>-11775618.300000003</v>
          </cell>
          <cell r="AL504">
            <v>-13345700.74</v>
          </cell>
          <cell r="AM504">
            <v>-14915783.180000002</v>
          </cell>
          <cell r="AN504">
            <v>-16485865.619999999</v>
          </cell>
          <cell r="AO504">
            <v>-18055948.060000002</v>
          </cell>
          <cell r="AQ504" t="str">
            <v>6c</v>
          </cell>
          <cell r="AR504" t="str">
            <v>62</v>
          </cell>
        </row>
        <row r="505">
          <cell r="R505">
            <v>-62279.24</v>
          </cell>
          <cell r="S505">
            <v>-186837.74</v>
          </cell>
          <cell r="T505">
            <v>-311396.24</v>
          </cell>
          <cell r="U505">
            <v>-435954.74</v>
          </cell>
          <cell r="V505">
            <v>-560513.24</v>
          </cell>
          <cell r="W505">
            <v>-685071.74</v>
          </cell>
          <cell r="X505">
            <v>-809630.24</v>
          </cell>
          <cell r="Y505">
            <v>-934188.74</v>
          </cell>
          <cell r="Z505">
            <v>-1058747.24</v>
          </cell>
          <cell r="AA505">
            <v>-1183305.74</v>
          </cell>
          <cell r="AB505">
            <v>-1307864.24</v>
          </cell>
          <cell r="AC505">
            <v>-1432422.74</v>
          </cell>
          <cell r="AD505">
            <v>-2594.9683333333332</v>
          </cell>
          <cell r="AE505">
            <v>-12974.842499999999</v>
          </cell>
          <cell r="AF505">
            <v>-33734.591666666667</v>
          </cell>
          <cell r="AG505">
            <v>-64874.215833333328</v>
          </cell>
          <cell r="AH505">
            <v>-106393.71500000001</v>
          </cell>
          <cell r="AI505">
            <v>-158293.08916666664</v>
          </cell>
          <cell r="AJ505">
            <v>-220572.33833333335</v>
          </cell>
          <cell r="AK505">
            <v>-293231.46249999997</v>
          </cell>
          <cell r="AL505">
            <v>-376270.46166666667</v>
          </cell>
          <cell r="AM505">
            <v>-469689.33583333337</v>
          </cell>
          <cell r="AN505">
            <v>-573488.08500000008</v>
          </cell>
          <cell r="AO505">
            <v>-687666.70916666673</v>
          </cell>
          <cell r="AQ505" t="str">
            <v>6c</v>
          </cell>
          <cell r="AR505" t="str">
            <v>62</v>
          </cell>
        </row>
        <row r="506">
          <cell r="R506">
            <v>215491091</v>
          </cell>
          <cell r="S506">
            <v>214262424</v>
          </cell>
          <cell r="T506">
            <v>213033757</v>
          </cell>
          <cell r="U506">
            <v>211805090</v>
          </cell>
          <cell r="V506">
            <v>210576423</v>
          </cell>
          <cell r="W506">
            <v>209347756</v>
          </cell>
          <cell r="X506">
            <v>208119089</v>
          </cell>
          <cell r="Y506">
            <v>206890422</v>
          </cell>
          <cell r="Z506">
            <v>205661755</v>
          </cell>
          <cell r="AA506">
            <v>204433088</v>
          </cell>
          <cell r="AB506">
            <v>203204421</v>
          </cell>
          <cell r="AC506">
            <v>201975754</v>
          </cell>
          <cell r="AD506">
            <v>223605134.33333334</v>
          </cell>
          <cell r="AE506">
            <v>222397030.58333334</v>
          </cell>
          <cell r="AF506">
            <v>221168055.08333334</v>
          </cell>
          <cell r="AG506">
            <v>219919496.25</v>
          </cell>
          <cell r="AH506">
            <v>218653393.75</v>
          </cell>
          <cell r="AI506">
            <v>217369747.58333334</v>
          </cell>
          <cell r="AJ506">
            <v>216066518.08333334</v>
          </cell>
          <cell r="AK506">
            <v>214743705.25</v>
          </cell>
          <cell r="AL506">
            <v>213401309.08333334</v>
          </cell>
          <cell r="AM506">
            <v>212039329.58333334</v>
          </cell>
          <cell r="AN506">
            <v>210657766.75</v>
          </cell>
          <cell r="AO506">
            <v>209347756</v>
          </cell>
          <cell r="AQ506" t="str">
            <v>6a</v>
          </cell>
          <cell r="AR506" t="str">
            <v>62</v>
          </cell>
        </row>
        <row r="507">
          <cell r="R507">
            <v>10161321.18</v>
          </cell>
          <cell r="S507">
            <v>10161321.18</v>
          </cell>
          <cell r="T507">
            <v>10161321.18</v>
          </cell>
          <cell r="U507">
            <v>10161321.18</v>
          </cell>
          <cell r="V507">
            <v>10161321.18</v>
          </cell>
          <cell r="W507">
            <v>10236321.18</v>
          </cell>
          <cell r="X507">
            <v>10236321.18</v>
          </cell>
          <cell r="Y507">
            <v>10236321.18</v>
          </cell>
          <cell r="Z507">
            <v>10246321.18</v>
          </cell>
          <cell r="AA507">
            <v>10246321.18</v>
          </cell>
          <cell r="AB507">
            <v>10246321.18</v>
          </cell>
          <cell r="AC507">
            <v>10598321.18</v>
          </cell>
          <cell r="AD507">
            <v>10161321.180000002</v>
          </cell>
          <cell r="AE507">
            <v>10161321.180000002</v>
          </cell>
          <cell r="AF507">
            <v>10161321.180000002</v>
          </cell>
          <cell r="AG507">
            <v>10161321.180000002</v>
          </cell>
          <cell r="AH507">
            <v>10161321.180000002</v>
          </cell>
          <cell r="AI507">
            <v>10164446.180000002</v>
          </cell>
          <cell r="AJ507">
            <v>10170696.180000002</v>
          </cell>
          <cell r="AK507">
            <v>10176946.180000002</v>
          </cell>
          <cell r="AL507">
            <v>10183612.846666669</v>
          </cell>
          <cell r="AM507">
            <v>10190696.180000002</v>
          </cell>
          <cell r="AN507">
            <v>10197779.513333336</v>
          </cell>
          <cell r="AO507">
            <v>10219529.513333336</v>
          </cell>
          <cell r="AR507" t="str">
            <v>45b</v>
          </cell>
          <cell r="AS507" t="str">
            <v>10</v>
          </cell>
        </row>
        <row r="508"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  <cell r="AB508">
            <v>0</v>
          </cell>
          <cell r="AC508">
            <v>0</v>
          </cell>
          <cell r="AD508">
            <v>110784.375</v>
          </cell>
          <cell r="AE508">
            <v>101565.95833333333</v>
          </cell>
          <cell r="AF508">
            <v>92347.541666666672</v>
          </cell>
          <cell r="AG508">
            <v>83129.125</v>
          </cell>
          <cell r="AH508">
            <v>71871.041666666672</v>
          </cell>
          <cell r="AI508">
            <v>57395.458333333336</v>
          </cell>
          <cell r="AJ508">
            <v>41742.041666666664</v>
          </cell>
          <cell r="AK508">
            <v>29675.916666666668</v>
          </cell>
          <cell r="AL508">
            <v>21197.083333333332</v>
          </cell>
          <cell r="AM508">
            <v>12718.25</v>
          </cell>
          <cell r="AN508">
            <v>4239.416666666667</v>
          </cell>
          <cell r="AO508">
            <v>0</v>
          </cell>
          <cell r="AR508" t="str">
            <v>45b</v>
          </cell>
          <cell r="AS508" t="str">
            <v>10</v>
          </cell>
        </row>
        <row r="509">
          <cell r="R509">
            <v>21433036.600000001</v>
          </cell>
          <cell r="S509">
            <v>22434553.059999999</v>
          </cell>
          <cell r="T509">
            <v>24172334.469999999</v>
          </cell>
          <cell r="U509">
            <v>4612980.67</v>
          </cell>
          <cell r="V509">
            <v>5430261.9000000004</v>
          </cell>
          <cell r="W509">
            <v>6786451.1299999999</v>
          </cell>
          <cell r="X509">
            <v>7590711.2800000003</v>
          </cell>
          <cell r="Y509">
            <v>9232807.4000000004</v>
          </cell>
          <cell r="Z509">
            <v>10952139.76</v>
          </cell>
          <cell r="AA509">
            <v>12553087</v>
          </cell>
          <cell r="AB509">
            <v>15305542.41</v>
          </cell>
          <cell r="AC509">
            <v>20869468.25</v>
          </cell>
          <cell r="AD509">
            <v>12447277.340833334</v>
          </cell>
          <cell r="AE509">
            <v>13585122.818750001</v>
          </cell>
          <cell r="AF509">
            <v>14991841.219166668</v>
          </cell>
          <cell r="AG509">
            <v>15562586.859583333</v>
          </cell>
          <cell r="AH509">
            <v>15259239.772916667</v>
          </cell>
          <cell r="AI509">
            <v>14922355.209166666</v>
          </cell>
          <cell r="AJ509">
            <v>14556563.79208333</v>
          </cell>
          <cell r="AK509">
            <v>14207141.883749999</v>
          </cell>
          <cell r="AL509">
            <v>13909867.579583338</v>
          </cell>
          <cell r="AM509">
            <v>13644780.350416668</v>
          </cell>
          <cell r="AN509">
            <v>13466726.360416668</v>
          </cell>
          <cell r="AO509">
            <v>13430197.013750002</v>
          </cell>
          <cell r="AR509" t="str">
            <v>57</v>
          </cell>
        </row>
        <row r="510"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B510">
            <v>0</v>
          </cell>
          <cell r="AC510">
            <v>0</v>
          </cell>
          <cell r="AD510">
            <v>0</v>
          </cell>
          <cell r="AE510">
            <v>0</v>
          </cell>
          <cell r="AF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  <cell r="AK510">
            <v>0</v>
          </cell>
          <cell r="AL510">
            <v>0</v>
          </cell>
          <cell r="AM510">
            <v>0</v>
          </cell>
          <cell r="AN510">
            <v>0</v>
          </cell>
          <cell r="AO510">
            <v>0</v>
          </cell>
          <cell r="AR510" t="str">
            <v>50a</v>
          </cell>
        </row>
        <row r="511">
          <cell r="R511">
            <v>30499089.399999999</v>
          </cell>
          <cell r="S511">
            <v>30466773.079999998</v>
          </cell>
          <cell r="T511">
            <v>30360841.690000001</v>
          </cell>
          <cell r="U511">
            <v>30260330.16</v>
          </cell>
          <cell r="V511">
            <v>30480029.510000002</v>
          </cell>
          <cell r="W511">
            <v>30687056.079999998</v>
          </cell>
          <cell r="X511">
            <v>30698840.620000001</v>
          </cell>
          <cell r="Y511">
            <v>30545234.140000001</v>
          </cell>
          <cell r="Z511">
            <v>30438727.5</v>
          </cell>
          <cell r="AA511">
            <v>30380316.219999999</v>
          </cell>
          <cell r="AB511">
            <v>30360465.859999999</v>
          </cell>
          <cell r="AC511">
            <v>30437954.07</v>
          </cell>
          <cell r="AD511">
            <v>30173784.75833334</v>
          </cell>
          <cell r="AE511">
            <v>30216778.945833337</v>
          </cell>
          <cell r="AF511">
            <v>30248690.340000004</v>
          </cell>
          <cell r="AG511">
            <v>30267746.622500002</v>
          </cell>
          <cell r="AH511">
            <v>30287187.86791667</v>
          </cell>
          <cell r="AI511">
            <v>30320286.551666666</v>
          </cell>
          <cell r="AJ511">
            <v>30361185.687083334</v>
          </cell>
          <cell r="AK511">
            <v>30396277.993333329</v>
          </cell>
          <cell r="AL511">
            <v>30420131.19125</v>
          </cell>
          <cell r="AM511">
            <v>30436780.996666666</v>
          </cell>
          <cell r="AN511">
            <v>30450640.704583328</v>
          </cell>
          <cell r="AO511">
            <v>30462699.734583333</v>
          </cell>
          <cell r="AR511" t="str">
            <v>57</v>
          </cell>
        </row>
        <row r="512">
          <cell r="R512">
            <v>4112219.99</v>
          </cell>
          <cell r="S512">
            <v>4349202.5199999996</v>
          </cell>
          <cell r="T512">
            <v>4604999.66</v>
          </cell>
          <cell r="U512">
            <v>1022259.88</v>
          </cell>
          <cell r="V512">
            <v>1187796.23</v>
          </cell>
          <cell r="W512">
            <v>1551323.63</v>
          </cell>
          <cell r="X512">
            <v>1802884.85</v>
          </cell>
          <cell r="Y512">
            <v>2116066.58</v>
          </cell>
          <cell r="Z512">
            <v>2348067.2000000002</v>
          </cell>
          <cell r="AA512">
            <v>2681215.8199999998</v>
          </cell>
          <cell r="AB512">
            <v>3092008.78</v>
          </cell>
          <cell r="AC512">
            <v>3981109.02</v>
          </cell>
          <cell r="AD512">
            <v>2632822.0429166667</v>
          </cell>
          <cell r="AE512">
            <v>2870007.8770833337</v>
          </cell>
          <cell r="AF512">
            <v>3096118.17</v>
          </cell>
          <cell r="AG512">
            <v>3166538.9187500007</v>
          </cell>
          <cell r="AH512">
            <v>3079328.9225000008</v>
          </cell>
          <cell r="AI512">
            <v>3003490.8983333334</v>
          </cell>
          <cell r="AJ512">
            <v>2945807.2670833333</v>
          </cell>
          <cell r="AK512">
            <v>2897117.2583333333</v>
          </cell>
          <cell r="AL512">
            <v>2861316.355</v>
          </cell>
          <cell r="AM512">
            <v>2813488.7245833334</v>
          </cell>
          <cell r="AN512">
            <v>2754774.8575000004</v>
          </cell>
          <cell r="AO512">
            <v>2733634.1687500007</v>
          </cell>
          <cell r="AR512" t="str">
            <v>42b</v>
          </cell>
        </row>
        <row r="513">
          <cell r="R513">
            <v>21589277</v>
          </cell>
          <cell r="S513">
            <v>21589277</v>
          </cell>
          <cell r="T513">
            <v>21589277</v>
          </cell>
          <cell r="U513">
            <v>21589277</v>
          </cell>
          <cell r="V513">
            <v>21589277</v>
          </cell>
          <cell r="W513">
            <v>21589277</v>
          </cell>
          <cell r="X513">
            <v>21589277</v>
          </cell>
          <cell r="Y513">
            <v>21589277</v>
          </cell>
          <cell r="Z513">
            <v>21589277</v>
          </cell>
          <cell r="AA513">
            <v>21589277</v>
          </cell>
          <cell r="AB513">
            <v>21589277</v>
          </cell>
          <cell r="AC513">
            <v>21589277</v>
          </cell>
          <cell r="AD513">
            <v>21589277</v>
          </cell>
          <cell r="AE513">
            <v>21589277</v>
          </cell>
          <cell r="AF513">
            <v>21589277</v>
          </cell>
          <cell r="AG513">
            <v>21589277</v>
          </cell>
          <cell r="AH513">
            <v>21589277</v>
          </cell>
          <cell r="AI513">
            <v>21589277</v>
          </cell>
          <cell r="AJ513">
            <v>21589277</v>
          </cell>
          <cell r="AK513">
            <v>21589277</v>
          </cell>
          <cell r="AL513">
            <v>21589277</v>
          </cell>
          <cell r="AM513">
            <v>21589277</v>
          </cell>
          <cell r="AN513">
            <v>21589277</v>
          </cell>
          <cell r="AO513">
            <v>21589277</v>
          </cell>
          <cell r="AQ513">
            <v>7</v>
          </cell>
          <cell r="AR513" t="str">
            <v>57</v>
          </cell>
        </row>
        <row r="514">
          <cell r="R514">
            <v>-1057557.1200000001</v>
          </cell>
          <cell r="S514">
            <v>-1235153.1200000001</v>
          </cell>
          <cell r="T514">
            <v>-1383650.4</v>
          </cell>
          <cell r="U514">
            <v>2333550.75</v>
          </cell>
          <cell r="V514">
            <v>2205691.4300000002</v>
          </cell>
          <cell r="W514">
            <v>2112874.6</v>
          </cell>
          <cell r="X514">
            <v>2035581.85</v>
          </cell>
          <cell r="Y514">
            <v>1949766.14</v>
          </cell>
          <cell r="Z514">
            <v>1842240.21</v>
          </cell>
          <cell r="AA514">
            <v>1655730.53</v>
          </cell>
          <cell r="AB514">
            <v>1353306.52</v>
          </cell>
          <cell r="AC514">
            <v>986867</v>
          </cell>
          <cell r="AD514">
            <v>-222839.25750000004</v>
          </cell>
          <cell r="AE514">
            <v>-349187.05041666672</v>
          </cell>
          <cell r="AF514">
            <v>-475121.5845833334</v>
          </cell>
          <cell r="AG514">
            <v>-440770.06958333333</v>
          </cell>
          <cell r="AH514">
            <v>-248276.39625000011</v>
          </cell>
          <cell r="AI514">
            <v>-59680.254583333386</v>
          </cell>
          <cell r="AJ514">
            <v>125510.72541666661</v>
          </cell>
          <cell r="AK514">
            <v>308245.25208333333</v>
          </cell>
          <cell r="AL514">
            <v>487353.7245833333</v>
          </cell>
          <cell r="AM514">
            <v>662125.95875000011</v>
          </cell>
          <cell r="AN514">
            <v>831834.83750000002</v>
          </cell>
          <cell r="AO514">
            <v>990840.44416666648</v>
          </cell>
          <cell r="AR514" t="str">
            <v>42b</v>
          </cell>
        </row>
        <row r="515">
          <cell r="R515">
            <v>-9848326.7599999998</v>
          </cell>
          <cell r="S515">
            <v>-9896366.6500000004</v>
          </cell>
          <cell r="T515">
            <v>-9944406.5399999991</v>
          </cell>
          <cell r="U515">
            <v>-9992446.4299999997</v>
          </cell>
          <cell r="V515">
            <v>-10040486.32</v>
          </cell>
          <cell r="W515">
            <v>-10088526.210000001</v>
          </cell>
          <cell r="X515">
            <v>-10136566.1</v>
          </cell>
          <cell r="Y515">
            <v>-10184605.99</v>
          </cell>
          <cell r="Z515">
            <v>-10232645.880000001</v>
          </cell>
          <cell r="AA515">
            <v>-10280685.77</v>
          </cell>
          <cell r="AB515">
            <v>-10328725.66</v>
          </cell>
          <cell r="AC515">
            <v>-10376765.550000001</v>
          </cell>
          <cell r="AD515">
            <v>-9560087.4200000018</v>
          </cell>
          <cell r="AE515">
            <v>-9608127.3100000024</v>
          </cell>
          <cell r="AF515">
            <v>-9656167.200000003</v>
          </cell>
          <cell r="AG515">
            <v>-9704207.0900000036</v>
          </cell>
          <cell r="AH515">
            <v>-9752246.9800000023</v>
          </cell>
          <cell r="AI515">
            <v>-9800286.8699999992</v>
          </cell>
          <cell r="AJ515">
            <v>-9848326.7600000016</v>
          </cell>
          <cell r="AK515">
            <v>-9896366.6500000004</v>
          </cell>
          <cell r="AL515">
            <v>-9944406.5399999991</v>
          </cell>
          <cell r="AM515">
            <v>-9992446.4299999978</v>
          </cell>
          <cell r="AN515">
            <v>-10040486.319999998</v>
          </cell>
          <cell r="AO515">
            <v>-10088526.209999999</v>
          </cell>
          <cell r="AQ515">
            <v>8</v>
          </cell>
          <cell r="AR515" t="str">
            <v>57</v>
          </cell>
        </row>
        <row r="516">
          <cell r="R516">
            <v>2831726</v>
          </cell>
          <cell r="S516">
            <v>2820159</v>
          </cell>
          <cell r="T516">
            <v>2808592</v>
          </cell>
          <cell r="U516">
            <v>2797025</v>
          </cell>
          <cell r="V516">
            <v>2785458</v>
          </cell>
          <cell r="W516">
            <v>2773891</v>
          </cell>
          <cell r="X516">
            <v>2762324</v>
          </cell>
          <cell r="Y516">
            <v>2750757</v>
          </cell>
          <cell r="Z516">
            <v>2739190</v>
          </cell>
          <cell r="AA516">
            <v>2727623</v>
          </cell>
          <cell r="AB516">
            <v>2716056</v>
          </cell>
          <cell r="AC516">
            <v>2704489</v>
          </cell>
          <cell r="AD516">
            <v>2901128</v>
          </cell>
          <cell r="AE516">
            <v>2889561</v>
          </cell>
          <cell r="AF516">
            <v>2877994</v>
          </cell>
          <cell r="AG516">
            <v>2866427</v>
          </cell>
          <cell r="AH516">
            <v>2854860</v>
          </cell>
          <cell r="AI516">
            <v>2843293</v>
          </cell>
          <cell r="AJ516">
            <v>2831726</v>
          </cell>
          <cell r="AK516">
            <v>2820159</v>
          </cell>
          <cell r="AL516">
            <v>2808592</v>
          </cell>
          <cell r="AM516">
            <v>2797025</v>
          </cell>
          <cell r="AN516">
            <v>2785458</v>
          </cell>
          <cell r="AO516">
            <v>2773891</v>
          </cell>
          <cell r="AQ516">
            <v>9</v>
          </cell>
          <cell r="AR516" t="str">
            <v>58</v>
          </cell>
        </row>
        <row r="517"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B517">
            <v>0</v>
          </cell>
          <cell r="AC517">
            <v>0</v>
          </cell>
          <cell r="AD517">
            <v>0</v>
          </cell>
          <cell r="AE517">
            <v>0</v>
          </cell>
          <cell r="AF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  <cell r="AK517">
            <v>0</v>
          </cell>
          <cell r="AL517">
            <v>0</v>
          </cell>
          <cell r="AM517">
            <v>0</v>
          </cell>
          <cell r="AN517">
            <v>0</v>
          </cell>
          <cell r="AO517">
            <v>0</v>
          </cell>
          <cell r="AR517" t="str">
            <v>42b</v>
          </cell>
        </row>
        <row r="518">
          <cell r="R518">
            <v>113632921</v>
          </cell>
          <cell r="S518">
            <v>113632921</v>
          </cell>
          <cell r="T518">
            <v>113632921</v>
          </cell>
          <cell r="U518">
            <v>113632921</v>
          </cell>
          <cell r="V518">
            <v>113632921</v>
          </cell>
          <cell r="W518">
            <v>113632921</v>
          </cell>
          <cell r="X518">
            <v>113632921</v>
          </cell>
          <cell r="Y518">
            <v>113632921</v>
          </cell>
          <cell r="Z518">
            <v>113632921</v>
          </cell>
          <cell r="AA518">
            <v>113632921</v>
          </cell>
          <cell r="AB518">
            <v>113632921</v>
          </cell>
          <cell r="AC518">
            <v>113632921</v>
          </cell>
          <cell r="AD518">
            <v>113632921</v>
          </cell>
          <cell r="AE518">
            <v>113632921</v>
          </cell>
          <cell r="AF518">
            <v>113632921</v>
          </cell>
          <cell r="AG518">
            <v>113632921</v>
          </cell>
          <cell r="AH518">
            <v>113632921</v>
          </cell>
          <cell r="AI518">
            <v>113632921</v>
          </cell>
          <cell r="AJ518">
            <v>113632921</v>
          </cell>
          <cell r="AK518">
            <v>113632921</v>
          </cell>
          <cell r="AL518">
            <v>113632921</v>
          </cell>
          <cell r="AM518">
            <v>113632921</v>
          </cell>
          <cell r="AN518">
            <v>113632921</v>
          </cell>
          <cell r="AO518">
            <v>113632921</v>
          </cell>
          <cell r="AQ518">
            <v>10</v>
          </cell>
          <cell r="AR518" t="str">
            <v>57</v>
          </cell>
        </row>
        <row r="519">
          <cell r="R519">
            <v>-66317527.990000002</v>
          </cell>
          <cell r="S519">
            <v>-66611412.990000002</v>
          </cell>
          <cell r="T519">
            <v>-66905297.990000002</v>
          </cell>
          <cell r="U519">
            <v>-67199182.989999995</v>
          </cell>
          <cell r="V519">
            <v>-67493067.989999995</v>
          </cell>
          <cell r="W519">
            <v>-67786952.989999995</v>
          </cell>
          <cell r="X519">
            <v>-68080837.989999995</v>
          </cell>
          <cell r="Y519">
            <v>-68374722.989999995</v>
          </cell>
          <cell r="Z519">
            <v>-68668607.989999995</v>
          </cell>
          <cell r="AA519">
            <v>-68962492.989999995</v>
          </cell>
          <cell r="AB519">
            <v>-69256377.989999995</v>
          </cell>
          <cell r="AC519">
            <v>-69550262.989999995</v>
          </cell>
          <cell r="AD519">
            <v>-64554217.990000002</v>
          </cell>
          <cell r="AE519">
            <v>-64848102.990000002</v>
          </cell>
          <cell r="AF519">
            <v>-65141987.990000002</v>
          </cell>
          <cell r="AG519">
            <v>-65435872.990000002</v>
          </cell>
          <cell r="AH519">
            <v>-65729757.990000002</v>
          </cell>
          <cell r="AI519">
            <v>-66023642.990000002</v>
          </cell>
          <cell r="AJ519">
            <v>-66317527.990000002</v>
          </cell>
          <cell r="AK519">
            <v>-66611412.990000002</v>
          </cell>
          <cell r="AL519">
            <v>-66905297.990000002</v>
          </cell>
          <cell r="AM519">
            <v>-67199182.989999995</v>
          </cell>
          <cell r="AN519">
            <v>-67493067.989999995</v>
          </cell>
          <cell r="AO519">
            <v>-67786952.989999995</v>
          </cell>
          <cell r="AQ519">
            <v>11</v>
          </cell>
          <cell r="AR519" t="str">
            <v>57</v>
          </cell>
        </row>
        <row r="520"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  <cell r="AA520">
            <v>0</v>
          </cell>
          <cell r="AB520">
            <v>0</v>
          </cell>
          <cell r="AC520">
            <v>0</v>
          </cell>
          <cell r="AD520">
            <v>0</v>
          </cell>
          <cell r="AE520">
            <v>0</v>
          </cell>
          <cell r="AF520">
            <v>0</v>
          </cell>
          <cell r="AG520">
            <v>0</v>
          </cell>
          <cell r="AH520">
            <v>0</v>
          </cell>
          <cell r="AI520">
            <v>0</v>
          </cell>
          <cell r="AJ520">
            <v>0</v>
          </cell>
          <cell r="AK520">
            <v>0</v>
          </cell>
          <cell r="AL520">
            <v>0</v>
          </cell>
          <cell r="AM520">
            <v>0</v>
          </cell>
          <cell r="AN520">
            <v>0</v>
          </cell>
          <cell r="AO520">
            <v>0</v>
          </cell>
          <cell r="AR520" t="str">
            <v>42b</v>
          </cell>
        </row>
        <row r="521"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0</v>
          </cell>
          <cell r="AE521">
            <v>0</v>
          </cell>
          <cell r="AF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  <cell r="AK521">
            <v>0</v>
          </cell>
          <cell r="AL521">
            <v>0</v>
          </cell>
          <cell r="AM521">
            <v>0</v>
          </cell>
          <cell r="AN521">
            <v>0</v>
          </cell>
          <cell r="AO521">
            <v>0</v>
          </cell>
          <cell r="AR521" t="str">
            <v>57</v>
          </cell>
        </row>
        <row r="522"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B522">
            <v>0</v>
          </cell>
          <cell r="AC522">
            <v>0</v>
          </cell>
          <cell r="AD522">
            <v>0</v>
          </cell>
          <cell r="AE522">
            <v>0</v>
          </cell>
          <cell r="AF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  <cell r="AK522">
            <v>0</v>
          </cell>
          <cell r="AL522">
            <v>0</v>
          </cell>
          <cell r="AM522">
            <v>0</v>
          </cell>
          <cell r="AN522">
            <v>0</v>
          </cell>
          <cell r="AO522">
            <v>0</v>
          </cell>
          <cell r="AR522" t="str">
            <v>42b</v>
          </cell>
        </row>
        <row r="523"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Y523">
            <v>0</v>
          </cell>
          <cell r="Z523">
            <v>0</v>
          </cell>
          <cell r="AA523">
            <v>0</v>
          </cell>
          <cell r="AB523">
            <v>0</v>
          </cell>
          <cell r="AC523">
            <v>0</v>
          </cell>
          <cell r="AD523">
            <v>0</v>
          </cell>
          <cell r="AE523">
            <v>0</v>
          </cell>
          <cell r="AF523">
            <v>0</v>
          </cell>
          <cell r="AG523">
            <v>0</v>
          </cell>
          <cell r="AH523">
            <v>0</v>
          </cell>
          <cell r="AI523">
            <v>0</v>
          </cell>
          <cell r="AJ523">
            <v>0</v>
          </cell>
          <cell r="AK523">
            <v>0</v>
          </cell>
          <cell r="AL523">
            <v>0</v>
          </cell>
          <cell r="AM523">
            <v>0</v>
          </cell>
          <cell r="AN523">
            <v>0</v>
          </cell>
          <cell r="AO523">
            <v>0</v>
          </cell>
          <cell r="AR523" t="str">
            <v>8b</v>
          </cell>
        </row>
        <row r="524"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  <cell r="X524">
            <v>0</v>
          </cell>
          <cell r="Y524">
            <v>0</v>
          </cell>
          <cell r="Z524">
            <v>0</v>
          </cell>
          <cell r="AA524">
            <v>0</v>
          </cell>
          <cell r="AB524">
            <v>0</v>
          </cell>
          <cell r="AC524">
            <v>0</v>
          </cell>
          <cell r="AD524">
            <v>0</v>
          </cell>
          <cell r="AE524">
            <v>0</v>
          </cell>
          <cell r="AF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0</v>
          </cell>
          <cell r="AK524">
            <v>0</v>
          </cell>
          <cell r="AL524">
            <v>0</v>
          </cell>
          <cell r="AM524">
            <v>0</v>
          </cell>
          <cell r="AN524">
            <v>0</v>
          </cell>
          <cell r="AO524">
            <v>0</v>
          </cell>
          <cell r="AR524" t="str">
            <v>42b</v>
          </cell>
        </row>
        <row r="525"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0</v>
          </cell>
          <cell r="W525">
            <v>0</v>
          </cell>
          <cell r="X525">
            <v>0</v>
          </cell>
          <cell r="Y525">
            <v>0</v>
          </cell>
          <cell r="Z525">
            <v>0</v>
          </cell>
          <cell r="AA525">
            <v>0</v>
          </cell>
          <cell r="AB525">
            <v>0</v>
          </cell>
          <cell r="AC525">
            <v>0</v>
          </cell>
          <cell r="AD525">
            <v>13128.727083333337</v>
          </cell>
          <cell r="AE525">
            <v>10850.138333333332</v>
          </cell>
          <cell r="AF525">
            <v>8788.5637499999993</v>
          </cell>
          <cell r="AG525">
            <v>6944.003333333334</v>
          </cell>
          <cell r="AH525">
            <v>5316.4570833333337</v>
          </cell>
          <cell r="AI525">
            <v>3905.9249999999997</v>
          </cell>
          <cell r="AJ525">
            <v>2712.407083333333</v>
          </cell>
          <cell r="AK525">
            <v>1735.9033333333334</v>
          </cell>
          <cell r="AL525">
            <v>976.41375000000005</v>
          </cell>
          <cell r="AM525">
            <v>433.93833333333333</v>
          </cell>
          <cell r="AN525">
            <v>108.47708333333333</v>
          </cell>
          <cell r="AO525">
            <v>0</v>
          </cell>
          <cell r="AR525" t="str">
            <v>62</v>
          </cell>
        </row>
        <row r="526"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  <cell r="X526">
            <v>0</v>
          </cell>
          <cell r="Y526">
            <v>0</v>
          </cell>
          <cell r="Z526">
            <v>0</v>
          </cell>
          <cell r="AA526">
            <v>0</v>
          </cell>
          <cell r="AB526">
            <v>0</v>
          </cell>
          <cell r="AC526">
            <v>0</v>
          </cell>
          <cell r="AD526">
            <v>0</v>
          </cell>
          <cell r="AE526">
            <v>0</v>
          </cell>
          <cell r="AF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  <cell r="AK526">
            <v>0</v>
          </cell>
          <cell r="AL526">
            <v>0</v>
          </cell>
          <cell r="AM526">
            <v>0</v>
          </cell>
          <cell r="AN526">
            <v>0</v>
          </cell>
          <cell r="AO526">
            <v>0</v>
          </cell>
          <cell r="AR526" t="str">
            <v>62</v>
          </cell>
        </row>
        <row r="527">
          <cell r="R527">
            <v>1979556</v>
          </cell>
          <cell r="S527">
            <v>1961056</v>
          </cell>
          <cell r="T527">
            <v>1942556</v>
          </cell>
          <cell r="U527">
            <v>1924056</v>
          </cell>
          <cell r="V527">
            <v>1905556</v>
          </cell>
          <cell r="W527">
            <v>1887056</v>
          </cell>
          <cell r="X527">
            <v>1868556</v>
          </cell>
          <cell r="Y527">
            <v>1850056</v>
          </cell>
          <cell r="Z527">
            <v>1831556</v>
          </cell>
          <cell r="AA527">
            <v>1813056</v>
          </cell>
          <cell r="AB527">
            <v>1794556</v>
          </cell>
          <cell r="AC527">
            <v>1776056</v>
          </cell>
          <cell r="AD527">
            <v>2090556</v>
          </cell>
          <cell r="AE527">
            <v>2072056</v>
          </cell>
          <cell r="AF527">
            <v>2053556</v>
          </cell>
          <cell r="AG527">
            <v>2035056</v>
          </cell>
          <cell r="AH527">
            <v>2016556</v>
          </cell>
          <cell r="AI527">
            <v>1998056</v>
          </cell>
          <cell r="AJ527">
            <v>1979556</v>
          </cell>
          <cell r="AK527">
            <v>1961056</v>
          </cell>
          <cell r="AL527">
            <v>1942556</v>
          </cell>
          <cell r="AM527">
            <v>1924056</v>
          </cell>
          <cell r="AN527">
            <v>1905556</v>
          </cell>
          <cell r="AO527">
            <v>1887056</v>
          </cell>
          <cell r="AR527" t="str">
            <v>62</v>
          </cell>
        </row>
        <row r="528">
          <cell r="R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  <cell r="X528">
            <v>0</v>
          </cell>
          <cell r="Y528">
            <v>0</v>
          </cell>
          <cell r="Z528">
            <v>0</v>
          </cell>
          <cell r="AA528">
            <v>0</v>
          </cell>
          <cell r="AB528">
            <v>0</v>
          </cell>
          <cell r="AC528">
            <v>0</v>
          </cell>
          <cell r="AD528">
            <v>0</v>
          </cell>
          <cell r="AE528">
            <v>0</v>
          </cell>
          <cell r="AF528">
            <v>0</v>
          </cell>
          <cell r="AG528">
            <v>0</v>
          </cell>
          <cell r="AH528">
            <v>0</v>
          </cell>
          <cell r="AI528">
            <v>0</v>
          </cell>
          <cell r="AJ528">
            <v>0</v>
          </cell>
          <cell r="AK528">
            <v>0</v>
          </cell>
          <cell r="AL528">
            <v>0</v>
          </cell>
          <cell r="AM528">
            <v>0</v>
          </cell>
          <cell r="AN528">
            <v>0</v>
          </cell>
          <cell r="AO528">
            <v>0</v>
          </cell>
          <cell r="AR528" t="str">
            <v>8b</v>
          </cell>
        </row>
        <row r="529">
          <cell r="R529">
            <v>10885699.57</v>
          </cell>
          <cell r="S529">
            <v>10738366.24</v>
          </cell>
          <cell r="T529">
            <v>10591032.91</v>
          </cell>
          <cell r="U529">
            <v>10443699.58</v>
          </cell>
          <cell r="V529">
            <v>10296366.25</v>
          </cell>
          <cell r="W529">
            <v>10149032.92</v>
          </cell>
          <cell r="X529">
            <v>10001699.59</v>
          </cell>
          <cell r="Y529">
            <v>9854366.2599999998</v>
          </cell>
          <cell r="Z529">
            <v>9707032.9299999997</v>
          </cell>
          <cell r="AA529">
            <v>9559699.5999999996</v>
          </cell>
          <cell r="AB529">
            <v>9412366.2699999996</v>
          </cell>
          <cell r="AC529">
            <v>9265032.9399999995</v>
          </cell>
          <cell r="AD529">
            <v>11778775.9375</v>
          </cell>
          <cell r="AE529">
            <v>11642390.521666668</v>
          </cell>
          <cell r="AF529">
            <v>11503512.050833335</v>
          </cell>
          <cell r="AG529">
            <v>11362140.524999999</v>
          </cell>
          <cell r="AH529">
            <v>11218275.944166668</v>
          </cell>
          <cell r="AI529">
            <v>11071918.308333332</v>
          </cell>
          <cell r="AJ529">
            <v>10923067.6175</v>
          </cell>
          <cell r="AK529">
            <v>10771723.871666668</v>
          </cell>
          <cell r="AL529">
            <v>10617887.070833333</v>
          </cell>
          <cell r="AM529">
            <v>10461557.215000002</v>
          </cell>
          <cell r="AN529">
            <v>10302734.304166667</v>
          </cell>
          <cell r="AO529">
            <v>10149032.92</v>
          </cell>
          <cell r="AQ529" t="str">
            <v>6b</v>
          </cell>
          <cell r="AR529" t="str">
            <v>62</v>
          </cell>
        </row>
        <row r="530"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  <cell r="X530">
            <v>0</v>
          </cell>
          <cell r="Y530">
            <v>0</v>
          </cell>
          <cell r="Z530">
            <v>0</v>
          </cell>
          <cell r="AA530">
            <v>0</v>
          </cell>
          <cell r="AB530">
            <v>0</v>
          </cell>
          <cell r="AC530">
            <v>0</v>
          </cell>
          <cell r="AD530">
            <v>0</v>
          </cell>
          <cell r="AE530">
            <v>0</v>
          </cell>
          <cell r="AF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  <cell r="AK530">
            <v>0</v>
          </cell>
          <cell r="AL530">
            <v>0</v>
          </cell>
          <cell r="AM530">
            <v>0</v>
          </cell>
          <cell r="AN530">
            <v>0</v>
          </cell>
          <cell r="AO530">
            <v>0</v>
          </cell>
          <cell r="AR530" t="str">
            <v>8b</v>
          </cell>
        </row>
        <row r="531">
          <cell r="R531">
            <v>2447820.0299999998</v>
          </cell>
          <cell r="S531">
            <v>2441475.83</v>
          </cell>
          <cell r="T531">
            <v>2431556.48</v>
          </cell>
          <cell r="U531">
            <v>2220118.89</v>
          </cell>
          <cell r="V531">
            <v>1744197.26</v>
          </cell>
          <cell r="W531">
            <v>1211122.3899999999</v>
          </cell>
          <cell r="X531">
            <v>694920.28</v>
          </cell>
          <cell r="Y531">
            <v>153783.26999999999</v>
          </cell>
          <cell r="Z531">
            <v>0</v>
          </cell>
          <cell r="AA531">
            <v>0</v>
          </cell>
          <cell r="AB531">
            <v>0</v>
          </cell>
          <cell r="AC531">
            <v>0</v>
          </cell>
          <cell r="AD531">
            <v>2204493.6004166668</v>
          </cell>
          <cell r="AE531">
            <v>2408214.26125</v>
          </cell>
          <cell r="AF531">
            <v>2611257.2741666669</v>
          </cell>
          <cell r="AG531">
            <v>2805077.0812500003</v>
          </cell>
          <cell r="AH531">
            <v>2970256.9208333339</v>
          </cell>
          <cell r="AI531">
            <v>3093395.2395833335</v>
          </cell>
          <cell r="AJ531">
            <v>2895729.0487500005</v>
          </cell>
          <cell r="AK531">
            <v>2424468.3783333334</v>
          </cell>
          <cell r="AL531">
            <v>2028074.4416666671</v>
          </cell>
          <cell r="AM531">
            <v>1713468.6245833335</v>
          </cell>
          <cell r="AN531">
            <v>1445774.8858333332</v>
          </cell>
          <cell r="AO531">
            <v>1215753.4716666667</v>
          </cell>
          <cell r="AQ531" t="str">
            <v>39</v>
          </cell>
          <cell r="AR531" t="str">
            <v xml:space="preserve"> </v>
          </cell>
        </row>
        <row r="532"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  <cell r="AC532">
            <v>0</v>
          </cell>
          <cell r="AD532">
            <v>0</v>
          </cell>
          <cell r="AE532">
            <v>0</v>
          </cell>
          <cell r="AF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  <cell r="AK532">
            <v>0</v>
          </cell>
          <cell r="AL532">
            <v>0</v>
          </cell>
          <cell r="AM532">
            <v>0</v>
          </cell>
          <cell r="AN532">
            <v>0</v>
          </cell>
          <cell r="AO532">
            <v>0</v>
          </cell>
          <cell r="AR532" t="str">
            <v>8b</v>
          </cell>
        </row>
        <row r="533"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  <cell r="AK533">
            <v>0</v>
          </cell>
          <cell r="AL533">
            <v>0</v>
          </cell>
          <cell r="AM533">
            <v>0</v>
          </cell>
          <cell r="AN533">
            <v>0</v>
          </cell>
          <cell r="AO533">
            <v>0</v>
          </cell>
          <cell r="AR533" t="str">
            <v>8b</v>
          </cell>
        </row>
        <row r="534">
          <cell r="R534">
            <v>81585</v>
          </cell>
          <cell r="S534">
            <v>77205</v>
          </cell>
          <cell r="T534">
            <v>72825</v>
          </cell>
          <cell r="U534">
            <v>68445</v>
          </cell>
          <cell r="V534">
            <v>64065</v>
          </cell>
          <cell r="W534">
            <v>59685</v>
          </cell>
          <cell r="X534">
            <v>55305</v>
          </cell>
          <cell r="Y534">
            <v>50925</v>
          </cell>
          <cell r="Z534">
            <v>46545</v>
          </cell>
          <cell r="AA534">
            <v>42165</v>
          </cell>
          <cell r="AB534">
            <v>37785</v>
          </cell>
          <cell r="AC534">
            <v>33405</v>
          </cell>
          <cell r="AD534">
            <v>123597.13708333332</v>
          </cell>
          <cell r="AE534">
            <v>116486.77166666668</v>
          </cell>
          <cell r="AF534">
            <v>109636.44041666666</v>
          </cell>
          <cell r="AG534">
            <v>103046.14333333333</v>
          </cell>
          <cell r="AH534">
            <v>96715.880416666667</v>
          </cell>
          <cell r="AI534">
            <v>90645.651666666672</v>
          </cell>
          <cell r="AJ534">
            <v>84835.457083333327</v>
          </cell>
          <cell r="AK534">
            <v>79285.296666666662</v>
          </cell>
          <cell r="AL534">
            <v>73995.170416666675</v>
          </cell>
          <cell r="AM534">
            <v>68965.078333333324</v>
          </cell>
          <cell r="AN534">
            <v>64195.020416666666</v>
          </cell>
          <cell r="AO534">
            <v>59685</v>
          </cell>
          <cell r="AQ534">
            <v>22</v>
          </cell>
          <cell r="AR534" t="str">
            <v>61</v>
          </cell>
        </row>
        <row r="535"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0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  <cell r="AK535">
            <v>0</v>
          </cell>
          <cell r="AL535">
            <v>0</v>
          </cell>
          <cell r="AM535">
            <v>0</v>
          </cell>
          <cell r="AN535">
            <v>0</v>
          </cell>
          <cell r="AO535">
            <v>0</v>
          </cell>
          <cell r="AR535" t="str">
            <v>62</v>
          </cell>
        </row>
        <row r="536"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  <cell r="AK536">
            <v>0</v>
          </cell>
          <cell r="AL536">
            <v>0</v>
          </cell>
          <cell r="AM536">
            <v>0</v>
          </cell>
          <cell r="AN536">
            <v>0</v>
          </cell>
          <cell r="AO536">
            <v>0</v>
          </cell>
          <cell r="AR536" t="str">
            <v>57</v>
          </cell>
        </row>
        <row r="537"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0</v>
          </cell>
          <cell r="AE537">
            <v>0</v>
          </cell>
          <cell r="AF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  <cell r="AK537">
            <v>0</v>
          </cell>
          <cell r="AL537">
            <v>0</v>
          </cell>
          <cell r="AM537">
            <v>0</v>
          </cell>
          <cell r="AN537">
            <v>0</v>
          </cell>
          <cell r="AO537">
            <v>0</v>
          </cell>
          <cell r="AR537" t="str">
            <v>57</v>
          </cell>
        </row>
        <row r="538">
          <cell r="R538">
            <v>25257988</v>
          </cell>
          <cell r="S538">
            <v>25257988</v>
          </cell>
          <cell r="T538">
            <v>25257988</v>
          </cell>
          <cell r="U538">
            <v>25257988</v>
          </cell>
          <cell r="V538">
            <v>2856530</v>
          </cell>
          <cell r="W538">
            <v>2269066</v>
          </cell>
          <cell r="X538">
            <v>2269066</v>
          </cell>
          <cell r="Y538">
            <v>2269066</v>
          </cell>
          <cell r="Z538">
            <v>2269066</v>
          </cell>
          <cell r="AA538">
            <v>2269066</v>
          </cell>
          <cell r="AB538">
            <v>2269066</v>
          </cell>
          <cell r="AC538">
            <v>2269066</v>
          </cell>
          <cell r="AD538">
            <v>21908816.230833333</v>
          </cell>
          <cell r="AE538">
            <v>23463395.962500002</v>
          </cell>
          <cell r="AF538">
            <v>24481461.860833336</v>
          </cell>
          <cell r="AG538">
            <v>25258914.217500001</v>
          </cell>
          <cell r="AH538">
            <v>25264633.416666668</v>
          </cell>
          <cell r="AI538">
            <v>23768301.375</v>
          </cell>
          <cell r="AJ538">
            <v>21609835.458333332</v>
          </cell>
          <cell r="AK538">
            <v>19451369.541666668</v>
          </cell>
          <cell r="AL538">
            <v>17292903.625</v>
          </cell>
          <cell r="AM538">
            <v>15134437.708333334</v>
          </cell>
          <cell r="AN538">
            <v>12975971.791666666</v>
          </cell>
          <cell r="AO538">
            <v>10938867.083333334</v>
          </cell>
          <cell r="AR538" t="str">
            <v>57</v>
          </cell>
        </row>
        <row r="539">
          <cell r="R539">
            <v>-25257988</v>
          </cell>
          <cell r="S539">
            <v>-25257988</v>
          </cell>
          <cell r="T539">
            <v>-25257988</v>
          </cell>
          <cell r="U539">
            <v>-25257988</v>
          </cell>
          <cell r="V539">
            <v>-2856530</v>
          </cell>
          <cell r="W539">
            <v>-2269066</v>
          </cell>
          <cell r="X539">
            <v>-2269066</v>
          </cell>
          <cell r="Y539">
            <v>-2269066</v>
          </cell>
          <cell r="Z539">
            <v>-2269066</v>
          </cell>
          <cell r="AA539">
            <v>-2269066</v>
          </cell>
          <cell r="AB539">
            <v>-2269066</v>
          </cell>
          <cell r="AC539">
            <v>-2269066</v>
          </cell>
          <cell r="AD539">
            <v>-21908816.230833333</v>
          </cell>
          <cell r="AE539">
            <v>-23463395.962500002</v>
          </cell>
          <cell r="AF539">
            <v>-24481461.860833336</v>
          </cell>
          <cell r="AG539">
            <v>-25258914.217500001</v>
          </cell>
          <cell r="AH539">
            <v>-25264633.416666668</v>
          </cell>
          <cell r="AI539">
            <v>-23768301.375</v>
          </cell>
          <cell r="AJ539">
            <v>-21609835.458333332</v>
          </cell>
          <cell r="AK539">
            <v>-19451369.541666668</v>
          </cell>
          <cell r="AL539">
            <v>-17292903.625</v>
          </cell>
          <cell r="AM539">
            <v>-15134437.708333334</v>
          </cell>
          <cell r="AN539">
            <v>-12975971.791666666</v>
          </cell>
          <cell r="AO539">
            <v>-10938867.083333334</v>
          </cell>
          <cell r="AR539" t="str">
            <v>57</v>
          </cell>
        </row>
        <row r="540"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B540">
            <v>0</v>
          </cell>
          <cell r="AC540">
            <v>0</v>
          </cell>
          <cell r="AD540">
            <v>0</v>
          </cell>
          <cell r="AE540">
            <v>0</v>
          </cell>
          <cell r="AF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  <cell r="AK540">
            <v>0</v>
          </cell>
          <cell r="AL540">
            <v>0</v>
          </cell>
          <cell r="AM540">
            <v>0</v>
          </cell>
          <cell r="AN540">
            <v>0</v>
          </cell>
          <cell r="AO540">
            <v>0</v>
          </cell>
          <cell r="AR540" t="str">
            <v>42b</v>
          </cell>
        </row>
        <row r="541"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19859.186250000002</v>
          </cell>
          <cell r="AE541">
            <v>17962.930000000004</v>
          </cell>
          <cell r="AF541">
            <v>15954.322083333334</v>
          </cell>
          <cell r="AG541">
            <v>13857.802916666667</v>
          </cell>
          <cell r="AH541">
            <v>11664.377500000001</v>
          </cell>
          <cell r="AI541">
            <v>9333.4162500000002</v>
          </cell>
          <cell r="AJ541">
            <v>6856.5383333333339</v>
          </cell>
          <cell r="AK541">
            <v>4226.487916666666</v>
          </cell>
          <cell r="AL541">
            <v>1436.2020833333333</v>
          </cell>
          <cell r="AM541">
            <v>0</v>
          </cell>
          <cell r="AN541">
            <v>0</v>
          </cell>
          <cell r="AO541">
            <v>0</v>
          </cell>
          <cell r="AR541" t="str">
            <v>42b</v>
          </cell>
        </row>
        <row r="542"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  <cell r="AK542">
            <v>0</v>
          </cell>
          <cell r="AL542">
            <v>0</v>
          </cell>
          <cell r="AM542">
            <v>0</v>
          </cell>
          <cell r="AN542">
            <v>0</v>
          </cell>
          <cell r="AO542">
            <v>0</v>
          </cell>
          <cell r="AR542" t="str">
            <v>42b</v>
          </cell>
        </row>
        <row r="543"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  <cell r="X543">
            <v>0</v>
          </cell>
          <cell r="Y543">
            <v>0</v>
          </cell>
          <cell r="Z543">
            <v>0</v>
          </cell>
          <cell r="AA543">
            <v>0</v>
          </cell>
          <cell r="AB543">
            <v>0</v>
          </cell>
          <cell r="AC543">
            <v>0</v>
          </cell>
          <cell r="AD543">
            <v>122599.75958333333</v>
          </cell>
          <cell r="AE543">
            <v>110326.85541666667</v>
          </cell>
          <cell r="AF543">
            <v>97565.99791666666</v>
          </cell>
          <cell r="AG543">
            <v>84310.336250000008</v>
          </cell>
          <cell r="AH543">
            <v>70476.13416666667</v>
          </cell>
          <cell r="AI543">
            <v>55978.431666666671</v>
          </cell>
          <cell r="AJ543">
            <v>40808.372083333335</v>
          </cell>
          <cell r="AK543">
            <v>24966.861249999998</v>
          </cell>
          <cell r="AL543">
            <v>8439.7195833333335</v>
          </cell>
          <cell r="AM543">
            <v>0</v>
          </cell>
          <cell r="AN543">
            <v>0</v>
          </cell>
          <cell r="AO543">
            <v>0</v>
          </cell>
          <cell r="AR543" t="str">
            <v>42b</v>
          </cell>
        </row>
        <row r="544"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466.48750000000001</v>
          </cell>
          <cell r="AE544">
            <v>155.49583333333334</v>
          </cell>
          <cell r="AF544">
            <v>0</v>
          </cell>
          <cell r="AG544">
            <v>0</v>
          </cell>
          <cell r="AH544">
            <v>0</v>
          </cell>
          <cell r="AI544">
            <v>0</v>
          </cell>
          <cell r="AJ544">
            <v>0</v>
          </cell>
          <cell r="AK544">
            <v>0</v>
          </cell>
          <cell r="AL544">
            <v>0</v>
          </cell>
          <cell r="AM544">
            <v>0</v>
          </cell>
          <cell r="AN544">
            <v>0</v>
          </cell>
          <cell r="AO544">
            <v>0</v>
          </cell>
          <cell r="AR544" t="str">
            <v>42b</v>
          </cell>
        </row>
        <row r="545"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1523.5062499999997</v>
          </cell>
          <cell r="AE545">
            <v>507.83541666666662</v>
          </cell>
          <cell r="AF545">
            <v>0</v>
          </cell>
          <cell r="AG545">
            <v>0</v>
          </cell>
          <cell r="AH545">
            <v>0</v>
          </cell>
          <cell r="AI545">
            <v>0</v>
          </cell>
          <cell r="AJ545">
            <v>0</v>
          </cell>
          <cell r="AK545">
            <v>0</v>
          </cell>
          <cell r="AL545">
            <v>0</v>
          </cell>
          <cell r="AM545">
            <v>0</v>
          </cell>
          <cell r="AN545">
            <v>0</v>
          </cell>
          <cell r="AO545">
            <v>0</v>
          </cell>
          <cell r="AR545" t="str">
            <v>42b</v>
          </cell>
        </row>
        <row r="546"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610.04875000000004</v>
          </cell>
          <cell r="AE546">
            <v>203.34958333333336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>
            <v>0</v>
          </cell>
          <cell r="AO546">
            <v>0</v>
          </cell>
          <cell r="AR546" t="str">
            <v>42b</v>
          </cell>
        </row>
        <row r="547">
          <cell r="R547">
            <v>2251.12</v>
          </cell>
          <cell r="S547">
            <v>2421.48</v>
          </cell>
          <cell r="T547">
            <v>2592.94</v>
          </cell>
          <cell r="U547">
            <v>547.96</v>
          </cell>
          <cell r="V547">
            <v>585.30999999999995</v>
          </cell>
          <cell r="W547">
            <v>670.34</v>
          </cell>
          <cell r="X547">
            <v>755.99</v>
          </cell>
          <cell r="Y547">
            <v>854.57</v>
          </cell>
          <cell r="Z547">
            <v>953.62</v>
          </cell>
          <cell r="AA547">
            <v>1052.67</v>
          </cell>
          <cell r="AB547">
            <v>1158.3699999999999</v>
          </cell>
          <cell r="AC547">
            <v>1270.51</v>
          </cell>
          <cell r="AD547">
            <v>1538.823333333333</v>
          </cell>
          <cell r="AE547">
            <v>1634.2070833333335</v>
          </cell>
          <cell r="AF547">
            <v>1732.4949999999999</v>
          </cell>
          <cell r="AG547">
            <v>1749.5345833333331</v>
          </cell>
          <cell r="AH547">
            <v>1683.1145833333333</v>
          </cell>
          <cell r="AI547">
            <v>1619.4266666666665</v>
          </cell>
          <cell r="AJ547">
            <v>1561.6929166666669</v>
          </cell>
          <cell r="AK547">
            <v>1509.1949999999999</v>
          </cell>
          <cell r="AL547">
            <v>1462.1516666666666</v>
          </cell>
          <cell r="AM547">
            <v>1416.7137499999999</v>
          </cell>
          <cell r="AN547">
            <v>1360.3158333333333</v>
          </cell>
          <cell r="AO547">
            <v>1293.3712500000001</v>
          </cell>
          <cell r="AR547" t="str">
            <v>42b</v>
          </cell>
        </row>
        <row r="548"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0</v>
          </cell>
          <cell r="AE548">
            <v>0</v>
          </cell>
          <cell r="AF548">
            <v>0</v>
          </cell>
          <cell r="AG548">
            <v>0</v>
          </cell>
          <cell r="AH548">
            <v>0</v>
          </cell>
          <cell r="AI548">
            <v>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  <cell r="AO548">
            <v>0</v>
          </cell>
          <cell r="AR548" t="str">
            <v>57</v>
          </cell>
        </row>
        <row r="549"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198404.83666666667</v>
          </cell>
          <cell r="AE549">
            <v>181053.21333333335</v>
          </cell>
          <cell r="AF549">
            <v>162169.82999999999</v>
          </cell>
          <cell r="AG549">
            <v>141235.46249999999</v>
          </cell>
          <cell r="AH549">
            <v>118629.29875</v>
          </cell>
          <cell r="AI549">
            <v>94645.611666666649</v>
          </cell>
          <cell r="AJ549">
            <v>69469.34166666666</v>
          </cell>
          <cell r="AK549">
            <v>43132.210416666669</v>
          </cell>
          <cell r="AL549">
            <v>14817.407500000001</v>
          </cell>
          <cell r="AM549">
            <v>0</v>
          </cell>
          <cell r="AN549">
            <v>0</v>
          </cell>
          <cell r="AO549">
            <v>0</v>
          </cell>
          <cell r="AR549" t="str">
            <v>42b</v>
          </cell>
        </row>
        <row r="550">
          <cell r="R550">
            <v>1110465.52</v>
          </cell>
          <cell r="S550">
            <v>1052019.94</v>
          </cell>
          <cell r="T550">
            <v>993574.36</v>
          </cell>
          <cell r="U550">
            <v>935128.78</v>
          </cell>
          <cell r="V550">
            <v>876683.2</v>
          </cell>
          <cell r="W550">
            <v>818237.62</v>
          </cell>
          <cell r="X550">
            <v>759792.04</v>
          </cell>
          <cell r="Y550">
            <v>701346.46</v>
          </cell>
          <cell r="Z550">
            <v>642900.88</v>
          </cell>
          <cell r="AA550">
            <v>584455.30000000005</v>
          </cell>
          <cell r="AB550">
            <v>526009.72</v>
          </cell>
          <cell r="AC550">
            <v>467564.14</v>
          </cell>
          <cell r="AD550">
            <v>1422862.8908333331</v>
          </cell>
          <cell r="AE550">
            <v>1368920.3824999998</v>
          </cell>
          <cell r="AF550">
            <v>1314977.8741666665</v>
          </cell>
          <cell r="AG550">
            <v>1261035.3658333332</v>
          </cell>
          <cell r="AH550">
            <v>1207092.8574999997</v>
          </cell>
          <cell r="AI550">
            <v>1153150.3491666664</v>
          </cell>
          <cell r="AJ550">
            <v>1099207.8408333331</v>
          </cell>
          <cell r="AK550">
            <v>1045265.3324999997</v>
          </cell>
          <cell r="AL550">
            <v>991322.82416666672</v>
          </cell>
          <cell r="AM550">
            <v>935128.78000000026</v>
          </cell>
          <cell r="AN550">
            <v>876683.20000000007</v>
          </cell>
          <cell r="AO550">
            <v>818237.62000000011</v>
          </cell>
          <cell r="AR550" t="str">
            <v>42b</v>
          </cell>
        </row>
        <row r="551">
          <cell r="R551">
            <v>2516694.11</v>
          </cell>
          <cell r="S551">
            <v>2514406.21</v>
          </cell>
          <cell r="T551">
            <v>2540904</v>
          </cell>
          <cell r="U551">
            <v>2561866.94</v>
          </cell>
          <cell r="V551">
            <v>2585187.73</v>
          </cell>
          <cell r="W551">
            <v>2611049.2000000002</v>
          </cell>
          <cell r="X551">
            <v>2635145.65</v>
          </cell>
          <cell r="Y551">
            <v>2657351.29</v>
          </cell>
          <cell r="Z551">
            <v>2684597.83</v>
          </cell>
          <cell r="AA551">
            <v>2707572.31</v>
          </cell>
          <cell r="AB551">
            <v>2731541.11</v>
          </cell>
          <cell r="AC551">
            <v>2754197.16</v>
          </cell>
          <cell r="AD551">
            <v>2285419.8887499999</v>
          </cell>
          <cell r="AE551">
            <v>2324387.2845833334</v>
          </cell>
          <cell r="AF551">
            <v>2360929.1199999996</v>
          </cell>
          <cell r="AG551">
            <v>2395744.9737499999</v>
          </cell>
          <cell r="AH551">
            <v>2428728.3020833335</v>
          </cell>
          <cell r="AI551">
            <v>2460929.3041666667</v>
          </cell>
          <cell r="AJ551">
            <v>2492775.9775</v>
          </cell>
          <cell r="AK551">
            <v>2521284.0020833332</v>
          </cell>
          <cell r="AL551">
            <v>2546407.552083333</v>
          </cell>
          <cell r="AM551">
            <v>2570117.7137499992</v>
          </cell>
          <cell r="AN551">
            <v>2592618.1920833332</v>
          </cell>
          <cell r="AO551">
            <v>2614406.0704166666</v>
          </cell>
          <cell r="AR551" t="str">
            <v>42b</v>
          </cell>
        </row>
        <row r="552">
          <cell r="R552">
            <v>-546253.89</v>
          </cell>
          <cell r="S552">
            <v>-570038.09</v>
          </cell>
          <cell r="T552">
            <v>-594336.16</v>
          </cell>
          <cell r="U552">
            <v>-619044.41</v>
          </cell>
          <cell r="V552">
            <v>-644242.18999999994</v>
          </cell>
          <cell r="W552">
            <v>-670021.47</v>
          </cell>
          <cell r="X552">
            <v>-696302.97</v>
          </cell>
          <cell r="Y552">
            <v>-723237.05</v>
          </cell>
          <cell r="Z552">
            <v>-750946.19</v>
          </cell>
          <cell r="AA552">
            <v>-779308.59</v>
          </cell>
          <cell r="AB552">
            <v>-808592.67</v>
          </cell>
          <cell r="AC552">
            <v>-838748.3</v>
          </cell>
          <cell r="AD552">
            <v>-414960.46458333329</v>
          </cell>
          <cell r="AE552">
            <v>-435768.79374999995</v>
          </cell>
          <cell r="AF552">
            <v>-457090.51833333325</v>
          </cell>
          <cell r="AG552">
            <v>-478922.6645833333</v>
          </cell>
          <cell r="AH552">
            <v>-501260.53250000003</v>
          </cell>
          <cell r="AI552">
            <v>-524127.5404166666</v>
          </cell>
          <cell r="AJ552">
            <v>-547551.69000000006</v>
          </cell>
          <cell r="AK552">
            <v>-571538.11124999996</v>
          </cell>
          <cell r="AL552">
            <v>-596100.13249999995</v>
          </cell>
          <cell r="AM552">
            <v>-621249.27541666664</v>
          </cell>
          <cell r="AN552">
            <v>-647004.26958333328</v>
          </cell>
          <cell r="AO552">
            <v>-673397.01124999998</v>
          </cell>
          <cell r="AR552" t="str">
            <v>42b</v>
          </cell>
        </row>
        <row r="553">
          <cell r="R553">
            <v>-29668756.66</v>
          </cell>
          <cell r="S553">
            <v>-31990634.66</v>
          </cell>
          <cell r="T553">
            <v>-34293247.659999996</v>
          </cell>
          <cell r="U553">
            <v>-14876593.939999999</v>
          </cell>
          <cell r="V553">
            <v>-15891070.939999999</v>
          </cell>
          <cell r="W553">
            <v>-16850073.940000001</v>
          </cell>
          <cell r="X553">
            <v>-17879874.940000001</v>
          </cell>
          <cell r="Y553">
            <v>-18924726.940000001</v>
          </cell>
          <cell r="Z553">
            <v>-19927070.940000001</v>
          </cell>
          <cell r="AA553">
            <v>-21087276.940000001</v>
          </cell>
          <cell r="AB553">
            <v>-22387936.940000001</v>
          </cell>
          <cell r="AC553">
            <v>-23825224.940000001</v>
          </cell>
          <cell r="AD553">
            <v>-16284323.690416664</v>
          </cell>
          <cell r="AE553">
            <v>-18283141.755833331</v>
          </cell>
          <cell r="AF553">
            <v>-20494581.993333332</v>
          </cell>
          <cell r="AG553">
            <v>-21782981.379999999</v>
          </cell>
          <cell r="AH553">
            <v>-22135307.611666668</v>
          </cell>
          <cell r="AI553">
            <v>-22410751.926666666</v>
          </cell>
          <cell r="AJ553">
            <v>-22611282.283333331</v>
          </cell>
          <cell r="AK553">
            <v>-22737795.515000001</v>
          </cell>
          <cell r="AL553">
            <v>-22791515.454999998</v>
          </cell>
          <cell r="AM553">
            <v>-22770504.811666667</v>
          </cell>
          <cell r="AN553">
            <v>-22648772.126666665</v>
          </cell>
          <cell r="AO553">
            <v>-22428341.399999995</v>
          </cell>
          <cell r="AR553" t="str">
            <v>57</v>
          </cell>
        </row>
        <row r="554">
          <cell r="R554">
            <v>132630689</v>
          </cell>
          <cell r="S554">
            <v>132630689</v>
          </cell>
          <cell r="T554">
            <v>130528689</v>
          </cell>
          <cell r="U554">
            <v>130528689</v>
          </cell>
          <cell r="V554">
            <v>130528689</v>
          </cell>
          <cell r="W554">
            <v>128228689</v>
          </cell>
          <cell r="X554">
            <v>128228689</v>
          </cell>
          <cell r="Y554">
            <v>128228689</v>
          </cell>
          <cell r="Z554">
            <v>125340689</v>
          </cell>
          <cell r="AA554">
            <v>125340689</v>
          </cell>
          <cell r="AB554">
            <v>125340689</v>
          </cell>
          <cell r="AC554">
            <v>116578689</v>
          </cell>
          <cell r="AD554">
            <v>152345439</v>
          </cell>
          <cell r="AE554">
            <v>149681605.66666666</v>
          </cell>
          <cell r="AF554">
            <v>147167147.33333334</v>
          </cell>
          <cell r="AG554">
            <v>144802064</v>
          </cell>
          <cell r="AH554">
            <v>142436980.66666666</v>
          </cell>
          <cell r="AI554">
            <v>140207105.66666666</v>
          </cell>
          <cell r="AJ554">
            <v>138112439</v>
          </cell>
          <cell r="AK554">
            <v>136017772.33333334</v>
          </cell>
          <cell r="AL554">
            <v>134005730.66666667</v>
          </cell>
          <cell r="AM554">
            <v>132076314</v>
          </cell>
          <cell r="AN554">
            <v>130146897.33333333</v>
          </cell>
          <cell r="AO554">
            <v>128513355.66666667</v>
          </cell>
          <cell r="AR554" t="str">
            <v>62</v>
          </cell>
        </row>
        <row r="555">
          <cell r="R555">
            <v>20644968.550000001</v>
          </cell>
          <cell r="S555">
            <v>20675599.039999999</v>
          </cell>
          <cell r="T555">
            <v>20675818.07</v>
          </cell>
          <cell r="U555">
            <v>20482287.300000001</v>
          </cell>
          <cell r="V555">
            <v>20531875.629999999</v>
          </cell>
          <cell r="W555">
            <v>17515346.809999999</v>
          </cell>
          <cell r="X555">
            <v>17526988.370000001</v>
          </cell>
          <cell r="Y555">
            <v>18079731.960000001</v>
          </cell>
          <cell r="Z555">
            <v>17954000.68</v>
          </cell>
          <cell r="AA555">
            <v>18024557.469999999</v>
          </cell>
          <cell r="AB555">
            <v>18159028.210000001</v>
          </cell>
          <cell r="AC555">
            <v>18393186.82</v>
          </cell>
          <cell r="AD555">
            <v>2572328.0537500004</v>
          </cell>
          <cell r="AE555">
            <v>4294018.37</v>
          </cell>
          <cell r="AF555">
            <v>6016994.0829166668</v>
          </cell>
          <cell r="AG555">
            <v>7731915.1400000006</v>
          </cell>
          <cell r="AH555">
            <v>9440838.5954166669</v>
          </cell>
          <cell r="AI555">
            <v>11026139.530416666</v>
          </cell>
          <cell r="AJ555">
            <v>12486236.829583332</v>
          </cell>
          <cell r="AK555">
            <v>13969850.176666664</v>
          </cell>
          <cell r="AL555">
            <v>15471255.703333333</v>
          </cell>
          <cell r="AM555">
            <v>16970362.292916667</v>
          </cell>
          <cell r="AN555">
            <v>18478011.696249999</v>
          </cell>
          <cell r="AO555">
            <v>19144960.140416671</v>
          </cell>
          <cell r="AQ555" t="str">
            <v xml:space="preserve"> </v>
          </cell>
          <cell r="AR555" t="str">
            <v>62</v>
          </cell>
        </row>
        <row r="556">
          <cell r="Z556">
            <v>-342056.68</v>
          </cell>
          <cell r="AA556">
            <v>-342056.68</v>
          </cell>
          <cell r="AB556">
            <v>-342056.68</v>
          </cell>
          <cell r="AC556">
            <v>-449815.01</v>
          </cell>
          <cell r="AK556">
            <v>0</v>
          </cell>
          <cell r="AL556">
            <v>-14252.361666666666</v>
          </cell>
          <cell r="AM556">
            <v>-42757.084999999999</v>
          </cell>
          <cell r="AN556">
            <v>-71261.808333333334</v>
          </cell>
          <cell r="AO556">
            <v>-104256.46208333333</v>
          </cell>
          <cell r="AQ556" t="str">
            <v xml:space="preserve"> </v>
          </cell>
          <cell r="AR556" t="str">
            <v>62</v>
          </cell>
        </row>
        <row r="557">
          <cell r="R557">
            <v>20230047</v>
          </cell>
          <cell r="S557">
            <v>27284693</v>
          </cell>
          <cell r="T557">
            <v>32366142</v>
          </cell>
          <cell r="U557">
            <v>35973453</v>
          </cell>
          <cell r="V557">
            <v>20878377</v>
          </cell>
          <cell r="W557">
            <v>24258354</v>
          </cell>
          <cell r="X557">
            <v>24258354</v>
          </cell>
          <cell r="Y557">
            <v>24258354</v>
          </cell>
          <cell r="Z557">
            <v>24258354</v>
          </cell>
          <cell r="AA557">
            <v>24258354</v>
          </cell>
          <cell r="AB557">
            <v>24258354</v>
          </cell>
          <cell r="AC557">
            <v>24107660</v>
          </cell>
          <cell r="AD557">
            <v>5189181.875</v>
          </cell>
          <cell r="AE557">
            <v>7168962.708333333</v>
          </cell>
          <cell r="AF557">
            <v>9654414.166666666</v>
          </cell>
          <cell r="AG557">
            <v>12501897.291666666</v>
          </cell>
          <cell r="AH557">
            <v>14870723.541666666</v>
          </cell>
          <cell r="AI557">
            <v>16751420.666666666</v>
          </cell>
          <cell r="AJ557">
            <v>18753801.291666668</v>
          </cell>
          <cell r="AK557">
            <v>20688467.875</v>
          </cell>
          <cell r="AL557">
            <v>22399705.833333332</v>
          </cell>
          <cell r="AM557">
            <v>23695192.083333332</v>
          </cell>
          <cell r="AN557">
            <v>24635574.291666668</v>
          </cell>
          <cell r="AO557">
            <v>25290599.416666668</v>
          </cell>
          <cell r="AR557" t="str">
            <v>57</v>
          </cell>
        </row>
        <row r="558">
          <cell r="R558">
            <v>-20230047</v>
          </cell>
          <cell r="S558">
            <v>-27284693</v>
          </cell>
          <cell r="T558">
            <v>-32366142</v>
          </cell>
          <cell r="U558">
            <v>-35973453</v>
          </cell>
          <cell r="V558">
            <v>-20878377</v>
          </cell>
          <cell r="W558">
            <v>-24258354</v>
          </cell>
          <cell r="X558">
            <v>-24258354</v>
          </cell>
          <cell r="Y558">
            <v>-24258354</v>
          </cell>
          <cell r="Z558">
            <v>-24258354</v>
          </cell>
          <cell r="AA558">
            <v>-24258354</v>
          </cell>
          <cell r="AB558">
            <v>-24258354</v>
          </cell>
          <cell r="AC558">
            <v>-24107660</v>
          </cell>
          <cell r="AD558">
            <v>-5189181.875</v>
          </cell>
          <cell r="AE558">
            <v>-7168962.708333333</v>
          </cell>
          <cell r="AF558">
            <v>-9654414.166666666</v>
          </cell>
          <cell r="AG558">
            <v>-12501897.291666666</v>
          </cell>
          <cell r="AH558">
            <v>-14870723.541666666</v>
          </cell>
          <cell r="AI558">
            <v>-16751420.666666666</v>
          </cell>
          <cell r="AJ558">
            <v>-18753801.291666668</v>
          </cell>
          <cell r="AK558">
            <v>-20688467.875</v>
          </cell>
          <cell r="AL558">
            <v>-22399705.833333332</v>
          </cell>
          <cell r="AM558">
            <v>-23695192.083333332</v>
          </cell>
          <cell r="AN558">
            <v>-24635574.291666668</v>
          </cell>
          <cell r="AO558">
            <v>-25290599.416666668</v>
          </cell>
          <cell r="AR558" t="str">
            <v>57</v>
          </cell>
        </row>
        <row r="559">
          <cell r="X559">
            <v>2999706</v>
          </cell>
          <cell r="Y559">
            <v>2085564</v>
          </cell>
          <cell r="Z559">
            <v>2433033</v>
          </cell>
          <cell r="AA559">
            <v>6994196</v>
          </cell>
          <cell r="AB559">
            <v>8753755</v>
          </cell>
          <cell r="AC559">
            <v>10699634</v>
          </cell>
          <cell r="AG559">
            <v>0</v>
          </cell>
          <cell r="AH559">
            <v>0</v>
          </cell>
          <cell r="AI559">
            <v>0</v>
          </cell>
          <cell r="AJ559">
            <v>124987.75</v>
          </cell>
          <cell r="AK559">
            <v>336874</v>
          </cell>
          <cell r="AL559">
            <v>525148.875</v>
          </cell>
          <cell r="AM559">
            <v>917950.08333333337</v>
          </cell>
          <cell r="AN559">
            <v>1574114.7083333333</v>
          </cell>
          <cell r="AO559">
            <v>2384672.5833333335</v>
          </cell>
          <cell r="AR559" t="str">
            <v>57</v>
          </cell>
        </row>
        <row r="560">
          <cell r="X560">
            <v>-2999706</v>
          </cell>
          <cell r="Y560">
            <v>-2085564</v>
          </cell>
          <cell r="Z560">
            <v>-2433033</v>
          </cell>
          <cell r="AA560">
            <v>-6994196</v>
          </cell>
          <cell r="AB560">
            <v>-8753755</v>
          </cell>
          <cell r="AC560">
            <v>-10699634</v>
          </cell>
          <cell r="AG560">
            <v>0</v>
          </cell>
          <cell r="AH560">
            <v>0</v>
          </cell>
          <cell r="AI560">
            <v>0</v>
          </cell>
          <cell r="AJ560">
            <v>-124987.75</v>
          </cell>
          <cell r="AK560">
            <v>-336874</v>
          </cell>
          <cell r="AL560">
            <v>-525148.875</v>
          </cell>
          <cell r="AM560">
            <v>-917950.08333333337</v>
          </cell>
          <cell r="AN560">
            <v>-1574114.7083333333</v>
          </cell>
          <cell r="AO560">
            <v>-2384672.5833333335</v>
          </cell>
          <cell r="AR560" t="str">
            <v>57</v>
          </cell>
        </row>
        <row r="561">
          <cell r="R561">
            <v>40142464</v>
          </cell>
          <cell r="S561">
            <v>40099138</v>
          </cell>
          <cell r="T561">
            <v>40149952</v>
          </cell>
          <cell r="U561">
            <v>40186031</v>
          </cell>
          <cell r="V561">
            <v>37563523.5</v>
          </cell>
          <cell r="W561">
            <v>24398243</v>
          </cell>
          <cell r="X561">
            <v>27397949</v>
          </cell>
          <cell r="Y561">
            <v>26483807</v>
          </cell>
          <cell r="Z561">
            <v>26831276</v>
          </cell>
          <cell r="AA561">
            <v>31392439</v>
          </cell>
          <cell r="AB561">
            <v>33151998</v>
          </cell>
          <cell r="AC561">
            <v>35022529</v>
          </cell>
          <cell r="AD561">
            <v>5006711.083333333</v>
          </cell>
          <cell r="AE561">
            <v>8350111.166666667</v>
          </cell>
          <cell r="AF561">
            <v>11693823.25</v>
          </cell>
          <cell r="AG561">
            <v>15041155.875</v>
          </cell>
          <cell r="AH561">
            <v>18280720.645833332</v>
          </cell>
          <cell r="AI561">
            <v>20862460.916666668</v>
          </cell>
          <cell r="AJ561">
            <v>23020635.583333332</v>
          </cell>
          <cell r="AK561">
            <v>25265708.75</v>
          </cell>
          <cell r="AL561">
            <v>27487170.541666668</v>
          </cell>
          <cell r="AM561">
            <v>29913158.666666668</v>
          </cell>
          <cell r="AN561">
            <v>32602510.208333332</v>
          </cell>
          <cell r="AO561">
            <v>33776061.291666664</v>
          </cell>
          <cell r="AR561" t="str">
            <v>57</v>
          </cell>
        </row>
        <row r="562">
          <cell r="R562">
            <v>-40142464</v>
          </cell>
          <cell r="S562">
            <v>-40099138</v>
          </cell>
          <cell r="T562">
            <v>-40149952</v>
          </cell>
          <cell r="U562">
            <v>-40186031</v>
          </cell>
          <cell r="V562">
            <v>-37563523.5</v>
          </cell>
          <cell r="W562">
            <v>-24398243</v>
          </cell>
          <cell r="X562">
            <v>-27397949</v>
          </cell>
          <cell r="Y562">
            <v>-26483807</v>
          </cell>
          <cell r="Z562">
            <v>-26831276</v>
          </cell>
          <cell r="AA562">
            <v>-31392439</v>
          </cell>
          <cell r="AB562">
            <v>-33151998</v>
          </cell>
          <cell r="AC562">
            <v>-35022529</v>
          </cell>
          <cell r="AD562">
            <v>-5006711.083333333</v>
          </cell>
          <cell r="AE562">
            <v>-8350111.166666667</v>
          </cell>
          <cell r="AF562">
            <v>-11693823.25</v>
          </cell>
          <cell r="AG562">
            <v>-15041155.875</v>
          </cell>
          <cell r="AH562">
            <v>-18280720.645833332</v>
          </cell>
          <cell r="AI562">
            <v>-20862460.916666668</v>
          </cell>
          <cell r="AJ562">
            <v>-23020635.583333332</v>
          </cell>
          <cell r="AK562">
            <v>-25265708.75</v>
          </cell>
          <cell r="AL562">
            <v>-27487170.541666668</v>
          </cell>
          <cell r="AM562">
            <v>-29913158.666666668</v>
          </cell>
          <cell r="AN562">
            <v>-32602510.208333332</v>
          </cell>
          <cell r="AO562">
            <v>-33776061.291666664</v>
          </cell>
          <cell r="AR562" t="str">
            <v>57</v>
          </cell>
        </row>
        <row r="563">
          <cell r="R563">
            <v>5052034</v>
          </cell>
          <cell r="S563">
            <v>12443543</v>
          </cell>
          <cell r="T563">
            <v>17474177</v>
          </cell>
          <cell r="U563">
            <v>21045962</v>
          </cell>
          <cell r="V563">
            <v>0</v>
          </cell>
          <cell r="W563">
            <v>2129178</v>
          </cell>
          <cell r="X563">
            <v>2129178</v>
          </cell>
          <cell r="Y563">
            <v>2129178</v>
          </cell>
          <cell r="Z563">
            <v>2129178</v>
          </cell>
          <cell r="AA563">
            <v>2129178</v>
          </cell>
          <cell r="AB563">
            <v>2129178</v>
          </cell>
          <cell r="AC563">
            <v>2053830</v>
          </cell>
          <cell r="AD563">
            <v>2556310.7058333331</v>
          </cell>
          <cell r="AE563">
            <v>3285293.0808333331</v>
          </cell>
          <cell r="AF563">
            <v>4531864.7474999996</v>
          </cell>
          <cell r="AG563">
            <v>6136870.5391666666</v>
          </cell>
          <cell r="AH563">
            <v>7013785.6224999996</v>
          </cell>
          <cell r="AI563">
            <v>6932279.3724999996</v>
          </cell>
          <cell r="AJ563">
            <v>6768652.4408333329</v>
          </cell>
          <cell r="AK563">
            <v>6603796.645833333</v>
          </cell>
          <cell r="AL563">
            <v>6437731.8079166664</v>
          </cell>
          <cell r="AM563">
            <v>6272895.833333333</v>
          </cell>
          <cell r="AN563">
            <v>6109883.333333333</v>
          </cell>
          <cell r="AO563">
            <v>5966047.458333333</v>
          </cell>
          <cell r="AR563" t="str">
            <v>57</v>
          </cell>
        </row>
        <row r="564"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-2145936</v>
          </cell>
          <cell r="X564">
            <v>-2153621</v>
          </cell>
          <cell r="Y564">
            <v>-2160402</v>
          </cell>
          <cell r="Z564">
            <v>-2167402</v>
          </cell>
          <cell r="AA564">
            <v>-2175033</v>
          </cell>
          <cell r="AB564">
            <v>-2182418</v>
          </cell>
          <cell r="AC564">
            <v>-2113125</v>
          </cell>
          <cell r="AD564">
            <v>0</v>
          </cell>
          <cell r="AE564">
            <v>0</v>
          </cell>
          <cell r="AF564">
            <v>0</v>
          </cell>
          <cell r="AG564">
            <v>0</v>
          </cell>
          <cell r="AH564">
            <v>0</v>
          </cell>
          <cell r="AI564">
            <v>-89414</v>
          </cell>
          <cell r="AJ564">
            <v>-268562.20833333331</v>
          </cell>
          <cell r="AK564">
            <v>-448313.16666666669</v>
          </cell>
          <cell r="AL564">
            <v>-628638.33333333337</v>
          </cell>
          <cell r="AM564">
            <v>-809573.125</v>
          </cell>
          <cell r="AN564">
            <v>-991133.58333333337</v>
          </cell>
          <cell r="AO564">
            <v>-1170114.5416666667</v>
          </cell>
          <cell r="AR564" t="str">
            <v>57</v>
          </cell>
        </row>
        <row r="565">
          <cell r="R565">
            <v>0</v>
          </cell>
          <cell r="S565">
            <v>12306.32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326.3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756890.39</v>
          </cell>
          <cell r="AD565">
            <v>0</v>
          </cell>
          <cell r="AE565">
            <v>512.76333333333332</v>
          </cell>
          <cell r="AF565">
            <v>1025.5266666666666</v>
          </cell>
          <cell r="AG565">
            <v>1025.5266666666666</v>
          </cell>
          <cell r="AH565">
            <v>1025.5266666666666</v>
          </cell>
          <cell r="AI565">
            <v>1025.5266666666666</v>
          </cell>
          <cell r="AJ565">
            <v>1039.1224999999999</v>
          </cell>
          <cell r="AK565">
            <v>1052.7183333333332</v>
          </cell>
          <cell r="AL565">
            <v>1052.7183333333332</v>
          </cell>
          <cell r="AM565">
            <v>1052.7183333333332</v>
          </cell>
          <cell r="AN565">
            <v>1052.7183333333332</v>
          </cell>
          <cell r="AO565">
            <v>32589.817916666667</v>
          </cell>
          <cell r="AR565" t="str">
            <v>62</v>
          </cell>
        </row>
        <row r="566">
          <cell r="R566">
            <v>29151744.850000001</v>
          </cell>
          <cell r="S566">
            <v>29144778.260000002</v>
          </cell>
          <cell r="T566">
            <v>29276658.600000001</v>
          </cell>
          <cell r="U566">
            <v>29330892.440000001</v>
          </cell>
          <cell r="V566">
            <v>29465078.859999999</v>
          </cell>
          <cell r="W566">
            <v>29304428.43</v>
          </cell>
          <cell r="X566">
            <v>29131689.41</v>
          </cell>
          <cell r="Y566">
            <v>28719797.670000002</v>
          </cell>
          <cell r="Z566">
            <v>28573744.390000001</v>
          </cell>
          <cell r="AA566">
            <v>28400736.719999999</v>
          </cell>
          <cell r="AB566">
            <v>28268559.57</v>
          </cell>
          <cell r="AC566">
            <v>28312670.879999999</v>
          </cell>
          <cell r="AD566">
            <v>27844010.175416667</v>
          </cell>
          <cell r="AE566">
            <v>28037787.065416668</v>
          </cell>
          <cell r="AF566">
            <v>28222793.547083333</v>
          </cell>
          <cell r="AG566">
            <v>28403546.280000001</v>
          </cell>
          <cell r="AH566">
            <v>28580101.407083333</v>
          </cell>
          <cell r="AI566">
            <v>28746036.315833334</v>
          </cell>
          <cell r="AJ566">
            <v>28890543.534166664</v>
          </cell>
          <cell r="AK566">
            <v>28993065.132083338</v>
          </cell>
          <cell r="AL566">
            <v>29045348.68041667</v>
          </cell>
          <cell r="AM566">
            <v>29047765.639999997</v>
          </cell>
          <cell r="AN566">
            <v>29009656.630833331</v>
          </cell>
          <cell r="AO566">
            <v>28954054.459583331</v>
          </cell>
          <cell r="AR566" t="str">
            <v>42b</v>
          </cell>
        </row>
        <row r="567">
          <cell r="R567">
            <v>1587484.24</v>
          </cell>
          <cell r="S567">
            <v>1523545.24</v>
          </cell>
          <cell r="T567">
            <v>1459606.24</v>
          </cell>
          <cell r="U567">
            <v>1395667.24</v>
          </cell>
          <cell r="V567">
            <v>1331728.24</v>
          </cell>
          <cell r="W567">
            <v>1267789.24</v>
          </cell>
          <cell r="X567">
            <v>1203850.24</v>
          </cell>
          <cell r="Y567">
            <v>1139911.24</v>
          </cell>
          <cell r="Z567">
            <v>1075972.24</v>
          </cell>
          <cell r="AA567">
            <v>1012033.24</v>
          </cell>
          <cell r="AB567">
            <v>948094.24</v>
          </cell>
          <cell r="AC567">
            <v>884155.24</v>
          </cell>
          <cell r="AD567">
            <v>1847207.7575000001</v>
          </cell>
          <cell r="AE567">
            <v>1795069.7558333331</v>
          </cell>
          <cell r="AF567">
            <v>1742931.7541666664</v>
          </cell>
          <cell r="AG567">
            <v>1690793.7524999997</v>
          </cell>
          <cell r="AH567">
            <v>1638655.7508333335</v>
          </cell>
          <cell r="AI567">
            <v>1586517.7491666668</v>
          </cell>
          <cell r="AJ567">
            <v>1534379.7474999998</v>
          </cell>
          <cell r="AK567">
            <v>1482241.7458333336</v>
          </cell>
          <cell r="AL567">
            <v>1430103.7441666666</v>
          </cell>
          <cell r="AM567">
            <v>1377965.7425000002</v>
          </cell>
          <cell r="AN567">
            <v>1325827.7408333335</v>
          </cell>
          <cell r="AO567">
            <v>1267789.24</v>
          </cell>
          <cell r="AR567" t="str">
            <v>57</v>
          </cell>
        </row>
        <row r="568">
          <cell r="R568">
            <v>1686169.24</v>
          </cell>
          <cell r="S568">
            <v>1636091.24</v>
          </cell>
          <cell r="T568">
            <v>1586013.24</v>
          </cell>
          <cell r="U568">
            <v>1535935.24</v>
          </cell>
          <cell r="V568">
            <v>1485857.24</v>
          </cell>
          <cell r="W568">
            <v>1435779.24</v>
          </cell>
          <cell r="X568">
            <v>1385701.24</v>
          </cell>
          <cell r="Y568">
            <v>1335623.24</v>
          </cell>
          <cell r="Z568">
            <v>1285545.24</v>
          </cell>
          <cell r="AA568">
            <v>1235467.24</v>
          </cell>
          <cell r="AB568">
            <v>1185389.24</v>
          </cell>
          <cell r="AC568">
            <v>1135311.24</v>
          </cell>
          <cell r="AD568">
            <v>1862726.7575000001</v>
          </cell>
          <cell r="AE568">
            <v>1824449.7558333331</v>
          </cell>
          <cell r="AF568">
            <v>1786172.7541666664</v>
          </cell>
          <cell r="AG568">
            <v>1747895.7524999997</v>
          </cell>
          <cell r="AH568">
            <v>1709618.7508333332</v>
          </cell>
          <cell r="AI568">
            <v>1671341.7491666665</v>
          </cell>
          <cell r="AJ568">
            <v>1633064.7474999998</v>
          </cell>
          <cell r="AK568">
            <v>1594787.7458333333</v>
          </cell>
          <cell r="AL568">
            <v>1556510.7441666666</v>
          </cell>
          <cell r="AM568">
            <v>1518233.7425000004</v>
          </cell>
          <cell r="AN568">
            <v>1479956.7408333335</v>
          </cell>
          <cell r="AO568">
            <v>1435779.24</v>
          </cell>
          <cell r="AQ568" t="str">
            <v xml:space="preserve">  </v>
          </cell>
          <cell r="AR568" t="str">
            <v xml:space="preserve"> </v>
          </cell>
        </row>
        <row r="569"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246672.16874999998</v>
          </cell>
          <cell r="AE569">
            <v>223140.73791666667</v>
          </cell>
          <cell r="AF569">
            <v>199846.80708333335</v>
          </cell>
          <cell r="AG569">
            <v>176552.87625</v>
          </cell>
          <cell r="AH569">
            <v>153258.94541666665</v>
          </cell>
          <cell r="AI569">
            <v>129810.98166666667</v>
          </cell>
          <cell r="AJ569">
            <v>106208.985</v>
          </cell>
          <cell r="AK569">
            <v>82606.988333333342</v>
          </cell>
          <cell r="AL569">
            <v>59004.991666666669</v>
          </cell>
          <cell r="AM569">
            <v>35402.995000000003</v>
          </cell>
          <cell r="AN569">
            <v>11800.998333333335</v>
          </cell>
          <cell r="AO569">
            <v>0</v>
          </cell>
          <cell r="AR569" t="str">
            <v>41b</v>
          </cell>
        </row>
        <row r="570"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B570">
            <v>0</v>
          </cell>
          <cell r="AC570">
            <v>0</v>
          </cell>
          <cell r="AD570">
            <v>0</v>
          </cell>
          <cell r="AE570">
            <v>0</v>
          </cell>
          <cell r="AF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  <cell r="AK570">
            <v>0</v>
          </cell>
          <cell r="AL570">
            <v>0</v>
          </cell>
          <cell r="AM570">
            <v>0</v>
          </cell>
          <cell r="AN570">
            <v>0</v>
          </cell>
          <cell r="AO570">
            <v>0</v>
          </cell>
          <cell r="AR570" t="str">
            <v>62</v>
          </cell>
        </row>
        <row r="571"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0</v>
          </cell>
          <cell r="AE571">
            <v>0</v>
          </cell>
          <cell r="AF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  <cell r="AK571">
            <v>0</v>
          </cell>
          <cell r="AL571">
            <v>0</v>
          </cell>
          <cell r="AM571">
            <v>0</v>
          </cell>
          <cell r="AN571">
            <v>0</v>
          </cell>
          <cell r="AO571">
            <v>0</v>
          </cell>
          <cell r="AR571" t="str">
            <v>62</v>
          </cell>
        </row>
        <row r="572"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0</v>
          </cell>
          <cell r="AE572">
            <v>0</v>
          </cell>
          <cell r="AF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  <cell r="AK572">
            <v>0</v>
          </cell>
          <cell r="AL572">
            <v>0</v>
          </cell>
          <cell r="AM572">
            <v>0</v>
          </cell>
          <cell r="AN572">
            <v>0</v>
          </cell>
          <cell r="AO572">
            <v>0</v>
          </cell>
          <cell r="AR572" t="str">
            <v>62</v>
          </cell>
        </row>
        <row r="573"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  <cell r="AK573">
            <v>0</v>
          </cell>
          <cell r="AL573">
            <v>0</v>
          </cell>
          <cell r="AM573">
            <v>0</v>
          </cell>
          <cell r="AN573">
            <v>0</v>
          </cell>
          <cell r="AO573">
            <v>0</v>
          </cell>
          <cell r="AR573" t="str">
            <v>62</v>
          </cell>
        </row>
        <row r="574"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  <cell r="AB574">
            <v>0</v>
          </cell>
          <cell r="AC574">
            <v>0</v>
          </cell>
          <cell r="AD574">
            <v>0</v>
          </cell>
          <cell r="AE574">
            <v>0</v>
          </cell>
          <cell r="AF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  <cell r="AK574">
            <v>0</v>
          </cell>
          <cell r="AL574">
            <v>0</v>
          </cell>
          <cell r="AM574">
            <v>0</v>
          </cell>
          <cell r="AN574">
            <v>0</v>
          </cell>
          <cell r="AO574">
            <v>0</v>
          </cell>
          <cell r="AR574" t="str">
            <v>62</v>
          </cell>
        </row>
        <row r="575"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  <cell r="AA575">
            <v>0</v>
          </cell>
          <cell r="AB575">
            <v>0</v>
          </cell>
          <cell r="AC575">
            <v>0</v>
          </cell>
          <cell r="AD575">
            <v>0</v>
          </cell>
          <cell r="AE575">
            <v>0</v>
          </cell>
          <cell r="AF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  <cell r="AK575">
            <v>0</v>
          </cell>
          <cell r="AL575">
            <v>0</v>
          </cell>
          <cell r="AM575">
            <v>0</v>
          </cell>
          <cell r="AN575">
            <v>0</v>
          </cell>
          <cell r="AO575">
            <v>0</v>
          </cell>
          <cell r="AR575" t="str">
            <v>62</v>
          </cell>
        </row>
        <row r="576"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  <cell r="X576">
            <v>0</v>
          </cell>
          <cell r="Y576">
            <v>0</v>
          </cell>
          <cell r="Z576">
            <v>0</v>
          </cell>
          <cell r="AA576">
            <v>0</v>
          </cell>
          <cell r="AB576">
            <v>0</v>
          </cell>
          <cell r="AC576">
            <v>0</v>
          </cell>
          <cell r="AD576">
            <v>0</v>
          </cell>
          <cell r="AE576">
            <v>0</v>
          </cell>
          <cell r="AF576">
            <v>0</v>
          </cell>
          <cell r="AG576">
            <v>0</v>
          </cell>
          <cell r="AH576">
            <v>0</v>
          </cell>
          <cell r="AI576">
            <v>0</v>
          </cell>
          <cell r="AJ576">
            <v>0</v>
          </cell>
          <cell r="AK576">
            <v>0</v>
          </cell>
          <cell r="AL576">
            <v>0</v>
          </cell>
          <cell r="AM576">
            <v>0</v>
          </cell>
          <cell r="AN576">
            <v>0</v>
          </cell>
          <cell r="AO576">
            <v>0</v>
          </cell>
          <cell r="AR576" t="str">
            <v>62</v>
          </cell>
        </row>
        <row r="577">
          <cell r="R577">
            <v>1499216.5</v>
          </cell>
          <cell r="S577">
            <v>1499216.5</v>
          </cell>
          <cell r="T577">
            <v>1495678.39</v>
          </cell>
          <cell r="U577">
            <v>1495678.39</v>
          </cell>
          <cell r="V577">
            <v>1495678.39</v>
          </cell>
          <cell r="W577">
            <v>1485186.09</v>
          </cell>
          <cell r="X577">
            <v>1485186.09</v>
          </cell>
          <cell r="Y577">
            <v>1485186.09</v>
          </cell>
          <cell r="Z577">
            <v>1453594.55</v>
          </cell>
          <cell r="AA577">
            <v>1453594.55</v>
          </cell>
          <cell r="AB577">
            <v>1453594.55</v>
          </cell>
          <cell r="AC577">
            <v>1447086.75</v>
          </cell>
          <cell r="AD577">
            <v>1496895.0112499997</v>
          </cell>
          <cell r="AE577">
            <v>1491573.7054166666</v>
          </cell>
          <cell r="AF577">
            <v>1488185.2691666668</v>
          </cell>
          <cell r="AG577">
            <v>1486729.7024999999</v>
          </cell>
          <cell r="AH577">
            <v>1485274.1358333335</v>
          </cell>
          <cell r="AI577">
            <v>1485110.5537500002</v>
          </cell>
          <cell r="AJ577">
            <v>1486238.95625</v>
          </cell>
          <cell r="AK577">
            <v>1487367.3587500004</v>
          </cell>
          <cell r="AL577">
            <v>1487179.4470833335</v>
          </cell>
          <cell r="AM577">
            <v>1485675.2212500002</v>
          </cell>
          <cell r="AN577">
            <v>1484170.9954166666</v>
          </cell>
          <cell r="AO577">
            <v>1481246.8095833336</v>
          </cell>
          <cell r="AR577" t="str">
            <v>62</v>
          </cell>
        </row>
        <row r="578"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0</v>
          </cell>
          <cell r="AE578">
            <v>0</v>
          </cell>
          <cell r="AF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  <cell r="AK578">
            <v>0</v>
          </cell>
          <cell r="AL578">
            <v>0</v>
          </cell>
          <cell r="AM578">
            <v>0</v>
          </cell>
          <cell r="AN578">
            <v>0</v>
          </cell>
          <cell r="AO578">
            <v>0</v>
          </cell>
          <cell r="AR578" t="str">
            <v>62</v>
          </cell>
        </row>
        <row r="579">
          <cell r="R579">
            <v>1146935.03</v>
          </cell>
          <cell r="S579">
            <v>1124931.8</v>
          </cell>
          <cell r="T579">
            <v>1105536.42</v>
          </cell>
          <cell r="U579">
            <v>1086141.04</v>
          </cell>
          <cell r="V579">
            <v>1066745.6599999999</v>
          </cell>
          <cell r="W579">
            <v>1047350.28</v>
          </cell>
          <cell r="X579">
            <v>1027954.9</v>
          </cell>
          <cell r="Y579">
            <v>1008559.52</v>
          </cell>
          <cell r="Z579">
            <v>989164.14</v>
          </cell>
          <cell r="AA579">
            <v>969768.76</v>
          </cell>
          <cell r="AB579">
            <v>950373.38</v>
          </cell>
          <cell r="AC579">
            <v>930978</v>
          </cell>
          <cell r="AD579">
            <v>2132502.8987500002</v>
          </cell>
          <cell r="AE579">
            <v>2043164.7612499997</v>
          </cell>
          <cell r="AF579">
            <v>1950388.8020833333</v>
          </cell>
          <cell r="AG579">
            <v>1854256.5016666667</v>
          </cell>
          <cell r="AH579">
            <v>1755267.8912499996</v>
          </cell>
          <cell r="AI579">
            <v>1653981.4625000001</v>
          </cell>
          <cell r="AJ579">
            <v>1550078.9966666671</v>
          </cell>
          <cell r="AK579">
            <v>1443802.4525000004</v>
          </cell>
          <cell r="AL579">
            <v>1335635.9295833334</v>
          </cell>
          <cell r="AM579">
            <v>1225591.7295833332</v>
          </cell>
          <cell r="AN579">
            <v>1113656.70625</v>
          </cell>
          <cell r="AO579">
            <v>1047567.6008333334</v>
          </cell>
          <cell r="AR579" t="str">
            <v>62</v>
          </cell>
        </row>
        <row r="580">
          <cell r="R580">
            <v>2910.21</v>
          </cell>
          <cell r="S580">
            <v>3856.36</v>
          </cell>
          <cell r="T580">
            <v>4321.6099999999997</v>
          </cell>
          <cell r="U580">
            <v>6532.41</v>
          </cell>
          <cell r="V580">
            <v>9620.41</v>
          </cell>
          <cell r="W580">
            <v>14813.91</v>
          </cell>
          <cell r="X580">
            <v>33938.550000000003</v>
          </cell>
          <cell r="Y580">
            <v>41960.05</v>
          </cell>
          <cell r="Z580">
            <v>46405.45</v>
          </cell>
          <cell r="AA580">
            <v>51640.05</v>
          </cell>
          <cell r="AB580">
            <v>52751.7</v>
          </cell>
          <cell r="AC580">
            <v>52913.25</v>
          </cell>
          <cell r="AD580">
            <v>186.55041666666668</v>
          </cell>
          <cell r="AE580">
            <v>468.49083333333334</v>
          </cell>
          <cell r="AF580">
            <v>809.23958333333337</v>
          </cell>
          <cell r="AG580">
            <v>1261.4904166666668</v>
          </cell>
          <cell r="AH580">
            <v>1934.5245833333331</v>
          </cell>
          <cell r="AI580">
            <v>2952.6212500000001</v>
          </cell>
          <cell r="AJ580">
            <v>4983.9737500000001</v>
          </cell>
          <cell r="AK580">
            <v>8146.4154166666676</v>
          </cell>
          <cell r="AL580">
            <v>11828.311250000001</v>
          </cell>
          <cell r="AM580">
            <v>15913.540416666669</v>
          </cell>
          <cell r="AN580">
            <v>20263.196666666667</v>
          </cell>
          <cell r="AO580">
            <v>24633.257083333334</v>
          </cell>
          <cell r="AR580" t="str">
            <v>62</v>
          </cell>
        </row>
        <row r="581">
          <cell r="R581">
            <v>58267.68</v>
          </cell>
          <cell r="S581">
            <v>58267.68</v>
          </cell>
          <cell r="T581">
            <v>58267.68</v>
          </cell>
          <cell r="U581">
            <v>58425.68</v>
          </cell>
          <cell r="V581">
            <v>56800.68</v>
          </cell>
          <cell r="W581">
            <v>56800.68</v>
          </cell>
          <cell r="X581">
            <v>56800.68</v>
          </cell>
          <cell r="Y581">
            <v>56800.68</v>
          </cell>
          <cell r="Z581">
            <v>56800.68</v>
          </cell>
          <cell r="AA581">
            <v>56800.68</v>
          </cell>
          <cell r="AB581">
            <v>56800.68</v>
          </cell>
          <cell r="AC581">
            <v>56800.68</v>
          </cell>
          <cell r="AD581">
            <v>55689.778750000005</v>
          </cell>
          <cell r="AE581">
            <v>56758.527916666673</v>
          </cell>
          <cell r="AF581">
            <v>57291.676666666666</v>
          </cell>
          <cell r="AG581">
            <v>57621.065000000002</v>
          </cell>
          <cell r="AH581">
            <v>57685.286666666674</v>
          </cell>
          <cell r="AI581">
            <v>57681.799999999996</v>
          </cell>
          <cell r="AJ581">
            <v>57678.313333333332</v>
          </cell>
          <cell r="AK581">
            <v>57674.826666666668</v>
          </cell>
          <cell r="AL581">
            <v>57671.340000000004</v>
          </cell>
          <cell r="AM581">
            <v>57608.471666666679</v>
          </cell>
          <cell r="AN581">
            <v>57486.221666666679</v>
          </cell>
          <cell r="AO581">
            <v>57363.971666666679</v>
          </cell>
          <cell r="AR581" t="str">
            <v>62</v>
          </cell>
        </row>
        <row r="582">
          <cell r="R582">
            <v>103613.35</v>
          </cell>
          <cell r="S582">
            <v>103613.35</v>
          </cell>
          <cell r="T582">
            <v>103613.35</v>
          </cell>
          <cell r="U582">
            <v>108994.22</v>
          </cell>
          <cell r="V582">
            <v>105143.95</v>
          </cell>
          <cell r="W582">
            <v>133936.85999999999</v>
          </cell>
          <cell r="X582">
            <v>175389.69</v>
          </cell>
          <cell r="Y582">
            <v>232916.35</v>
          </cell>
          <cell r="Z582">
            <v>391480.2</v>
          </cell>
          <cell r="AA582">
            <v>413724.01</v>
          </cell>
          <cell r="AB582">
            <v>419183.66</v>
          </cell>
          <cell r="AC582">
            <v>422286.4</v>
          </cell>
          <cell r="AD582">
            <v>96234.817916666638</v>
          </cell>
          <cell r="AE582">
            <v>97304.05</v>
          </cell>
          <cell r="AF582">
            <v>98128.724166666667</v>
          </cell>
          <cell r="AG582">
            <v>99160.733749999999</v>
          </cell>
          <cell r="AH582">
            <v>100187.51833333333</v>
          </cell>
          <cell r="AI582">
            <v>102174.54833333332</v>
          </cell>
          <cell r="AJ582">
            <v>107076.95166666666</v>
          </cell>
          <cell r="AK582">
            <v>116101.99916666665</v>
          </cell>
          <cell r="AL582">
            <v>134103.06791666665</v>
          </cell>
          <cell r="AM582">
            <v>159514.51</v>
          </cell>
          <cell r="AN582">
            <v>185951.84624999997</v>
          </cell>
          <cell r="AO582">
            <v>212712.88125000001</v>
          </cell>
          <cell r="AR582" t="str">
            <v>62</v>
          </cell>
        </row>
        <row r="583">
          <cell r="R583">
            <v>50000</v>
          </cell>
          <cell r="S583">
            <v>50000</v>
          </cell>
          <cell r="T583">
            <v>50000</v>
          </cell>
          <cell r="U583">
            <v>50000</v>
          </cell>
          <cell r="V583">
            <v>50000</v>
          </cell>
          <cell r="W583">
            <v>50000</v>
          </cell>
          <cell r="X583">
            <v>50000</v>
          </cell>
          <cell r="Y583">
            <v>50000</v>
          </cell>
          <cell r="Z583">
            <v>50000</v>
          </cell>
          <cell r="AA583">
            <v>50000</v>
          </cell>
          <cell r="AB583">
            <v>50000</v>
          </cell>
          <cell r="AC583">
            <v>50000</v>
          </cell>
          <cell r="AD583">
            <v>50000</v>
          </cell>
          <cell r="AE583">
            <v>50000</v>
          </cell>
          <cell r="AF583">
            <v>50000</v>
          </cell>
          <cell r="AG583">
            <v>50000</v>
          </cell>
          <cell r="AH583">
            <v>50000</v>
          </cell>
          <cell r="AI583">
            <v>50000</v>
          </cell>
          <cell r="AJ583">
            <v>50000</v>
          </cell>
          <cell r="AK583">
            <v>50000</v>
          </cell>
          <cell r="AL583">
            <v>50000</v>
          </cell>
          <cell r="AM583">
            <v>50000</v>
          </cell>
          <cell r="AN583">
            <v>50000</v>
          </cell>
          <cell r="AO583">
            <v>50000</v>
          </cell>
          <cell r="AR583" t="str">
            <v>62</v>
          </cell>
        </row>
        <row r="584"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6231.6499999999987</v>
          </cell>
          <cell r="AE584">
            <v>5400.7633333333333</v>
          </cell>
          <cell r="AF584">
            <v>4569.8766666666661</v>
          </cell>
          <cell r="AG584">
            <v>3738.99</v>
          </cell>
          <cell r="AH584">
            <v>2908.103333333333</v>
          </cell>
          <cell r="AI584">
            <v>2077.2166666666667</v>
          </cell>
          <cell r="AJ584">
            <v>1246.33</v>
          </cell>
          <cell r="AK584">
            <v>415.44333333333333</v>
          </cell>
          <cell r="AL584">
            <v>0</v>
          </cell>
          <cell r="AM584">
            <v>0</v>
          </cell>
          <cell r="AN584">
            <v>0</v>
          </cell>
          <cell r="AO584">
            <v>0</v>
          </cell>
          <cell r="AR584" t="str">
            <v>62</v>
          </cell>
        </row>
        <row r="585"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0</v>
          </cell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  <cell r="AK585">
            <v>0</v>
          </cell>
          <cell r="AL585">
            <v>0</v>
          </cell>
          <cell r="AM585">
            <v>0</v>
          </cell>
          <cell r="AN585">
            <v>0</v>
          </cell>
          <cell r="AO585">
            <v>0</v>
          </cell>
          <cell r="AR585" t="str">
            <v>62</v>
          </cell>
        </row>
        <row r="586">
          <cell r="R586">
            <v>13442.34</v>
          </cell>
          <cell r="S586">
            <v>13442.34</v>
          </cell>
          <cell r="T586">
            <v>13442.34</v>
          </cell>
          <cell r="U586">
            <v>13442.34</v>
          </cell>
          <cell r="V586">
            <v>13442.34</v>
          </cell>
          <cell r="W586">
            <v>13442.34</v>
          </cell>
          <cell r="X586">
            <v>13442.34</v>
          </cell>
          <cell r="Y586">
            <v>13442.34</v>
          </cell>
          <cell r="Z586">
            <v>9857.7199999999993</v>
          </cell>
          <cell r="AA586">
            <v>9633.68</v>
          </cell>
          <cell r="AB586">
            <v>9409.64</v>
          </cell>
          <cell r="AC586">
            <v>9185.6</v>
          </cell>
          <cell r="AD586">
            <v>13164.964999999998</v>
          </cell>
          <cell r="AE586">
            <v>13244.214999999998</v>
          </cell>
          <cell r="AF586">
            <v>13323.464999999998</v>
          </cell>
          <cell r="AG586">
            <v>13402.714999999998</v>
          </cell>
          <cell r="AH586">
            <v>13442.339999999998</v>
          </cell>
          <cell r="AI586">
            <v>13442.339999999998</v>
          </cell>
          <cell r="AJ586">
            <v>13442.339999999998</v>
          </cell>
          <cell r="AK586">
            <v>13442.339999999998</v>
          </cell>
          <cell r="AL586">
            <v>13292.980833333333</v>
          </cell>
          <cell r="AM586">
            <v>12984.9275</v>
          </cell>
          <cell r="AN586">
            <v>12658.204166666665</v>
          </cell>
          <cell r="AO586">
            <v>12312.810833333335</v>
          </cell>
          <cell r="AR586" t="str">
            <v>62</v>
          </cell>
        </row>
        <row r="587">
          <cell r="R587">
            <v>20000</v>
          </cell>
          <cell r="S587">
            <v>20000</v>
          </cell>
          <cell r="T587">
            <v>10000</v>
          </cell>
          <cell r="U587">
            <v>10000</v>
          </cell>
          <cell r="V587">
            <v>10000</v>
          </cell>
          <cell r="W587">
            <v>10000</v>
          </cell>
          <cell r="X587">
            <v>10000</v>
          </cell>
          <cell r="Y587">
            <v>10000</v>
          </cell>
          <cell r="Z587">
            <v>10000</v>
          </cell>
          <cell r="AA587">
            <v>10000</v>
          </cell>
          <cell r="AB587">
            <v>10000</v>
          </cell>
          <cell r="AC587">
            <v>10000</v>
          </cell>
          <cell r="AD587">
            <v>20000</v>
          </cell>
          <cell r="AE587">
            <v>20000</v>
          </cell>
          <cell r="AF587">
            <v>19583.333333333332</v>
          </cell>
          <cell r="AG587">
            <v>18750</v>
          </cell>
          <cell r="AH587">
            <v>17916.666666666668</v>
          </cell>
          <cell r="AI587">
            <v>17083.333333333332</v>
          </cell>
          <cell r="AJ587">
            <v>16250</v>
          </cell>
          <cell r="AK587">
            <v>15416.666666666666</v>
          </cell>
          <cell r="AL587">
            <v>14583.333333333334</v>
          </cell>
          <cell r="AM587">
            <v>13750</v>
          </cell>
          <cell r="AN587">
            <v>12916.666666666666</v>
          </cell>
          <cell r="AO587">
            <v>12083.333333333334</v>
          </cell>
          <cell r="AR587" t="str">
            <v>62</v>
          </cell>
        </row>
        <row r="588">
          <cell r="R588">
            <v>39588.47</v>
          </cell>
          <cell r="S588">
            <v>38122.230000000003</v>
          </cell>
          <cell r="T588">
            <v>36655.99</v>
          </cell>
          <cell r="U588">
            <v>35189.75</v>
          </cell>
          <cell r="V588">
            <v>33723.51</v>
          </cell>
          <cell r="W588">
            <v>32257.27</v>
          </cell>
          <cell r="X588">
            <v>30791.03</v>
          </cell>
          <cell r="Y588">
            <v>29324.79</v>
          </cell>
          <cell r="Z588">
            <v>27858.55</v>
          </cell>
          <cell r="AA588">
            <v>26392.31</v>
          </cell>
          <cell r="AB588">
            <v>24926.07</v>
          </cell>
          <cell r="AC588">
            <v>23459.83</v>
          </cell>
          <cell r="AD588">
            <v>5070.7454166666666</v>
          </cell>
          <cell r="AE588">
            <v>8308.6912499999999</v>
          </cell>
          <cell r="AF588">
            <v>11424.450416666667</v>
          </cell>
          <cell r="AG588">
            <v>14418.022916666667</v>
          </cell>
          <cell r="AH588">
            <v>17289.408749999999</v>
          </cell>
          <cell r="AI588">
            <v>20038.607916666668</v>
          </cell>
          <cell r="AJ588">
            <v>22665.620416666668</v>
          </cell>
          <cell r="AK588">
            <v>25170.446249999997</v>
          </cell>
          <cell r="AL588">
            <v>27553.085416666665</v>
          </cell>
          <cell r="AM588">
            <v>29813.537916666664</v>
          </cell>
          <cell r="AN588">
            <v>31951.803749999992</v>
          </cell>
          <cell r="AO588">
            <v>32257.27</v>
          </cell>
          <cell r="AR588" t="str">
            <v>62</v>
          </cell>
        </row>
        <row r="589"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216063.14</v>
          </cell>
          <cell r="X589">
            <v>216063.14</v>
          </cell>
          <cell r="Y589">
            <v>216063.14</v>
          </cell>
          <cell r="Z589">
            <v>50000</v>
          </cell>
          <cell r="AA589">
            <v>50000</v>
          </cell>
          <cell r="AB589">
            <v>50000</v>
          </cell>
          <cell r="AC589">
            <v>27713.599999999999</v>
          </cell>
          <cell r="AD589">
            <v>0</v>
          </cell>
          <cell r="AE589">
            <v>0</v>
          </cell>
          <cell r="AF589">
            <v>0</v>
          </cell>
          <cell r="AG589">
            <v>0</v>
          </cell>
          <cell r="AH589">
            <v>0</v>
          </cell>
          <cell r="AI589">
            <v>9002.6308333333345</v>
          </cell>
          <cell r="AJ589">
            <v>27007.892500000002</v>
          </cell>
          <cell r="AK589">
            <v>45013.154166666674</v>
          </cell>
          <cell r="AL589">
            <v>56099.118333333339</v>
          </cell>
          <cell r="AM589">
            <v>60265.785000000003</v>
          </cell>
          <cell r="AN589">
            <v>64432.451666666668</v>
          </cell>
          <cell r="AO589">
            <v>67670.518333333341</v>
          </cell>
          <cell r="AR589" t="str">
            <v>62</v>
          </cell>
        </row>
        <row r="590"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0</v>
          </cell>
          <cell r="X590">
            <v>0</v>
          </cell>
          <cell r="Y590">
            <v>0</v>
          </cell>
          <cell r="Z590">
            <v>0</v>
          </cell>
          <cell r="AA590">
            <v>0</v>
          </cell>
          <cell r="AB590">
            <v>0</v>
          </cell>
          <cell r="AC590">
            <v>0</v>
          </cell>
          <cell r="AD590">
            <v>0</v>
          </cell>
          <cell r="AE590">
            <v>0</v>
          </cell>
          <cell r="AF590">
            <v>0</v>
          </cell>
          <cell r="AG590">
            <v>0</v>
          </cell>
          <cell r="AH590">
            <v>0</v>
          </cell>
          <cell r="AI590">
            <v>0</v>
          </cell>
          <cell r="AJ590">
            <v>0</v>
          </cell>
          <cell r="AK590">
            <v>0</v>
          </cell>
          <cell r="AL590">
            <v>0</v>
          </cell>
          <cell r="AM590">
            <v>0</v>
          </cell>
          <cell r="AN590">
            <v>0</v>
          </cell>
          <cell r="AO590">
            <v>0</v>
          </cell>
          <cell r="AR590" t="str">
            <v>62</v>
          </cell>
        </row>
        <row r="591"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B591">
            <v>0</v>
          </cell>
          <cell r="AC591">
            <v>0</v>
          </cell>
          <cell r="AD591">
            <v>0</v>
          </cell>
          <cell r="AE591">
            <v>0</v>
          </cell>
          <cell r="AF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  <cell r="AK591">
            <v>0</v>
          </cell>
          <cell r="AL591">
            <v>0</v>
          </cell>
          <cell r="AM591">
            <v>0</v>
          </cell>
          <cell r="AN591">
            <v>0</v>
          </cell>
          <cell r="AO591">
            <v>0</v>
          </cell>
          <cell r="AR591" t="str">
            <v>62</v>
          </cell>
        </row>
        <row r="592"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  <cell r="X592">
            <v>0</v>
          </cell>
          <cell r="Y592">
            <v>0</v>
          </cell>
          <cell r="Z592">
            <v>0</v>
          </cell>
          <cell r="AA592">
            <v>0</v>
          </cell>
          <cell r="AB592">
            <v>0</v>
          </cell>
          <cell r="AC592">
            <v>0</v>
          </cell>
          <cell r="AD592">
            <v>0</v>
          </cell>
          <cell r="AE592">
            <v>0</v>
          </cell>
          <cell r="AF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  <cell r="AK592">
            <v>0</v>
          </cell>
          <cell r="AL592">
            <v>0</v>
          </cell>
          <cell r="AM592">
            <v>0</v>
          </cell>
          <cell r="AN592">
            <v>0</v>
          </cell>
          <cell r="AO592">
            <v>0</v>
          </cell>
          <cell r="AR592" t="str">
            <v>62</v>
          </cell>
        </row>
        <row r="593"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  <cell r="X593">
            <v>0</v>
          </cell>
          <cell r="Y593">
            <v>0</v>
          </cell>
          <cell r="Z593">
            <v>0</v>
          </cell>
          <cell r="AA593">
            <v>0</v>
          </cell>
          <cell r="AB593">
            <v>0</v>
          </cell>
          <cell r="AC593">
            <v>0</v>
          </cell>
          <cell r="AD593">
            <v>0</v>
          </cell>
          <cell r="AE593">
            <v>0</v>
          </cell>
          <cell r="AF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  <cell r="AK593">
            <v>0</v>
          </cell>
          <cell r="AL593">
            <v>0</v>
          </cell>
          <cell r="AM593">
            <v>0</v>
          </cell>
          <cell r="AN593">
            <v>0</v>
          </cell>
          <cell r="AO593">
            <v>0</v>
          </cell>
          <cell r="AR593" t="str">
            <v>62</v>
          </cell>
        </row>
        <row r="594"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  <cell r="X594">
            <v>0</v>
          </cell>
          <cell r="Y594">
            <v>0</v>
          </cell>
          <cell r="Z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0</v>
          </cell>
          <cell r="AE594">
            <v>0</v>
          </cell>
          <cell r="AF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  <cell r="AK594">
            <v>0</v>
          </cell>
          <cell r="AL594">
            <v>0</v>
          </cell>
          <cell r="AM594">
            <v>0</v>
          </cell>
          <cell r="AN594">
            <v>0</v>
          </cell>
          <cell r="AO594">
            <v>0</v>
          </cell>
          <cell r="AR594" t="str">
            <v>62</v>
          </cell>
        </row>
        <row r="595"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  <cell r="X595">
            <v>0</v>
          </cell>
          <cell r="Y595">
            <v>0</v>
          </cell>
          <cell r="Z595">
            <v>0</v>
          </cell>
          <cell r="AA595">
            <v>0</v>
          </cell>
          <cell r="AB595">
            <v>0</v>
          </cell>
          <cell r="AC595">
            <v>0</v>
          </cell>
          <cell r="AD595">
            <v>0</v>
          </cell>
          <cell r="AE595">
            <v>0</v>
          </cell>
          <cell r="AF595">
            <v>0</v>
          </cell>
          <cell r="AG595">
            <v>0</v>
          </cell>
          <cell r="AH595">
            <v>0</v>
          </cell>
          <cell r="AI595">
            <v>0</v>
          </cell>
          <cell r="AJ595">
            <v>0</v>
          </cell>
          <cell r="AK595">
            <v>0</v>
          </cell>
          <cell r="AL595">
            <v>0</v>
          </cell>
          <cell r="AM595">
            <v>0</v>
          </cell>
          <cell r="AN595">
            <v>0</v>
          </cell>
          <cell r="AO595">
            <v>0</v>
          </cell>
          <cell r="AR595" t="str">
            <v>62</v>
          </cell>
        </row>
        <row r="596"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  <cell r="X596">
            <v>0</v>
          </cell>
          <cell r="Y596">
            <v>0</v>
          </cell>
          <cell r="Z596">
            <v>0</v>
          </cell>
          <cell r="AA596">
            <v>0</v>
          </cell>
          <cell r="AB596">
            <v>0</v>
          </cell>
          <cell r="AC596">
            <v>0</v>
          </cell>
          <cell r="AD596">
            <v>0</v>
          </cell>
          <cell r="AE596">
            <v>0</v>
          </cell>
          <cell r="AF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  <cell r="AK596">
            <v>0</v>
          </cell>
          <cell r="AL596">
            <v>0</v>
          </cell>
          <cell r="AM596">
            <v>0</v>
          </cell>
          <cell r="AN596">
            <v>0</v>
          </cell>
          <cell r="AO596">
            <v>0</v>
          </cell>
          <cell r="AR596" t="str">
            <v>62</v>
          </cell>
        </row>
        <row r="597"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  <cell r="X597">
            <v>0</v>
          </cell>
          <cell r="Y597">
            <v>0</v>
          </cell>
          <cell r="Z597">
            <v>0</v>
          </cell>
          <cell r="AA597">
            <v>0</v>
          </cell>
          <cell r="AB597">
            <v>0</v>
          </cell>
          <cell r="AC597">
            <v>0</v>
          </cell>
          <cell r="AD597">
            <v>0</v>
          </cell>
          <cell r="AE597">
            <v>0</v>
          </cell>
          <cell r="AF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  <cell r="AK597">
            <v>0</v>
          </cell>
          <cell r="AL597">
            <v>0</v>
          </cell>
          <cell r="AM597">
            <v>0</v>
          </cell>
          <cell r="AN597">
            <v>0</v>
          </cell>
          <cell r="AO597">
            <v>0</v>
          </cell>
          <cell r="AR597" t="str">
            <v>62</v>
          </cell>
        </row>
        <row r="598"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B598">
            <v>0</v>
          </cell>
          <cell r="AC598">
            <v>0</v>
          </cell>
          <cell r="AD598">
            <v>0</v>
          </cell>
          <cell r="AE598">
            <v>0</v>
          </cell>
          <cell r="AF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  <cell r="AK598">
            <v>0</v>
          </cell>
          <cell r="AL598">
            <v>0</v>
          </cell>
          <cell r="AM598">
            <v>0</v>
          </cell>
          <cell r="AN598">
            <v>0</v>
          </cell>
          <cell r="AO598">
            <v>0</v>
          </cell>
          <cell r="AR598" t="str">
            <v>62</v>
          </cell>
        </row>
        <row r="599"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  <cell r="X599">
            <v>0</v>
          </cell>
          <cell r="Y599">
            <v>0</v>
          </cell>
          <cell r="Z599">
            <v>0</v>
          </cell>
          <cell r="AA599">
            <v>0</v>
          </cell>
          <cell r="AB599">
            <v>0</v>
          </cell>
          <cell r="AC599">
            <v>0</v>
          </cell>
          <cell r="AD599">
            <v>0</v>
          </cell>
          <cell r="AE599">
            <v>0</v>
          </cell>
          <cell r="AF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  <cell r="AK599">
            <v>0</v>
          </cell>
          <cell r="AL599">
            <v>0</v>
          </cell>
          <cell r="AM599">
            <v>0</v>
          </cell>
          <cell r="AN599">
            <v>0</v>
          </cell>
          <cell r="AO599">
            <v>0</v>
          </cell>
          <cell r="AR599" t="str">
            <v>62</v>
          </cell>
        </row>
        <row r="600"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B600">
            <v>0</v>
          </cell>
          <cell r="AC600">
            <v>0</v>
          </cell>
          <cell r="AD600">
            <v>0</v>
          </cell>
          <cell r="AE600">
            <v>0</v>
          </cell>
          <cell r="AF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0</v>
          </cell>
          <cell r="AO600">
            <v>0</v>
          </cell>
          <cell r="AR600" t="str">
            <v>62</v>
          </cell>
        </row>
        <row r="601"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  <cell r="AA601">
            <v>0</v>
          </cell>
          <cell r="AB601">
            <v>0</v>
          </cell>
          <cell r="AC601">
            <v>0</v>
          </cell>
          <cell r="AD601">
            <v>0</v>
          </cell>
          <cell r="AE601">
            <v>0</v>
          </cell>
          <cell r="AF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  <cell r="AK601">
            <v>0</v>
          </cell>
          <cell r="AL601">
            <v>0</v>
          </cell>
          <cell r="AM601">
            <v>0</v>
          </cell>
          <cell r="AN601">
            <v>0</v>
          </cell>
          <cell r="AO601">
            <v>0</v>
          </cell>
          <cell r="AR601" t="str">
            <v>62</v>
          </cell>
        </row>
        <row r="602"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  <cell r="W602">
            <v>0</v>
          </cell>
          <cell r="X602">
            <v>0</v>
          </cell>
          <cell r="Y602">
            <v>0</v>
          </cell>
          <cell r="Z602">
            <v>0</v>
          </cell>
          <cell r="AA602">
            <v>0</v>
          </cell>
          <cell r="AB602">
            <v>0</v>
          </cell>
          <cell r="AC602">
            <v>0</v>
          </cell>
          <cell r="AD602">
            <v>0</v>
          </cell>
          <cell r="AE602">
            <v>0</v>
          </cell>
          <cell r="AF602">
            <v>0</v>
          </cell>
          <cell r="AG602">
            <v>0</v>
          </cell>
          <cell r="AH602">
            <v>0</v>
          </cell>
          <cell r="AI602">
            <v>0</v>
          </cell>
          <cell r="AJ602">
            <v>0</v>
          </cell>
          <cell r="AK602">
            <v>0</v>
          </cell>
          <cell r="AL602">
            <v>0</v>
          </cell>
          <cell r="AM602">
            <v>0</v>
          </cell>
          <cell r="AN602">
            <v>0</v>
          </cell>
          <cell r="AO602">
            <v>0</v>
          </cell>
          <cell r="AR602" t="str">
            <v>62</v>
          </cell>
        </row>
        <row r="603"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B603">
            <v>0</v>
          </cell>
          <cell r="AC603">
            <v>0</v>
          </cell>
          <cell r="AD603">
            <v>0</v>
          </cell>
          <cell r="AE603">
            <v>0</v>
          </cell>
          <cell r="AF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  <cell r="AK603">
            <v>0</v>
          </cell>
          <cell r="AL603">
            <v>0</v>
          </cell>
          <cell r="AM603">
            <v>0</v>
          </cell>
          <cell r="AN603">
            <v>0</v>
          </cell>
          <cell r="AO603">
            <v>0</v>
          </cell>
          <cell r="AR603" t="str">
            <v>62</v>
          </cell>
        </row>
        <row r="604"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  <cell r="W604">
            <v>0</v>
          </cell>
          <cell r="X604">
            <v>0</v>
          </cell>
          <cell r="Y604">
            <v>0</v>
          </cell>
          <cell r="Z604">
            <v>0</v>
          </cell>
          <cell r="AA604">
            <v>0</v>
          </cell>
          <cell r="AB604">
            <v>0</v>
          </cell>
          <cell r="AC604">
            <v>0</v>
          </cell>
          <cell r="AD604">
            <v>0</v>
          </cell>
          <cell r="AE604">
            <v>0</v>
          </cell>
          <cell r="AF604">
            <v>0</v>
          </cell>
          <cell r="AG604">
            <v>0</v>
          </cell>
          <cell r="AH604">
            <v>0</v>
          </cell>
          <cell r="AI604">
            <v>0</v>
          </cell>
          <cell r="AJ604">
            <v>0</v>
          </cell>
          <cell r="AK604">
            <v>0</v>
          </cell>
          <cell r="AL604">
            <v>0</v>
          </cell>
          <cell r="AM604">
            <v>0</v>
          </cell>
          <cell r="AN604">
            <v>0</v>
          </cell>
          <cell r="AO604">
            <v>0</v>
          </cell>
          <cell r="AR604" t="str">
            <v>62</v>
          </cell>
        </row>
        <row r="605"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0</v>
          </cell>
          <cell r="AE605">
            <v>0</v>
          </cell>
          <cell r="AF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  <cell r="AK605">
            <v>0</v>
          </cell>
          <cell r="AL605">
            <v>0</v>
          </cell>
          <cell r="AM605">
            <v>0</v>
          </cell>
          <cell r="AN605">
            <v>0</v>
          </cell>
          <cell r="AO605">
            <v>0</v>
          </cell>
          <cell r="AR605" t="str">
            <v>62</v>
          </cell>
        </row>
        <row r="606"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  <cell r="Y606">
            <v>0</v>
          </cell>
          <cell r="Z606">
            <v>0</v>
          </cell>
          <cell r="AA606">
            <v>0</v>
          </cell>
          <cell r="AB606">
            <v>0</v>
          </cell>
          <cell r="AC606">
            <v>0</v>
          </cell>
          <cell r="AD606">
            <v>0</v>
          </cell>
          <cell r="AE606">
            <v>0</v>
          </cell>
          <cell r="AF606">
            <v>0</v>
          </cell>
          <cell r="AG606">
            <v>0</v>
          </cell>
          <cell r="AH606">
            <v>0</v>
          </cell>
          <cell r="AI606">
            <v>0</v>
          </cell>
          <cell r="AJ606">
            <v>0</v>
          </cell>
          <cell r="AK606">
            <v>0</v>
          </cell>
          <cell r="AL606">
            <v>0</v>
          </cell>
          <cell r="AM606">
            <v>0</v>
          </cell>
          <cell r="AN606">
            <v>0</v>
          </cell>
          <cell r="AO606">
            <v>0</v>
          </cell>
          <cell r="AR606" t="str">
            <v>62</v>
          </cell>
        </row>
        <row r="607"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B607">
            <v>0</v>
          </cell>
          <cell r="AC607">
            <v>0</v>
          </cell>
          <cell r="AD607">
            <v>0</v>
          </cell>
          <cell r="AE607">
            <v>0</v>
          </cell>
          <cell r="AF607">
            <v>0</v>
          </cell>
          <cell r="AG607">
            <v>0</v>
          </cell>
          <cell r="AH607">
            <v>0</v>
          </cell>
          <cell r="AI607">
            <v>0</v>
          </cell>
          <cell r="AJ607">
            <v>0</v>
          </cell>
          <cell r="AK607">
            <v>0</v>
          </cell>
          <cell r="AL607">
            <v>0</v>
          </cell>
          <cell r="AM607">
            <v>0</v>
          </cell>
          <cell r="AN607">
            <v>0</v>
          </cell>
          <cell r="AO607">
            <v>0</v>
          </cell>
          <cell r="AR607" t="str">
            <v>62</v>
          </cell>
        </row>
        <row r="608"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  <cell r="Y608">
            <v>0</v>
          </cell>
          <cell r="Z608">
            <v>0</v>
          </cell>
          <cell r="AA608">
            <v>0</v>
          </cell>
          <cell r="AB608">
            <v>0</v>
          </cell>
          <cell r="AC608">
            <v>0</v>
          </cell>
          <cell r="AD608">
            <v>0</v>
          </cell>
          <cell r="AE608">
            <v>0</v>
          </cell>
          <cell r="AF608">
            <v>0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  <cell r="AK608">
            <v>0</v>
          </cell>
          <cell r="AL608">
            <v>0</v>
          </cell>
          <cell r="AM608">
            <v>0</v>
          </cell>
          <cell r="AN608">
            <v>0</v>
          </cell>
          <cell r="AO608">
            <v>0</v>
          </cell>
          <cell r="AR608" t="str">
            <v>62</v>
          </cell>
        </row>
        <row r="609"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A609">
            <v>0</v>
          </cell>
          <cell r="AB609">
            <v>0</v>
          </cell>
          <cell r="AC609">
            <v>0</v>
          </cell>
          <cell r="AD609">
            <v>0</v>
          </cell>
          <cell r="AE609">
            <v>0</v>
          </cell>
          <cell r="AF609">
            <v>0</v>
          </cell>
          <cell r="AG609">
            <v>0</v>
          </cell>
          <cell r="AH609">
            <v>0</v>
          </cell>
          <cell r="AI609">
            <v>0</v>
          </cell>
          <cell r="AJ609">
            <v>0</v>
          </cell>
          <cell r="AK609">
            <v>0</v>
          </cell>
          <cell r="AL609">
            <v>0</v>
          </cell>
          <cell r="AM609">
            <v>0</v>
          </cell>
          <cell r="AN609">
            <v>0</v>
          </cell>
          <cell r="AO609">
            <v>0</v>
          </cell>
          <cell r="AR609" t="str">
            <v>62</v>
          </cell>
        </row>
        <row r="610"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B610">
            <v>0</v>
          </cell>
          <cell r="AC610">
            <v>0</v>
          </cell>
          <cell r="AD610">
            <v>0</v>
          </cell>
          <cell r="AE610">
            <v>0</v>
          </cell>
          <cell r="AF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0</v>
          </cell>
          <cell r="AK610">
            <v>0</v>
          </cell>
          <cell r="AL610">
            <v>0</v>
          </cell>
          <cell r="AM610">
            <v>0</v>
          </cell>
          <cell r="AN610">
            <v>0</v>
          </cell>
          <cell r="AO610">
            <v>0</v>
          </cell>
          <cell r="AR610" t="str">
            <v>62</v>
          </cell>
        </row>
        <row r="611"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  <cell r="X611">
            <v>0</v>
          </cell>
          <cell r="Y611">
            <v>0</v>
          </cell>
          <cell r="Z611">
            <v>0</v>
          </cell>
          <cell r="AA611">
            <v>0</v>
          </cell>
          <cell r="AB611">
            <v>0</v>
          </cell>
          <cell r="AC611">
            <v>0</v>
          </cell>
          <cell r="AD611">
            <v>0</v>
          </cell>
          <cell r="AE611">
            <v>0</v>
          </cell>
          <cell r="AF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  <cell r="AK611">
            <v>0</v>
          </cell>
          <cell r="AL611">
            <v>0</v>
          </cell>
          <cell r="AM611">
            <v>0</v>
          </cell>
          <cell r="AN611">
            <v>0</v>
          </cell>
          <cell r="AO611">
            <v>0</v>
          </cell>
          <cell r="AR611" t="str">
            <v>62</v>
          </cell>
        </row>
        <row r="612"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  <cell r="AO612">
            <v>0</v>
          </cell>
          <cell r="AR612" t="str">
            <v>62</v>
          </cell>
        </row>
        <row r="613"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  <cell r="AB613">
            <v>0</v>
          </cell>
          <cell r="AC613">
            <v>0</v>
          </cell>
          <cell r="AD613">
            <v>0</v>
          </cell>
          <cell r="AE613">
            <v>0</v>
          </cell>
          <cell r="AF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  <cell r="AK613">
            <v>0</v>
          </cell>
          <cell r="AL613">
            <v>0</v>
          </cell>
          <cell r="AM613">
            <v>0</v>
          </cell>
          <cell r="AN613">
            <v>0</v>
          </cell>
          <cell r="AO613">
            <v>0</v>
          </cell>
          <cell r="AR613" t="str">
            <v>62</v>
          </cell>
        </row>
        <row r="614"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  <cell r="W614">
            <v>0</v>
          </cell>
          <cell r="X614">
            <v>0</v>
          </cell>
          <cell r="Y614">
            <v>0</v>
          </cell>
          <cell r="Z614">
            <v>0</v>
          </cell>
          <cell r="AA614">
            <v>0</v>
          </cell>
          <cell r="AB614">
            <v>0</v>
          </cell>
          <cell r="AC614">
            <v>0</v>
          </cell>
          <cell r="AD614">
            <v>0</v>
          </cell>
          <cell r="AE614">
            <v>0</v>
          </cell>
          <cell r="AF614">
            <v>0</v>
          </cell>
          <cell r="AG614">
            <v>0</v>
          </cell>
          <cell r="AH614">
            <v>0</v>
          </cell>
          <cell r="AI614">
            <v>0</v>
          </cell>
          <cell r="AJ614">
            <v>0</v>
          </cell>
          <cell r="AK614">
            <v>0</v>
          </cell>
          <cell r="AL614">
            <v>0</v>
          </cell>
          <cell r="AM614">
            <v>0</v>
          </cell>
          <cell r="AN614">
            <v>0</v>
          </cell>
          <cell r="AO614">
            <v>0</v>
          </cell>
          <cell r="AR614" t="str">
            <v>62</v>
          </cell>
        </row>
        <row r="615">
          <cell r="R615">
            <v>433950.08</v>
          </cell>
          <cell r="S615">
            <v>433950.08</v>
          </cell>
          <cell r="T615">
            <v>682849.47</v>
          </cell>
          <cell r="U615">
            <v>682849.47</v>
          </cell>
          <cell r="V615">
            <v>682849.47</v>
          </cell>
          <cell r="W615">
            <v>231174.22</v>
          </cell>
          <cell r="X615">
            <v>231174.22</v>
          </cell>
          <cell r="Y615">
            <v>231174.22</v>
          </cell>
          <cell r="Z615">
            <v>186329.24</v>
          </cell>
          <cell r="AA615">
            <v>186329.24</v>
          </cell>
          <cell r="AB615">
            <v>186329.24</v>
          </cell>
          <cell r="AC615">
            <v>83090</v>
          </cell>
          <cell r="AD615">
            <v>359714.41625000007</v>
          </cell>
          <cell r="AE615">
            <v>366707.29041666677</v>
          </cell>
          <cell r="AF615">
            <v>384073.78500000009</v>
          </cell>
          <cell r="AG615">
            <v>411813.90000000008</v>
          </cell>
          <cell r="AH615">
            <v>439554.01500000007</v>
          </cell>
          <cell r="AI615">
            <v>448537.64958333335</v>
          </cell>
          <cell r="AJ615">
            <v>438764.80374999996</v>
          </cell>
          <cell r="AK615">
            <v>428991.95791666658</v>
          </cell>
          <cell r="AL615">
            <v>417350.57124999986</v>
          </cell>
          <cell r="AM615">
            <v>403840.64374999999</v>
          </cell>
          <cell r="AN615">
            <v>390330.71625</v>
          </cell>
          <cell r="AO615">
            <v>368956.58250000002</v>
          </cell>
          <cell r="AR615" t="str">
            <v>62</v>
          </cell>
        </row>
        <row r="616"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  <cell r="AB616">
            <v>0</v>
          </cell>
          <cell r="AC616">
            <v>0</v>
          </cell>
          <cell r="AD616">
            <v>0</v>
          </cell>
          <cell r="AE616">
            <v>0</v>
          </cell>
          <cell r="AF616">
            <v>0</v>
          </cell>
          <cell r="AG616">
            <v>0</v>
          </cell>
          <cell r="AH616">
            <v>0</v>
          </cell>
          <cell r="AI616">
            <v>0</v>
          </cell>
          <cell r="AJ616">
            <v>0</v>
          </cell>
          <cell r="AK616">
            <v>0</v>
          </cell>
          <cell r="AL616">
            <v>0</v>
          </cell>
          <cell r="AM616">
            <v>0</v>
          </cell>
          <cell r="AN616">
            <v>0</v>
          </cell>
          <cell r="AO616">
            <v>0</v>
          </cell>
          <cell r="AR616" t="str">
            <v>42b</v>
          </cell>
        </row>
        <row r="617"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>
            <v>0</v>
          </cell>
          <cell r="X617">
            <v>0</v>
          </cell>
          <cell r="Y617">
            <v>0</v>
          </cell>
          <cell r="Z617">
            <v>0</v>
          </cell>
          <cell r="AA617">
            <v>0</v>
          </cell>
          <cell r="AB617">
            <v>0</v>
          </cell>
          <cell r="AC617">
            <v>0</v>
          </cell>
          <cell r="AD617">
            <v>766.30208333333314</v>
          </cell>
          <cell r="AE617">
            <v>543.82041666666657</v>
          </cell>
          <cell r="AF617">
            <v>370.78041666666667</v>
          </cell>
          <cell r="AG617">
            <v>247.18208333333334</v>
          </cell>
          <cell r="AH617">
            <v>173.0254166666667</v>
          </cell>
          <cell r="AI617">
            <v>123.58958333333334</v>
          </cell>
          <cell r="AJ617">
            <v>74.153750000000002</v>
          </cell>
          <cell r="AK617">
            <v>24.717916666666667</v>
          </cell>
          <cell r="AL617">
            <v>0</v>
          </cell>
          <cell r="AM617">
            <v>0</v>
          </cell>
          <cell r="AN617">
            <v>0</v>
          </cell>
          <cell r="AO617">
            <v>0</v>
          </cell>
          <cell r="AR617" t="str">
            <v>42b</v>
          </cell>
        </row>
        <row r="618"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  <cell r="AB618">
            <v>0</v>
          </cell>
          <cell r="AC618">
            <v>0</v>
          </cell>
          <cell r="AD618">
            <v>448.67374999999998</v>
          </cell>
          <cell r="AE618">
            <v>252.38208333333333</v>
          </cell>
          <cell r="AF618">
            <v>112.17208333333333</v>
          </cell>
          <cell r="AG618">
            <v>28.043749999999999</v>
          </cell>
          <cell r="AH618">
            <v>0</v>
          </cell>
          <cell r="AI618">
            <v>0</v>
          </cell>
          <cell r="AJ618">
            <v>0</v>
          </cell>
          <cell r="AK618">
            <v>0</v>
          </cell>
          <cell r="AL618">
            <v>0</v>
          </cell>
          <cell r="AM618">
            <v>0</v>
          </cell>
          <cell r="AN618">
            <v>0</v>
          </cell>
          <cell r="AO618">
            <v>0</v>
          </cell>
          <cell r="AR618" t="str">
            <v>42b</v>
          </cell>
        </row>
        <row r="619"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  <cell r="X619">
            <v>0</v>
          </cell>
          <cell r="Y619">
            <v>0</v>
          </cell>
          <cell r="Z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51.0625</v>
          </cell>
          <cell r="AE619">
            <v>2.4245833333333331</v>
          </cell>
          <cell r="AF619">
            <v>0</v>
          </cell>
          <cell r="AG619">
            <v>0</v>
          </cell>
          <cell r="AH619">
            <v>0</v>
          </cell>
          <cell r="AI619">
            <v>0</v>
          </cell>
          <cell r="AJ619">
            <v>0</v>
          </cell>
          <cell r="AK619">
            <v>0</v>
          </cell>
          <cell r="AL619">
            <v>0</v>
          </cell>
          <cell r="AM619">
            <v>0</v>
          </cell>
          <cell r="AN619">
            <v>0</v>
          </cell>
          <cell r="AO619">
            <v>0</v>
          </cell>
          <cell r="AR619" t="str">
            <v>42b</v>
          </cell>
        </row>
        <row r="620">
          <cell r="R620">
            <v>66049.919999999998</v>
          </cell>
          <cell r="S620">
            <v>66349.17</v>
          </cell>
          <cell r="T620">
            <v>67150.53</v>
          </cell>
          <cell r="U620">
            <v>67150.53</v>
          </cell>
          <cell r="V620">
            <v>67150.53</v>
          </cell>
          <cell r="W620">
            <v>68825.78</v>
          </cell>
          <cell r="X620">
            <v>88819.91</v>
          </cell>
          <cell r="Y620">
            <v>104015.73</v>
          </cell>
          <cell r="Z620">
            <v>113670.76</v>
          </cell>
          <cell r="AA620">
            <v>132450.1</v>
          </cell>
          <cell r="AB620">
            <v>157033.31</v>
          </cell>
          <cell r="AC620">
            <v>391910</v>
          </cell>
          <cell r="AD620">
            <v>54056.837083333347</v>
          </cell>
          <cell r="AE620">
            <v>55405.910833333335</v>
          </cell>
          <cell r="AF620">
            <v>56799.072500000002</v>
          </cell>
          <cell r="AG620">
            <v>58221.894999999997</v>
          </cell>
          <cell r="AH620">
            <v>59620.248749999999</v>
          </cell>
          <cell r="AI620">
            <v>61028.812083333331</v>
          </cell>
          <cell r="AJ620">
            <v>63301.413333333338</v>
          </cell>
          <cell r="AK620">
            <v>67040.262500000012</v>
          </cell>
          <cell r="AL620">
            <v>71814.563750000001</v>
          </cell>
          <cell r="AM620">
            <v>77773.630416666667</v>
          </cell>
          <cell r="AN620">
            <v>84935.374583333338</v>
          </cell>
          <cell r="AO620">
            <v>102303.85249999999</v>
          </cell>
          <cell r="AR620" t="str">
            <v>42b</v>
          </cell>
        </row>
        <row r="621"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1425.1295833333334</v>
          </cell>
          <cell r="AE621">
            <v>1122.5325</v>
          </cell>
          <cell r="AF621">
            <v>856.1329166666668</v>
          </cell>
          <cell r="AG621">
            <v>625.93083333333323</v>
          </cell>
          <cell r="AH621">
            <v>431.84874999999994</v>
          </cell>
          <cell r="AI621">
            <v>273.80916666666667</v>
          </cell>
          <cell r="AJ621">
            <v>151.81208333333333</v>
          </cell>
          <cell r="AK621">
            <v>65.857500000000002</v>
          </cell>
          <cell r="AL621">
            <v>15.945416666666667</v>
          </cell>
          <cell r="AM621">
            <v>0</v>
          </cell>
          <cell r="AN621">
            <v>0</v>
          </cell>
          <cell r="AO621">
            <v>0</v>
          </cell>
          <cell r="AR621" t="str">
            <v>42b</v>
          </cell>
        </row>
        <row r="622">
          <cell r="R622">
            <v>12051.91</v>
          </cell>
          <cell r="S622">
            <v>10956.28</v>
          </cell>
          <cell r="T622">
            <v>9860.65</v>
          </cell>
          <cell r="U622">
            <v>8765.02</v>
          </cell>
          <cell r="V622">
            <v>7669.39</v>
          </cell>
          <cell r="W622">
            <v>6573.76</v>
          </cell>
          <cell r="X622">
            <v>5478.13</v>
          </cell>
          <cell r="Y622">
            <v>4382.5</v>
          </cell>
          <cell r="Z622">
            <v>3286.87</v>
          </cell>
          <cell r="AA622">
            <v>2191.2399999999998</v>
          </cell>
          <cell r="AB622">
            <v>1095.6099999999999</v>
          </cell>
          <cell r="AC622">
            <v>0</v>
          </cell>
          <cell r="AD622">
            <v>18625.689999999999</v>
          </cell>
          <cell r="AE622">
            <v>17530.060000000001</v>
          </cell>
          <cell r="AF622">
            <v>16434.43</v>
          </cell>
          <cell r="AG622">
            <v>15338.800000000001</v>
          </cell>
          <cell r="AH622">
            <v>14243.17</v>
          </cell>
          <cell r="AI622">
            <v>13147.54</v>
          </cell>
          <cell r="AJ622">
            <v>12051.910000000002</v>
          </cell>
          <cell r="AK622">
            <v>10956.28</v>
          </cell>
          <cell r="AL622">
            <v>9860.65</v>
          </cell>
          <cell r="AM622">
            <v>8765.0199999999986</v>
          </cell>
          <cell r="AN622">
            <v>7669.39</v>
          </cell>
          <cell r="AO622">
            <v>6573.7608333333337</v>
          </cell>
          <cell r="AR622" t="str">
            <v>42b</v>
          </cell>
        </row>
        <row r="623"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  <cell r="W623">
            <v>0</v>
          </cell>
          <cell r="X623">
            <v>0</v>
          </cell>
          <cell r="Y623">
            <v>0</v>
          </cell>
          <cell r="Z623">
            <v>0</v>
          </cell>
          <cell r="AA623">
            <v>0</v>
          </cell>
          <cell r="AB623">
            <v>0</v>
          </cell>
          <cell r="AC623">
            <v>0</v>
          </cell>
          <cell r="AD623">
            <v>76977.591249999998</v>
          </cell>
          <cell r="AE623">
            <v>69646.392083333325</v>
          </cell>
          <cell r="AF623">
            <v>62315.19291666666</v>
          </cell>
          <cell r="AG623">
            <v>54983.993749999994</v>
          </cell>
          <cell r="AH623">
            <v>47652.794583333329</v>
          </cell>
          <cell r="AI623">
            <v>40321.595416666671</v>
          </cell>
          <cell r="AJ623">
            <v>32990.396249999998</v>
          </cell>
          <cell r="AK623">
            <v>25659.197083333333</v>
          </cell>
          <cell r="AL623">
            <v>18327.997916666667</v>
          </cell>
          <cell r="AM623">
            <v>10996.79875</v>
          </cell>
          <cell r="AN623">
            <v>3665.5995833333332</v>
          </cell>
          <cell r="AO623">
            <v>0</v>
          </cell>
          <cell r="AR623" t="str">
            <v>42b</v>
          </cell>
        </row>
        <row r="624">
          <cell r="R624">
            <v>70662.600000000006</v>
          </cell>
          <cell r="S624">
            <v>69671.100000000006</v>
          </cell>
          <cell r="T624">
            <v>77909.81</v>
          </cell>
          <cell r="U624">
            <v>80135.31</v>
          </cell>
          <cell r="V624">
            <v>82291.06</v>
          </cell>
          <cell r="W624">
            <v>87752.19</v>
          </cell>
          <cell r="X624">
            <v>88358.19</v>
          </cell>
          <cell r="Y624">
            <v>89031.44</v>
          </cell>
          <cell r="Z624">
            <v>91546.07</v>
          </cell>
          <cell r="AA624">
            <v>91546.07</v>
          </cell>
          <cell r="AB624">
            <v>99340.53</v>
          </cell>
          <cell r="AC624">
            <v>101631.83</v>
          </cell>
          <cell r="AD624">
            <v>28230.660833333332</v>
          </cell>
          <cell r="AE624">
            <v>34077.898333333331</v>
          </cell>
          <cell r="AF624">
            <v>40227.102916666663</v>
          </cell>
          <cell r="AG624">
            <v>46812.316249999996</v>
          </cell>
          <cell r="AH624">
            <v>53277.879583333328</v>
          </cell>
          <cell r="AI624">
            <v>59453.042499999989</v>
          </cell>
          <cell r="AJ624">
            <v>64926.824166666665</v>
          </cell>
          <cell r="AK624">
            <v>69749.814583333326</v>
          </cell>
          <cell r="AL624">
            <v>74444.902499999997</v>
          </cell>
          <cell r="AM624">
            <v>78494.560416666674</v>
          </cell>
          <cell r="AN624">
            <v>81728.005833333329</v>
          </cell>
          <cell r="AO624">
            <v>84516.059166666673</v>
          </cell>
          <cell r="AR624" t="str">
            <v>42b</v>
          </cell>
        </row>
        <row r="625">
          <cell r="R625">
            <v>43097.78</v>
          </cell>
          <cell r="S625">
            <v>43097.78</v>
          </cell>
          <cell r="T625">
            <v>109187.35</v>
          </cell>
          <cell r="U625">
            <v>224099.77</v>
          </cell>
          <cell r="V625">
            <v>275196.01</v>
          </cell>
          <cell r="W625">
            <v>279445.96999999997</v>
          </cell>
          <cell r="X625">
            <v>340490.14</v>
          </cell>
          <cell r="Y625">
            <v>432281.04</v>
          </cell>
          <cell r="Z625">
            <v>542606.89</v>
          </cell>
          <cell r="AA625">
            <v>618771.9</v>
          </cell>
          <cell r="AB625">
            <v>655872.66</v>
          </cell>
          <cell r="AC625">
            <v>739427.73</v>
          </cell>
          <cell r="AD625">
            <v>12390.057500000001</v>
          </cell>
          <cell r="AE625">
            <v>15981.539166666669</v>
          </cell>
          <cell r="AF625">
            <v>22326.752916666668</v>
          </cell>
          <cell r="AG625">
            <v>36213.716250000005</v>
          </cell>
          <cell r="AH625">
            <v>57017.707083333335</v>
          </cell>
          <cell r="AI625">
            <v>80127.789583333331</v>
          </cell>
          <cell r="AJ625">
            <v>105958.46083333333</v>
          </cell>
          <cell r="AK625">
            <v>138157.26</v>
          </cell>
          <cell r="AL625">
            <v>178777.59041666667</v>
          </cell>
          <cell r="AM625">
            <v>225459.55000000002</v>
          </cell>
          <cell r="AN625">
            <v>275068.32250000001</v>
          </cell>
          <cell r="AO625">
            <v>329617.50374999997</v>
          </cell>
          <cell r="AR625" t="str">
            <v>57</v>
          </cell>
        </row>
        <row r="626">
          <cell r="R626">
            <v>6340.53</v>
          </cell>
          <cell r="S626">
            <v>60265.440000000002</v>
          </cell>
          <cell r="T626">
            <v>90623.360000000001</v>
          </cell>
          <cell r="U626">
            <v>144178.57999999999</v>
          </cell>
          <cell r="V626">
            <v>145478.57999999999</v>
          </cell>
          <cell r="W626">
            <v>145478.57999999999</v>
          </cell>
          <cell r="X626">
            <v>158621.10999999999</v>
          </cell>
          <cell r="Y626">
            <v>158621.10999999999</v>
          </cell>
          <cell r="Z626">
            <v>173276.71</v>
          </cell>
          <cell r="AA626">
            <v>173276.71</v>
          </cell>
          <cell r="AB626">
            <v>184156.13</v>
          </cell>
          <cell r="AC626">
            <v>188776.53</v>
          </cell>
          <cell r="AD626">
            <v>264.18874999999997</v>
          </cell>
          <cell r="AE626">
            <v>3039.4375</v>
          </cell>
          <cell r="AF626">
            <v>9326.4708333333328</v>
          </cell>
          <cell r="AG626">
            <v>19109.884999999998</v>
          </cell>
          <cell r="AH626">
            <v>31178.933333333334</v>
          </cell>
          <cell r="AI626">
            <v>43302.148333333331</v>
          </cell>
          <cell r="AJ626">
            <v>55972.96875</v>
          </cell>
          <cell r="AK626">
            <v>69191.394583333327</v>
          </cell>
          <cell r="AL626">
            <v>83020.470416666663</v>
          </cell>
          <cell r="AM626">
            <v>97460.196249999994</v>
          </cell>
          <cell r="AN626">
            <v>112353.23125</v>
          </cell>
          <cell r="AO626">
            <v>127892.09208333331</v>
          </cell>
          <cell r="AQ626" t="str">
            <v xml:space="preserve">  </v>
          </cell>
          <cell r="AR626" t="str">
            <v xml:space="preserve"> </v>
          </cell>
        </row>
        <row r="627">
          <cell r="R627">
            <v>9267.0499999999993</v>
          </cell>
          <cell r="S627">
            <v>14402.07</v>
          </cell>
          <cell r="T627">
            <v>19075.89</v>
          </cell>
          <cell r="U627">
            <v>301835.01</v>
          </cell>
          <cell r="V627">
            <v>391186.77</v>
          </cell>
          <cell r="W627">
            <v>758865.18</v>
          </cell>
          <cell r="X627">
            <v>899228.23</v>
          </cell>
          <cell r="Y627">
            <v>949695.77</v>
          </cell>
          <cell r="Z627">
            <v>1016739.37</v>
          </cell>
          <cell r="AA627">
            <v>1089069.44</v>
          </cell>
          <cell r="AB627">
            <v>1405118.22</v>
          </cell>
          <cell r="AC627">
            <v>2013628.17</v>
          </cell>
          <cell r="AD627">
            <v>702.89291666666668</v>
          </cell>
          <cell r="AE627">
            <v>1689.10625</v>
          </cell>
          <cell r="AF627">
            <v>3084.0212499999998</v>
          </cell>
          <cell r="AG627">
            <v>16455.30875</v>
          </cell>
          <cell r="AH627">
            <v>45331.216249999998</v>
          </cell>
          <cell r="AI627">
            <v>93250.047500000001</v>
          </cell>
          <cell r="AJ627">
            <v>162337.27291666667</v>
          </cell>
          <cell r="AK627">
            <v>239375.7729166667</v>
          </cell>
          <cell r="AL627">
            <v>321310.57041666668</v>
          </cell>
          <cell r="AM627">
            <v>409052.60416666669</v>
          </cell>
          <cell r="AN627">
            <v>512956.4233333334</v>
          </cell>
          <cell r="AO627">
            <v>655245.80666666653</v>
          </cell>
          <cell r="AR627" t="str">
            <v>41b</v>
          </cell>
        </row>
        <row r="628">
          <cell r="R628">
            <v>0</v>
          </cell>
          <cell r="S628">
            <v>0</v>
          </cell>
          <cell r="T628">
            <v>1405270.72</v>
          </cell>
          <cell r="U628">
            <v>1405270.72</v>
          </cell>
          <cell r="V628">
            <v>1405270.72</v>
          </cell>
          <cell r="W628">
            <v>1723048.53</v>
          </cell>
          <cell r="X628">
            <v>1723048.53</v>
          </cell>
          <cell r="Y628">
            <v>1723048.53</v>
          </cell>
          <cell r="Z628">
            <v>1723048.53</v>
          </cell>
          <cell r="AA628">
            <v>1723048.53</v>
          </cell>
          <cell r="AB628">
            <v>1723048.53</v>
          </cell>
          <cell r="AC628">
            <v>1723048.53</v>
          </cell>
          <cell r="AD628">
            <v>0</v>
          </cell>
          <cell r="AE628">
            <v>0</v>
          </cell>
          <cell r="AF628">
            <v>58552.946666666663</v>
          </cell>
          <cell r="AG628">
            <v>175658.84</v>
          </cell>
          <cell r="AH628">
            <v>292764.73333333334</v>
          </cell>
          <cell r="AI628">
            <v>423111.36874999997</v>
          </cell>
          <cell r="AJ628">
            <v>566698.74624999997</v>
          </cell>
          <cell r="AK628">
            <v>710286.12375000014</v>
          </cell>
          <cell r="AL628">
            <v>853873.50125000009</v>
          </cell>
          <cell r="AM628">
            <v>997460.87875000003</v>
          </cell>
          <cell r="AN628">
            <v>1141048.2562499999</v>
          </cell>
          <cell r="AO628">
            <v>1284635.6337499998</v>
          </cell>
          <cell r="AR628" t="str">
            <v>57</v>
          </cell>
        </row>
        <row r="629">
          <cell r="R629">
            <v>0</v>
          </cell>
          <cell r="S629">
            <v>0</v>
          </cell>
          <cell r="T629">
            <v>-1405270.72</v>
          </cell>
          <cell r="U629">
            <v>-1405270.72</v>
          </cell>
          <cell r="V629">
            <v>-1405270.72</v>
          </cell>
          <cell r="W629">
            <v>-1723048.53</v>
          </cell>
          <cell r="X629">
            <v>-1723048.53</v>
          </cell>
          <cell r="Y629">
            <v>-1723048.53</v>
          </cell>
          <cell r="Z629">
            <v>-1723048.53</v>
          </cell>
          <cell r="AA629">
            <v>-1723048.53</v>
          </cell>
          <cell r="AB629">
            <v>-1723048.53</v>
          </cell>
          <cell r="AC629">
            <v>-1723048.53</v>
          </cell>
          <cell r="AD629">
            <v>0</v>
          </cell>
          <cell r="AE629">
            <v>0</v>
          </cell>
          <cell r="AF629">
            <v>-58552.946666666663</v>
          </cell>
          <cell r="AG629">
            <v>-175658.84</v>
          </cell>
          <cell r="AH629">
            <v>-292764.73333333334</v>
          </cell>
          <cell r="AI629">
            <v>-423111.36874999997</v>
          </cell>
          <cell r="AJ629">
            <v>-566698.74624999997</v>
          </cell>
          <cell r="AK629">
            <v>-710286.12375000014</v>
          </cell>
          <cell r="AL629">
            <v>-853873.50125000009</v>
          </cell>
          <cell r="AM629">
            <v>-997460.87875000003</v>
          </cell>
          <cell r="AN629">
            <v>-1141048.2562499999</v>
          </cell>
          <cell r="AO629">
            <v>-1284635.6337499998</v>
          </cell>
          <cell r="AR629" t="str">
            <v>57</v>
          </cell>
        </row>
        <row r="630"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  <cell r="AB630">
            <v>0</v>
          </cell>
          <cell r="AC630">
            <v>0</v>
          </cell>
          <cell r="AD630">
            <v>0</v>
          </cell>
          <cell r="AE630">
            <v>0</v>
          </cell>
          <cell r="AF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  <cell r="AK630">
            <v>0</v>
          </cell>
          <cell r="AL630">
            <v>0</v>
          </cell>
          <cell r="AM630">
            <v>0</v>
          </cell>
          <cell r="AN630">
            <v>0</v>
          </cell>
          <cell r="AO630">
            <v>0</v>
          </cell>
          <cell r="AR630" t="str">
            <v>62</v>
          </cell>
        </row>
        <row r="631"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0</v>
          </cell>
          <cell r="AB631">
            <v>0</v>
          </cell>
          <cell r="AC631">
            <v>0</v>
          </cell>
          <cell r="AD631">
            <v>0</v>
          </cell>
          <cell r="AE631">
            <v>0</v>
          </cell>
          <cell r="AF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  <cell r="AK631">
            <v>0</v>
          </cell>
          <cell r="AL631">
            <v>0</v>
          </cell>
          <cell r="AM631">
            <v>0</v>
          </cell>
          <cell r="AN631">
            <v>0</v>
          </cell>
          <cell r="AO631">
            <v>0</v>
          </cell>
          <cell r="AR631" t="str">
            <v>62</v>
          </cell>
        </row>
        <row r="632">
          <cell r="R632">
            <v>5616582.2599999998</v>
          </cell>
          <cell r="S632">
            <v>5827221.7800000003</v>
          </cell>
          <cell r="T632">
            <v>6566911.3899999997</v>
          </cell>
          <cell r="U632">
            <v>6987117.3099999996</v>
          </cell>
          <cell r="V632">
            <v>7259855.0599999996</v>
          </cell>
          <cell r="W632">
            <v>7622728.9000000004</v>
          </cell>
          <cell r="X632">
            <v>8076168.0199999996</v>
          </cell>
          <cell r="Y632">
            <v>8421072.0600000005</v>
          </cell>
          <cell r="Z632">
            <v>8762627.5700000003</v>
          </cell>
          <cell r="AA632">
            <v>8842548.5700000003</v>
          </cell>
          <cell r="AB632">
            <v>9127844.5700000003</v>
          </cell>
          <cell r="AC632">
            <v>9695589.0500000007</v>
          </cell>
          <cell r="AD632">
            <v>2885148.2325000004</v>
          </cell>
          <cell r="AE632">
            <v>3334584.3175000004</v>
          </cell>
          <cell r="AF632">
            <v>3803748.1370833335</v>
          </cell>
          <cell r="AG632">
            <v>4282511.7079166668</v>
          </cell>
          <cell r="AH632">
            <v>4754669.3691666676</v>
          </cell>
          <cell r="AI632">
            <v>5206461.6800000006</v>
          </cell>
          <cell r="AJ632">
            <v>5641053.2591666663</v>
          </cell>
          <cell r="AK632">
            <v>6058213.1462500012</v>
          </cell>
          <cell r="AL632">
            <v>6451554.9233333347</v>
          </cell>
          <cell r="AM632">
            <v>6823419.870000001</v>
          </cell>
          <cell r="AN632">
            <v>7175671.7862499999</v>
          </cell>
          <cell r="AO632">
            <v>7541855.1370833339</v>
          </cell>
          <cell r="AR632" t="str">
            <v>62</v>
          </cell>
        </row>
        <row r="633">
          <cell r="R633">
            <v>915717.73</v>
          </cell>
          <cell r="S633">
            <v>952367.21</v>
          </cell>
          <cell r="T633">
            <v>1150781.6000000001</v>
          </cell>
          <cell r="U633">
            <v>1340988.68</v>
          </cell>
          <cell r="V633">
            <v>1498338.46</v>
          </cell>
          <cell r="W633">
            <v>1687982.62</v>
          </cell>
          <cell r="X633">
            <v>1895994.93</v>
          </cell>
          <cell r="Y633">
            <v>2030187.12</v>
          </cell>
          <cell r="Z633">
            <v>2220536.2999999998</v>
          </cell>
          <cell r="AA633">
            <v>2263106.2999999998</v>
          </cell>
          <cell r="AB633">
            <v>2521342.2999999998</v>
          </cell>
          <cell r="AC633">
            <v>2862500.74</v>
          </cell>
          <cell r="AD633">
            <v>393848.46875</v>
          </cell>
          <cell r="AE633">
            <v>469187.13291666674</v>
          </cell>
          <cell r="AF633">
            <v>552953.1875</v>
          </cell>
          <cell r="AG633">
            <v>650379.36583333334</v>
          </cell>
          <cell r="AH633">
            <v>759425.3091666667</v>
          </cell>
          <cell r="AI633">
            <v>877684.79166666686</v>
          </cell>
          <cell r="AJ633">
            <v>1003431.8154166668</v>
          </cell>
          <cell r="AK633">
            <v>1131770.33125</v>
          </cell>
          <cell r="AL633">
            <v>1261438.9541666666</v>
          </cell>
          <cell r="AM633">
            <v>1391895.5391666666</v>
          </cell>
          <cell r="AN633">
            <v>1530092.0712500003</v>
          </cell>
          <cell r="AO633">
            <v>1691048.9987500003</v>
          </cell>
          <cell r="AQ633" t="str">
            <v xml:space="preserve">  </v>
          </cell>
          <cell r="AR633" t="str">
            <v xml:space="preserve"> </v>
          </cell>
        </row>
        <row r="634">
          <cell r="R634">
            <v>232596.08</v>
          </cell>
          <cell r="S634">
            <v>239508.19</v>
          </cell>
          <cell r="T634">
            <v>249911.84</v>
          </cell>
          <cell r="U634">
            <v>258241.02</v>
          </cell>
          <cell r="V634">
            <v>265709.96999999997</v>
          </cell>
          <cell r="W634">
            <v>277407.67</v>
          </cell>
          <cell r="X634">
            <v>287269.67</v>
          </cell>
          <cell r="Y634">
            <v>303633.37</v>
          </cell>
          <cell r="Z634">
            <v>354087.04</v>
          </cell>
          <cell r="AA634">
            <v>367425.23</v>
          </cell>
          <cell r="AB634">
            <v>379329.75</v>
          </cell>
          <cell r="AC634">
            <v>394078.65</v>
          </cell>
          <cell r="AD634">
            <v>168371.73291666666</v>
          </cell>
          <cell r="AE634">
            <v>178687.92250000002</v>
          </cell>
          <cell r="AF634">
            <v>188285.98874999999</v>
          </cell>
          <cell r="AG634">
            <v>198211.17874999999</v>
          </cell>
          <cell r="AH634">
            <v>208404.56166666665</v>
          </cell>
          <cell r="AI634">
            <v>218592.23958333334</v>
          </cell>
          <cell r="AJ634">
            <v>228853.62666666671</v>
          </cell>
          <cell r="AK634">
            <v>239284.86499999999</v>
          </cell>
          <cell r="AL634">
            <v>251483.76291666666</v>
          </cell>
          <cell r="AM634">
            <v>265386.64333333331</v>
          </cell>
          <cell r="AN634">
            <v>279398.23833333334</v>
          </cell>
          <cell r="AO634">
            <v>293603.89624999999</v>
          </cell>
          <cell r="AR634" t="str">
            <v>62</v>
          </cell>
        </row>
        <row r="635">
          <cell r="R635">
            <v>110552.54</v>
          </cell>
          <cell r="S635">
            <v>113799.55</v>
          </cell>
          <cell r="T635">
            <v>118686.74</v>
          </cell>
          <cell r="U635">
            <v>122599.43</v>
          </cell>
          <cell r="V635">
            <v>126108.02</v>
          </cell>
          <cell r="W635">
            <v>131603.1</v>
          </cell>
          <cell r="X635">
            <v>136235.84</v>
          </cell>
          <cell r="Y635">
            <v>143922.79999999999</v>
          </cell>
          <cell r="Z635">
            <v>167623.75</v>
          </cell>
          <cell r="AA635">
            <v>173889.46</v>
          </cell>
          <cell r="AB635">
            <v>179481.69</v>
          </cell>
          <cell r="AC635">
            <v>186410.08</v>
          </cell>
          <cell r="AD635">
            <v>81699.05041666668</v>
          </cell>
          <cell r="AE635">
            <v>86344.811666666676</v>
          </cell>
          <cell r="AF635">
            <v>90678.02416666667</v>
          </cell>
          <cell r="AG635">
            <v>95174.287083333344</v>
          </cell>
          <cell r="AH635">
            <v>99803.522916666683</v>
          </cell>
          <cell r="AI635">
            <v>104445.63791666669</v>
          </cell>
          <cell r="AJ635">
            <v>109139.44083333336</v>
          </cell>
          <cell r="AK635">
            <v>113932.12833333336</v>
          </cell>
          <cell r="AL635">
            <v>119576.21666666666</v>
          </cell>
          <cell r="AM635">
            <v>126040.50249999999</v>
          </cell>
          <cell r="AN635">
            <v>132575.37166666667</v>
          </cell>
          <cell r="AO635">
            <v>139220.36708333332</v>
          </cell>
          <cell r="AQ635" t="str">
            <v xml:space="preserve">  </v>
          </cell>
          <cell r="AR635" t="str">
            <v xml:space="preserve"> </v>
          </cell>
        </row>
        <row r="636"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B636">
            <v>0</v>
          </cell>
          <cell r="AC636">
            <v>0</v>
          </cell>
          <cell r="AD636">
            <v>0</v>
          </cell>
          <cell r="AE636">
            <v>0</v>
          </cell>
          <cell r="AF636">
            <v>0</v>
          </cell>
          <cell r="AG636">
            <v>0</v>
          </cell>
          <cell r="AH636">
            <v>0</v>
          </cell>
          <cell r="AI636">
            <v>0</v>
          </cell>
          <cell r="AJ636">
            <v>0</v>
          </cell>
          <cell r="AK636">
            <v>0</v>
          </cell>
          <cell r="AL636">
            <v>0</v>
          </cell>
          <cell r="AM636">
            <v>0</v>
          </cell>
          <cell r="AN636">
            <v>0</v>
          </cell>
          <cell r="AO636">
            <v>0</v>
          </cell>
          <cell r="AR636" t="str">
            <v>50a</v>
          </cell>
        </row>
        <row r="637">
          <cell r="R637">
            <v>1184110.0900000001</v>
          </cell>
          <cell r="S637">
            <v>1274780.02</v>
          </cell>
          <cell r="T637">
            <v>1401824.86</v>
          </cell>
          <cell r="U637">
            <v>1563930.4</v>
          </cell>
          <cell r="V637">
            <v>1626436.23</v>
          </cell>
          <cell r="W637">
            <v>1657521.01</v>
          </cell>
          <cell r="X637">
            <v>1775523.53</v>
          </cell>
          <cell r="Y637">
            <v>1823435.88</v>
          </cell>
          <cell r="Z637">
            <v>2000668.66</v>
          </cell>
          <cell r="AA637">
            <v>2013048.72</v>
          </cell>
          <cell r="AB637">
            <v>2089641.01</v>
          </cell>
          <cell r="AC637">
            <v>2115689.34</v>
          </cell>
          <cell r="AD637">
            <v>695297.58416666673</v>
          </cell>
          <cell r="AE637">
            <v>767520.0279166667</v>
          </cell>
          <cell r="AF637">
            <v>843036.65499999991</v>
          </cell>
          <cell r="AG637">
            <v>926733.21833333327</v>
          </cell>
          <cell r="AH637">
            <v>1017259.7241666666</v>
          </cell>
          <cell r="AI637">
            <v>1105754.9320833331</v>
          </cell>
          <cell r="AJ637">
            <v>1192172.2558333334</v>
          </cell>
          <cell r="AK637">
            <v>1281372.6879166665</v>
          </cell>
          <cell r="AL637">
            <v>1376169.5075000001</v>
          </cell>
          <cell r="AM637">
            <v>1476304.5566666666</v>
          </cell>
          <cell r="AN637">
            <v>1575848.21875</v>
          </cell>
          <cell r="AO637">
            <v>1667808.6254166665</v>
          </cell>
          <cell r="AR637" t="str">
            <v>62</v>
          </cell>
        </row>
        <row r="638">
          <cell r="R638">
            <v>542684.44999999995</v>
          </cell>
          <cell r="S638">
            <v>585277.26</v>
          </cell>
          <cell r="T638">
            <v>644957.42000000004</v>
          </cell>
          <cell r="U638">
            <v>721107.59</v>
          </cell>
          <cell r="V638">
            <v>750470.13</v>
          </cell>
          <cell r="W638">
            <v>765072.42</v>
          </cell>
          <cell r="X638">
            <v>820504.9</v>
          </cell>
          <cell r="Y638">
            <v>843012.05</v>
          </cell>
          <cell r="Z638">
            <v>926268.34</v>
          </cell>
          <cell r="AA638">
            <v>932083.96</v>
          </cell>
          <cell r="AB638">
            <v>968063.7</v>
          </cell>
          <cell r="AC638">
            <v>980300.08</v>
          </cell>
          <cell r="AD638">
            <v>323175.68958333338</v>
          </cell>
          <cell r="AE638">
            <v>355686.45624999999</v>
          </cell>
          <cell r="AF638">
            <v>389864.22666666663</v>
          </cell>
          <cell r="AG638">
            <v>427964.6112499999</v>
          </cell>
          <cell r="AH638">
            <v>469325.73374999996</v>
          </cell>
          <cell r="AI638">
            <v>509855.35999999993</v>
          </cell>
          <cell r="AJ638">
            <v>549580.41499999992</v>
          </cell>
          <cell r="AK638">
            <v>590698.30958333332</v>
          </cell>
          <cell r="AL638">
            <v>634523.45499999996</v>
          </cell>
          <cell r="AM638">
            <v>680909.28749999998</v>
          </cell>
          <cell r="AN638">
            <v>727106.25541666662</v>
          </cell>
          <cell r="AO638">
            <v>769986.33666666655</v>
          </cell>
          <cell r="AQ638" t="str">
            <v xml:space="preserve">  </v>
          </cell>
        </row>
        <row r="639">
          <cell r="R639">
            <v>-6928634.3099999996</v>
          </cell>
          <cell r="S639">
            <v>-7723150.3799999999</v>
          </cell>
          <cell r="T639">
            <v>-8218648.0899999999</v>
          </cell>
          <cell r="U639">
            <v>-8419648.4100000001</v>
          </cell>
          <cell r="V639">
            <v>-8719614.2599999998</v>
          </cell>
          <cell r="W639">
            <v>-8879269.3900000006</v>
          </cell>
          <cell r="X639">
            <v>-9052764.6699999999</v>
          </cell>
          <cell r="Y639">
            <v>-9228127.3300000001</v>
          </cell>
          <cell r="Z639">
            <v>-9395462.9600000009</v>
          </cell>
          <cell r="AA639">
            <v>-9839400.6899999995</v>
          </cell>
          <cell r="AB639">
            <v>-10650764.15</v>
          </cell>
          <cell r="AC639">
            <v>-11430828.1</v>
          </cell>
          <cell r="AD639">
            <v>-3735016.6479166667</v>
          </cell>
          <cell r="AE639">
            <v>-4278532.4608333334</v>
          </cell>
          <cell r="AF639">
            <v>-4848712.6566666672</v>
          </cell>
          <cell r="AG639">
            <v>-5404862.9675000003</v>
          </cell>
          <cell r="AH639">
            <v>-5943489.3791666673</v>
          </cell>
          <cell r="AI639">
            <v>-6447682.2762500001</v>
          </cell>
          <cell r="AJ639">
            <v>-6905428.2020833343</v>
          </cell>
          <cell r="AK639">
            <v>-7321960.987499998</v>
          </cell>
          <cell r="AL639">
            <v>-7695551.2199999988</v>
          </cell>
          <cell r="AM639">
            <v>-8052056.5070833331</v>
          </cell>
          <cell r="AN639">
            <v>-8425514.1283333339</v>
          </cell>
          <cell r="AO639">
            <v>-8830892.8620833345</v>
          </cell>
          <cell r="AR639" t="str">
            <v>62</v>
          </cell>
        </row>
        <row r="640">
          <cell r="R640">
            <v>-1521958.18</v>
          </cell>
          <cell r="S640">
            <v>-3241266.21</v>
          </cell>
          <cell r="T640">
            <v>-1914425.76</v>
          </cell>
          <cell r="U640">
            <v>-2184695.7000000002</v>
          </cell>
          <cell r="V640">
            <v>-2374916.31</v>
          </cell>
          <cell r="W640">
            <v>-2584658.14</v>
          </cell>
          <cell r="X640">
            <v>-2852735.67</v>
          </cell>
          <cell r="Y640">
            <v>-3017121.97</v>
          </cell>
          <cell r="Z640">
            <v>-3314428.39</v>
          </cell>
          <cell r="AA640">
            <v>-3369079.72</v>
          </cell>
          <cell r="AB640">
            <v>-3668887.69</v>
          </cell>
          <cell r="AC640">
            <v>-4029210.9</v>
          </cell>
          <cell r="AD640">
            <v>-792525.70291666675</v>
          </cell>
          <cell r="AE640">
            <v>-969305.29708333325</v>
          </cell>
          <cell r="AF640">
            <v>-1157824.9258333333</v>
          </cell>
          <cell r="AG640">
            <v>-1297847.7516666667</v>
          </cell>
          <cell r="AH640">
            <v>-1452884.0408333335</v>
          </cell>
          <cell r="AI640">
            <v>-1616315.2520833332</v>
          </cell>
          <cell r="AJ640">
            <v>-1786481.1337499998</v>
          </cell>
          <cell r="AK640">
            <v>-1960730.2316666667</v>
          </cell>
          <cell r="AL640">
            <v>-2139868.0883333334</v>
          </cell>
          <cell r="AM640">
            <v>-2323174.7916666665</v>
          </cell>
          <cell r="AN640">
            <v>-2516222.8191666668</v>
          </cell>
          <cell r="AO640">
            <v>-2728824.4816666669</v>
          </cell>
          <cell r="AQ640" t="str">
            <v xml:space="preserve">  </v>
          </cell>
          <cell r="AR640" t="str">
            <v xml:space="preserve">  </v>
          </cell>
        </row>
        <row r="641">
          <cell r="R641">
            <v>3625803.92</v>
          </cell>
          <cell r="S641">
            <v>3750255.64</v>
          </cell>
          <cell r="T641">
            <v>3929777.98</v>
          </cell>
          <cell r="U641">
            <v>4195721.3099999996</v>
          </cell>
          <cell r="V641">
            <v>4568893.96</v>
          </cell>
          <cell r="W641">
            <v>4810020.5999999996</v>
          </cell>
          <cell r="X641">
            <v>5504180.6299999999</v>
          </cell>
          <cell r="Y641">
            <v>5918793.7699999996</v>
          </cell>
          <cell r="Z641">
            <v>6291827.6500000004</v>
          </cell>
          <cell r="AA641">
            <v>6513080.8700000001</v>
          </cell>
          <cell r="AB641">
            <v>6965117.6399999997</v>
          </cell>
          <cell r="AC641">
            <v>7588538.8200000003</v>
          </cell>
          <cell r="AD641">
            <v>1417502.2870833334</v>
          </cell>
          <cell r="AE641">
            <v>1708701.5133333334</v>
          </cell>
          <cell r="AF641">
            <v>2002227.5941666665</v>
          </cell>
          <cell r="AG641">
            <v>2309125.1737500001</v>
          </cell>
          <cell r="AH641">
            <v>2625954.5120833335</v>
          </cell>
          <cell r="AI641">
            <v>2950568.2558333334</v>
          </cell>
          <cell r="AJ641">
            <v>3292144.5308333333</v>
          </cell>
          <cell r="AK641">
            <v>3645276.103333333</v>
          </cell>
          <cell r="AL641">
            <v>4007824.2850000001</v>
          </cell>
          <cell r="AM641">
            <v>4374136.3354166672</v>
          </cell>
          <cell r="AN641">
            <v>4747008.8216666663</v>
          </cell>
          <cell r="AO641">
            <v>5122308.3358333334</v>
          </cell>
          <cell r="AR641" t="str">
            <v>62</v>
          </cell>
        </row>
        <row r="642">
          <cell r="R642">
            <v>-3199913.3</v>
          </cell>
          <cell r="S642">
            <v>-3199913.3</v>
          </cell>
          <cell r="T642">
            <v>-3750255.64</v>
          </cell>
          <cell r="U642">
            <v>-3750255.64</v>
          </cell>
          <cell r="V642">
            <v>-3750255.64</v>
          </cell>
          <cell r="W642">
            <v>-4810020.5999999996</v>
          </cell>
          <cell r="X642">
            <v>-4810020.5999999996</v>
          </cell>
          <cell r="Y642">
            <v>-4810020.5999999996</v>
          </cell>
          <cell r="Z642">
            <v>-6291827.6500000004</v>
          </cell>
          <cell r="AA642">
            <v>-6291827.6500000004</v>
          </cell>
          <cell r="AB642">
            <v>-6291827.6500000004</v>
          </cell>
          <cell r="AC642">
            <v>-7588538.8200000003</v>
          </cell>
          <cell r="AD642">
            <v>-595535.39749999996</v>
          </cell>
          <cell r="AE642">
            <v>-862194.8391666665</v>
          </cell>
          <cell r="AF642">
            <v>-1151785.2116666667</v>
          </cell>
          <cell r="AG642">
            <v>-1464306.5149999999</v>
          </cell>
          <cell r="AH642">
            <v>-1776827.8183333334</v>
          </cell>
          <cell r="AI642">
            <v>-2133505.9950000001</v>
          </cell>
          <cell r="AJ642">
            <v>-2534341.0450000004</v>
          </cell>
          <cell r="AK642">
            <v>-2935176.0950000002</v>
          </cell>
          <cell r="AL642">
            <v>-3397753.1054166672</v>
          </cell>
          <cell r="AM642">
            <v>-3922072.0762500004</v>
          </cell>
          <cell r="AN642">
            <v>-4348617.9295833334</v>
          </cell>
          <cell r="AO642">
            <v>-4695863.6941666668</v>
          </cell>
          <cell r="AR642" t="str">
            <v>62</v>
          </cell>
        </row>
        <row r="643">
          <cell r="R643">
            <v>67765</v>
          </cell>
          <cell r="S643">
            <v>84314.41</v>
          </cell>
          <cell r="T643">
            <v>127139.51</v>
          </cell>
          <cell r="U643">
            <v>184980.13</v>
          </cell>
          <cell r="V643">
            <v>0</v>
          </cell>
          <cell r="W643">
            <v>16758</v>
          </cell>
          <cell r="X643">
            <v>24443</v>
          </cell>
          <cell r="Y643">
            <v>31224</v>
          </cell>
          <cell r="Z643">
            <v>38224</v>
          </cell>
          <cell r="AA643">
            <v>45855</v>
          </cell>
          <cell r="AB643">
            <v>53240</v>
          </cell>
          <cell r="AC643">
            <v>59295</v>
          </cell>
          <cell r="AD643">
            <v>18253.345000000001</v>
          </cell>
          <cell r="AE643">
            <v>24589.987083333337</v>
          </cell>
          <cell r="AF643">
            <v>33400.567083333335</v>
          </cell>
          <cell r="AG643">
            <v>46405.552083333336</v>
          </cell>
          <cell r="AH643">
            <v>54113.057500000003</v>
          </cell>
          <cell r="AI643">
            <v>54811.307500000003</v>
          </cell>
          <cell r="AJ643">
            <v>56528.015833333338</v>
          </cell>
          <cell r="AK643">
            <v>58847.474166666674</v>
          </cell>
          <cell r="AL643">
            <v>61741.140833333338</v>
          </cell>
          <cell r="AM643">
            <v>62832.549583333333</v>
          </cell>
          <cell r="AN643">
            <v>61568.314583333333</v>
          </cell>
          <cell r="AO643">
            <v>60954.254166666673</v>
          </cell>
          <cell r="AR643" t="str">
            <v>57</v>
          </cell>
        </row>
        <row r="644"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0</v>
          </cell>
          <cell r="W644">
            <v>0</v>
          </cell>
          <cell r="X644">
            <v>0</v>
          </cell>
          <cell r="Y644">
            <v>0</v>
          </cell>
          <cell r="Z644">
            <v>0</v>
          </cell>
          <cell r="AA644">
            <v>0</v>
          </cell>
          <cell r="AB644">
            <v>0</v>
          </cell>
          <cell r="AC644">
            <v>0</v>
          </cell>
          <cell r="AD644">
            <v>0</v>
          </cell>
          <cell r="AE644">
            <v>0</v>
          </cell>
          <cell r="AF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0</v>
          </cell>
          <cell r="AK644">
            <v>0</v>
          </cell>
          <cell r="AL644">
            <v>0</v>
          </cell>
          <cell r="AM644">
            <v>0</v>
          </cell>
          <cell r="AN644">
            <v>0</v>
          </cell>
          <cell r="AO644">
            <v>0</v>
          </cell>
          <cell r="AR644" t="str">
            <v>62</v>
          </cell>
        </row>
        <row r="645"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112615.39750000001</v>
          </cell>
          <cell r="AE645">
            <v>112409.39541666668</v>
          </cell>
          <cell r="AF645">
            <v>110212.61625000002</v>
          </cell>
          <cell r="AG645">
            <v>104961.15791666669</v>
          </cell>
          <cell r="AH645">
            <v>96508.940416666679</v>
          </cell>
          <cell r="AI645">
            <v>84139.44958333332</v>
          </cell>
          <cell r="AJ645">
            <v>69783.54041666667</v>
          </cell>
          <cell r="AK645">
            <v>55427.631249999999</v>
          </cell>
          <cell r="AL645">
            <v>40425.451249999998</v>
          </cell>
          <cell r="AM645">
            <v>24449.732083333332</v>
          </cell>
          <cell r="AN645">
            <v>8149.1191666666664</v>
          </cell>
          <cell r="AO645">
            <v>0</v>
          </cell>
          <cell r="AR645" t="str">
            <v>62</v>
          </cell>
        </row>
        <row r="646">
          <cell r="R646">
            <v>329023.5</v>
          </cell>
          <cell r="S646">
            <v>392185.61</v>
          </cell>
          <cell r="T646">
            <v>443611.95</v>
          </cell>
          <cell r="U646">
            <v>470589.49</v>
          </cell>
          <cell r="V646">
            <v>487666.43</v>
          </cell>
          <cell r="W646">
            <v>487666.43</v>
          </cell>
          <cell r="X646">
            <v>487960.37</v>
          </cell>
          <cell r="Y646">
            <v>498948.74</v>
          </cell>
          <cell r="Z646">
            <v>529411.66</v>
          </cell>
          <cell r="AA646">
            <v>549517.39</v>
          </cell>
          <cell r="AB646">
            <v>638831.46</v>
          </cell>
          <cell r="AC646">
            <v>657310.29</v>
          </cell>
          <cell r="AD646">
            <v>71170.692500000005</v>
          </cell>
          <cell r="AE646">
            <v>101221.07208333333</v>
          </cell>
          <cell r="AF646">
            <v>136045.97041666668</v>
          </cell>
          <cell r="AG646">
            <v>173613.65374999997</v>
          </cell>
          <cell r="AH646">
            <v>212492.89708333332</v>
          </cell>
          <cell r="AI646">
            <v>251996.73499999999</v>
          </cell>
          <cell r="AJ646">
            <v>291425.87583333335</v>
          </cell>
          <cell r="AK646">
            <v>331191.17541666672</v>
          </cell>
          <cell r="AL646">
            <v>372549.67458333331</v>
          </cell>
          <cell r="AM646">
            <v>413939.57375000004</v>
          </cell>
          <cell r="AN646">
            <v>452574.79458333337</v>
          </cell>
          <cell r="AO646">
            <v>484430.47666666674</v>
          </cell>
          <cell r="AR646" t="str">
            <v>62</v>
          </cell>
        </row>
        <row r="647"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  <cell r="AA647">
            <v>0</v>
          </cell>
          <cell r="AB647">
            <v>0</v>
          </cell>
          <cell r="AC647">
            <v>0</v>
          </cell>
          <cell r="AD647">
            <v>0</v>
          </cell>
          <cell r="AE647">
            <v>0</v>
          </cell>
          <cell r="AF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  <cell r="AK647">
            <v>0</v>
          </cell>
          <cell r="AL647">
            <v>0</v>
          </cell>
          <cell r="AM647">
            <v>0</v>
          </cell>
          <cell r="AN647">
            <v>0</v>
          </cell>
          <cell r="AO647">
            <v>0</v>
          </cell>
          <cell r="AR647" t="str">
            <v>41b</v>
          </cell>
        </row>
        <row r="648">
          <cell r="R648">
            <v>-93055.039999999994</v>
          </cell>
          <cell r="S648">
            <v>13862.42</v>
          </cell>
          <cell r="T648">
            <v>16693.18</v>
          </cell>
          <cell r="U648">
            <v>13657.23</v>
          </cell>
          <cell r="V648">
            <v>74764.320000000007</v>
          </cell>
          <cell r="W648">
            <v>83916.32</v>
          </cell>
          <cell r="X648">
            <v>66767.88</v>
          </cell>
          <cell r="Y648">
            <v>1235.43</v>
          </cell>
          <cell r="Z648">
            <v>10850.25</v>
          </cell>
          <cell r="AA648">
            <v>5790.34</v>
          </cell>
          <cell r="AB648">
            <v>249176.16</v>
          </cell>
          <cell r="AC648">
            <v>0</v>
          </cell>
          <cell r="AD648">
            <v>-567513.80791666673</v>
          </cell>
          <cell r="AE648">
            <v>-546843.57999999996</v>
          </cell>
          <cell r="AF648">
            <v>-521114.73541666666</v>
          </cell>
          <cell r="AG648">
            <v>-494598.78416666668</v>
          </cell>
          <cell r="AH648">
            <v>-452635.20208333334</v>
          </cell>
          <cell r="AI648">
            <v>-400636.45874999993</v>
          </cell>
          <cell r="AJ648">
            <v>-330571.71583333338</v>
          </cell>
          <cell r="AK648">
            <v>-243748.02791666667</v>
          </cell>
          <cell r="AL648">
            <v>-154781.06541666665</v>
          </cell>
          <cell r="AM648">
            <v>-70013.426666666652</v>
          </cell>
          <cell r="AN648">
            <v>3697.4512500000033</v>
          </cell>
          <cell r="AO648">
            <v>36971.540833333333</v>
          </cell>
          <cell r="AR648" t="str">
            <v>41b</v>
          </cell>
        </row>
        <row r="649"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  <cell r="W649">
            <v>0</v>
          </cell>
          <cell r="X649">
            <v>0</v>
          </cell>
          <cell r="Y649">
            <v>0</v>
          </cell>
          <cell r="Z649">
            <v>0</v>
          </cell>
          <cell r="AA649">
            <v>0</v>
          </cell>
          <cell r="AB649">
            <v>0</v>
          </cell>
          <cell r="AC649">
            <v>0</v>
          </cell>
          <cell r="AD649">
            <v>0</v>
          </cell>
          <cell r="AE649">
            <v>0</v>
          </cell>
          <cell r="AF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  <cell r="AK649">
            <v>0</v>
          </cell>
          <cell r="AL649">
            <v>0</v>
          </cell>
          <cell r="AM649">
            <v>0</v>
          </cell>
          <cell r="AN649">
            <v>0</v>
          </cell>
          <cell r="AO649">
            <v>0</v>
          </cell>
          <cell r="AR649" t="str">
            <v>41b</v>
          </cell>
        </row>
        <row r="650">
          <cell r="R650">
            <v>177365.79</v>
          </cell>
          <cell r="S650">
            <v>477219.15</v>
          </cell>
          <cell r="T650">
            <v>590676.76</v>
          </cell>
          <cell r="U650">
            <v>596086.55000000005</v>
          </cell>
          <cell r="V650">
            <v>564129.31000000006</v>
          </cell>
          <cell r="W650">
            <v>523153.67</v>
          </cell>
          <cell r="X650">
            <v>479816.35</v>
          </cell>
          <cell r="Y650">
            <v>478128.62</v>
          </cell>
          <cell r="Z650">
            <v>396194.13</v>
          </cell>
          <cell r="AA650">
            <v>258597.44</v>
          </cell>
          <cell r="AB650">
            <v>111192.54</v>
          </cell>
          <cell r="AC650">
            <v>0</v>
          </cell>
          <cell r="AD650">
            <v>343359.59083333338</v>
          </cell>
          <cell r="AE650">
            <v>351791.98875000002</v>
          </cell>
          <cell r="AF650">
            <v>358140.98208333337</v>
          </cell>
          <cell r="AG650">
            <v>366640.0229166667</v>
          </cell>
          <cell r="AH650">
            <v>376244.62333333335</v>
          </cell>
          <cell r="AI650">
            <v>384796.3125</v>
          </cell>
          <cell r="AJ650">
            <v>391530.51374999998</v>
          </cell>
          <cell r="AK650">
            <v>396184.30083333334</v>
          </cell>
          <cell r="AL650">
            <v>397832.00416666665</v>
          </cell>
          <cell r="AM650">
            <v>396758.4908333334</v>
          </cell>
          <cell r="AN650">
            <v>391665.25291666674</v>
          </cell>
          <cell r="AO650">
            <v>387713.35916666681</v>
          </cell>
          <cell r="AR650" t="str">
            <v>41b</v>
          </cell>
        </row>
        <row r="651">
          <cell r="R651">
            <v>-103700.89</v>
          </cell>
          <cell r="S651">
            <v>48979.58</v>
          </cell>
          <cell r="T651">
            <v>159013.16</v>
          </cell>
          <cell r="U651">
            <v>110603.27</v>
          </cell>
          <cell r="V651">
            <v>-17894.28</v>
          </cell>
          <cell r="W651">
            <v>-20894.03</v>
          </cell>
          <cell r="X651">
            <v>162409.68</v>
          </cell>
          <cell r="Y651">
            <v>51938.92</v>
          </cell>
          <cell r="Z651">
            <v>-130308.91</v>
          </cell>
          <cell r="AA651">
            <v>-155212.98000000001</v>
          </cell>
          <cell r="AB651">
            <v>-281865.65000000002</v>
          </cell>
          <cell r="AC651">
            <v>0</v>
          </cell>
          <cell r="AD651">
            <v>-550393.17166666663</v>
          </cell>
          <cell r="AE651">
            <v>-557429.39</v>
          </cell>
          <cell r="AF651">
            <v>-553359.31416666659</v>
          </cell>
          <cell r="AG651">
            <v>-541634.0824999999</v>
          </cell>
          <cell r="AH651">
            <v>-529060.25583333324</v>
          </cell>
          <cell r="AI651">
            <v>-488405.21750000003</v>
          </cell>
          <cell r="AJ651">
            <v>-408069.11208333337</v>
          </cell>
          <cell r="AK651">
            <v>-317249.11249999987</v>
          </cell>
          <cell r="AL651">
            <v>-237872.46541666662</v>
          </cell>
          <cell r="AM651">
            <v>-157356.73124999998</v>
          </cell>
          <cell r="AN651">
            <v>-63489.07958333334</v>
          </cell>
          <cell r="AO651">
            <v>-14744.344166666671</v>
          </cell>
          <cell r="AR651" t="str">
            <v>41b</v>
          </cell>
        </row>
        <row r="652">
          <cell r="R652">
            <v>-1168.17</v>
          </cell>
          <cell r="S652">
            <v>3602.12</v>
          </cell>
          <cell r="T652">
            <v>3602.12</v>
          </cell>
          <cell r="U652">
            <v>3602.12</v>
          </cell>
          <cell r="V652">
            <v>2255.77</v>
          </cell>
          <cell r="W652">
            <v>0</v>
          </cell>
          <cell r="X652">
            <v>0</v>
          </cell>
          <cell r="Y652">
            <v>0</v>
          </cell>
          <cell r="Z652">
            <v>0</v>
          </cell>
          <cell r="AA652">
            <v>0</v>
          </cell>
          <cell r="AB652">
            <v>0</v>
          </cell>
          <cell r="AC652">
            <v>0</v>
          </cell>
          <cell r="AD652">
            <v>6109.6687500000007</v>
          </cell>
          <cell r="AE652">
            <v>3041.1850000000009</v>
          </cell>
          <cell r="AF652">
            <v>1449.8841666666667</v>
          </cell>
          <cell r="AG652">
            <v>1231.5041666666664</v>
          </cell>
          <cell r="AH652">
            <v>957.02625</v>
          </cell>
          <cell r="AI652">
            <v>808.35708333333332</v>
          </cell>
          <cell r="AJ652">
            <v>841.59458333333339</v>
          </cell>
          <cell r="AK652">
            <v>874.83208333333334</v>
          </cell>
          <cell r="AL652">
            <v>908.06958333333341</v>
          </cell>
          <cell r="AM652">
            <v>941.30708333333348</v>
          </cell>
          <cell r="AN652">
            <v>974.54458333333332</v>
          </cell>
          <cell r="AO652">
            <v>991.1633333333333</v>
          </cell>
          <cell r="AR652" t="str">
            <v>41b</v>
          </cell>
        </row>
        <row r="653">
          <cell r="R653">
            <v>4770.29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0</v>
          </cell>
          <cell r="Z653">
            <v>0</v>
          </cell>
          <cell r="AA653">
            <v>0</v>
          </cell>
          <cell r="AB653">
            <v>186</v>
          </cell>
          <cell r="AC653">
            <v>0</v>
          </cell>
          <cell r="AD653">
            <v>8340.685833333333</v>
          </cell>
          <cell r="AE653">
            <v>5510.427083333333</v>
          </cell>
          <cell r="AF653">
            <v>3797.154583333333</v>
          </cell>
          <cell r="AG653">
            <v>3399.6304166666669</v>
          </cell>
          <cell r="AH653">
            <v>3002.1062499999994</v>
          </cell>
          <cell r="AI653">
            <v>2604.5820833333332</v>
          </cell>
          <cell r="AJ653">
            <v>2207.0579166666666</v>
          </cell>
          <cell r="AK653">
            <v>1809.5337500000003</v>
          </cell>
          <cell r="AL653">
            <v>1412.0095833333335</v>
          </cell>
          <cell r="AM653">
            <v>1014.4854166666668</v>
          </cell>
          <cell r="AN653">
            <v>614.37375000000009</v>
          </cell>
          <cell r="AO653">
            <v>413.02416666666664</v>
          </cell>
          <cell r="AR653" t="str">
            <v>41b</v>
          </cell>
        </row>
        <row r="654"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  <cell r="Y654">
            <v>0</v>
          </cell>
          <cell r="Z654">
            <v>0</v>
          </cell>
          <cell r="AA654">
            <v>0</v>
          </cell>
          <cell r="AB654">
            <v>0</v>
          </cell>
          <cell r="AC654">
            <v>0</v>
          </cell>
          <cell r="AD654">
            <v>0</v>
          </cell>
          <cell r="AE654">
            <v>0</v>
          </cell>
          <cell r="AF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  <cell r="AK654">
            <v>0</v>
          </cell>
          <cell r="AL654">
            <v>0</v>
          </cell>
          <cell r="AM654">
            <v>0</v>
          </cell>
          <cell r="AN654">
            <v>0</v>
          </cell>
          <cell r="AO654">
            <v>0</v>
          </cell>
          <cell r="AR654" t="str">
            <v>41b</v>
          </cell>
        </row>
        <row r="655"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  <cell r="AB655">
            <v>0</v>
          </cell>
          <cell r="AC655">
            <v>0</v>
          </cell>
          <cell r="AD655">
            <v>0</v>
          </cell>
          <cell r="AE655">
            <v>0</v>
          </cell>
          <cell r="AF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  <cell r="AK655">
            <v>0</v>
          </cell>
          <cell r="AL655">
            <v>0</v>
          </cell>
          <cell r="AM655">
            <v>0</v>
          </cell>
          <cell r="AN655">
            <v>0</v>
          </cell>
          <cell r="AO655">
            <v>0</v>
          </cell>
          <cell r="AR655" t="str">
            <v>41b</v>
          </cell>
        </row>
        <row r="656"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-676.41666666666663</v>
          </cell>
          <cell r="AE656">
            <v>-676.41666666666663</v>
          </cell>
          <cell r="AF656">
            <v>-676.41666666666663</v>
          </cell>
          <cell r="AG656">
            <v>-676.41666666666663</v>
          </cell>
          <cell r="AH656">
            <v>-676.41666666666663</v>
          </cell>
          <cell r="AI656">
            <v>-676.41666666666663</v>
          </cell>
          <cell r="AJ656">
            <v>-676.41666666666663</v>
          </cell>
          <cell r="AK656">
            <v>-676.41666666666663</v>
          </cell>
          <cell r="AL656">
            <v>-676.41666666666663</v>
          </cell>
          <cell r="AM656">
            <v>-676.41666666666663</v>
          </cell>
          <cell r="AN656">
            <v>-338.20833333333331</v>
          </cell>
          <cell r="AO656">
            <v>0</v>
          </cell>
          <cell r="AR656" t="str">
            <v>41b</v>
          </cell>
        </row>
        <row r="657"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  <cell r="AA657">
            <v>0</v>
          </cell>
          <cell r="AB657">
            <v>0</v>
          </cell>
          <cell r="AC657">
            <v>0</v>
          </cell>
          <cell r="AD657">
            <v>0</v>
          </cell>
          <cell r="AE657">
            <v>0</v>
          </cell>
          <cell r="AF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  <cell r="AK657">
            <v>0</v>
          </cell>
          <cell r="AL657">
            <v>0</v>
          </cell>
          <cell r="AM657">
            <v>0</v>
          </cell>
          <cell r="AN657">
            <v>0</v>
          </cell>
          <cell r="AO657">
            <v>0</v>
          </cell>
          <cell r="AR657" t="str">
            <v>41b</v>
          </cell>
        </row>
        <row r="658">
          <cell r="R658">
            <v>0</v>
          </cell>
          <cell r="S658">
            <v>-3274.02</v>
          </cell>
          <cell r="T658">
            <v>45666.52</v>
          </cell>
          <cell r="U658">
            <v>45666.52</v>
          </cell>
          <cell r="V658">
            <v>45666.52</v>
          </cell>
          <cell r="W658">
            <v>45666.52</v>
          </cell>
          <cell r="X658">
            <v>46034.67</v>
          </cell>
          <cell r="Y658">
            <v>46034.67</v>
          </cell>
          <cell r="Z658">
            <v>-268407.26</v>
          </cell>
          <cell r="AA658">
            <v>-268407.26</v>
          </cell>
          <cell r="AB658">
            <v>-268407.26</v>
          </cell>
          <cell r="AC658">
            <v>0</v>
          </cell>
          <cell r="AD658">
            <v>-80959.555000000008</v>
          </cell>
          <cell r="AE658">
            <v>-89187.417083333348</v>
          </cell>
          <cell r="AF658">
            <v>-101890.425</v>
          </cell>
          <cell r="AG658">
            <v>-110840.71666666667</v>
          </cell>
          <cell r="AH658">
            <v>-119791.00833333335</v>
          </cell>
          <cell r="AI658">
            <v>-128741.29999999997</v>
          </cell>
          <cell r="AJ658">
            <v>-137658.6945833333</v>
          </cell>
          <cell r="AK658">
            <v>-128784.15875000002</v>
          </cell>
          <cell r="AL658">
            <v>-103636.15041666666</v>
          </cell>
          <cell r="AM658">
            <v>-79973.702916666676</v>
          </cell>
          <cell r="AN658">
            <v>-56311.255416666674</v>
          </cell>
          <cell r="AO658">
            <v>-44480.031666666677</v>
          </cell>
          <cell r="AR658" t="str">
            <v>41b</v>
          </cell>
        </row>
        <row r="659"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  <cell r="AA659">
            <v>0</v>
          </cell>
          <cell r="AB659">
            <v>0</v>
          </cell>
          <cell r="AC659">
            <v>0</v>
          </cell>
          <cell r="AD659">
            <v>0</v>
          </cell>
          <cell r="AE659">
            <v>0</v>
          </cell>
          <cell r="AF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0</v>
          </cell>
          <cell r="AK659">
            <v>0</v>
          </cell>
          <cell r="AL659">
            <v>0</v>
          </cell>
          <cell r="AM659">
            <v>0</v>
          </cell>
          <cell r="AN659">
            <v>0</v>
          </cell>
          <cell r="AO659">
            <v>0</v>
          </cell>
          <cell r="AR659" t="str">
            <v>41b</v>
          </cell>
        </row>
        <row r="660"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  <cell r="AB660">
            <v>0</v>
          </cell>
          <cell r="AC660">
            <v>0</v>
          </cell>
          <cell r="AD660">
            <v>0</v>
          </cell>
          <cell r="AE660">
            <v>0</v>
          </cell>
          <cell r="AF660">
            <v>0</v>
          </cell>
          <cell r="AG660">
            <v>0</v>
          </cell>
          <cell r="AH660">
            <v>0</v>
          </cell>
          <cell r="AI660">
            <v>0</v>
          </cell>
          <cell r="AJ660">
            <v>0</v>
          </cell>
          <cell r="AK660">
            <v>0</v>
          </cell>
          <cell r="AL660">
            <v>0</v>
          </cell>
          <cell r="AM660">
            <v>0</v>
          </cell>
          <cell r="AN660">
            <v>0</v>
          </cell>
          <cell r="AO660">
            <v>0</v>
          </cell>
          <cell r="AR660" t="str">
            <v>41b</v>
          </cell>
        </row>
        <row r="661">
          <cell r="R661">
            <v>0</v>
          </cell>
          <cell r="S661">
            <v>0</v>
          </cell>
          <cell r="T661">
            <v>0</v>
          </cell>
          <cell r="U661">
            <v>0</v>
          </cell>
          <cell r="V661">
            <v>0</v>
          </cell>
          <cell r="W661">
            <v>0</v>
          </cell>
          <cell r="X661">
            <v>0</v>
          </cell>
          <cell r="Y661">
            <v>0</v>
          </cell>
          <cell r="Z661">
            <v>0</v>
          </cell>
          <cell r="AA661">
            <v>0</v>
          </cell>
          <cell r="AB661">
            <v>0</v>
          </cell>
          <cell r="AC661">
            <v>0</v>
          </cell>
          <cell r="AD661">
            <v>0</v>
          </cell>
          <cell r="AE661">
            <v>0</v>
          </cell>
          <cell r="AF661">
            <v>0</v>
          </cell>
          <cell r="AG661">
            <v>0</v>
          </cell>
          <cell r="AH661">
            <v>0</v>
          </cell>
          <cell r="AI661">
            <v>0</v>
          </cell>
          <cell r="AJ661">
            <v>0</v>
          </cell>
          <cell r="AK661">
            <v>0</v>
          </cell>
          <cell r="AL661">
            <v>0</v>
          </cell>
          <cell r="AM661">
            <v>0</v>
          </cell>
          <cell r="AN661">
            <v>0</v>
          </cell>
          <cell r="AO661">
            <v>0</v>
          </cell>
          <cell r="AR661" t="str">
            <v>41b</v>
          </cell>
        </row>
        <row r="662">
          <cell r="R662">
            <v>0</v>
          </cell>
          <cell r="S662">
            <v>0</v>
          </cell>
          <cell r="T662">
            <v>0</v>
          </cell>
          <cell r="U662">
            <v>0</v>
          </cell>
          <cell r="V662">
            <v>0</v>
          </cell>
          <cell r="W662">
            <v>0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  <cell r="AB662">
            <v>0</v>
          </cell>
          <cell r="AC662">
            <v>0</v>
          </cell>
          <cell r="AD662">
            <v>0</v>
          </cell>
          <cell r="AE662">
            <v>0</v>
          </cell>
          <cell r="AF662">
            <v>0</v>
          </cell>
          <cell r="AG662">
            <v>0</v>
          </cell>
          <cell r="AH662">
            <v>0</v>
          </cell>
          <cell r="AI662">
            <v>0</v>
          </cell>
          <cell r="AJ662">
            <v>0</v>
          </cell>
          <cell r="AK662">
            <v>0</v>
          </cell>
          <cell r="AL662">
            <v>0</v>
          </cell>
          <cell r="AM662">
            <v>0</v>
          </cell>
          <cell r="AN662">
            <v>0</v>
          </cell>
          <cell r="AO662">
            <v>0</v>
          </cell>
          <cell r="AR662" t="str">
            <v>41b</v>
          </cell>
        </row>
        <row r="663"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  <cell r="X663">
            <v>0</v>
          </cell>
          <cell r="Y663">
            <v>0</v>
          </cell>
          <cell r="Z663">
            <v>0</v>
          </cell>
          <cell r="AA663">
            <v>0</v>
          </cell>
          <cell r="AB663">
            <v>0</v>
          </cell>
          <cell r="AC663">
            <v>0</v>
          </cell>
          <cell r="AD663">
            <v>0</v>
          </cell>
          <cell r="AE663">
            <v>0</v>
          </cell>
          <cell r="AF663">
            <v>0</v>
          </cell>
          <cell r="AG663">
            <v>0</v>
          </cell>
          <cell r="AH663">
            <v>0</v>
          </cell>
          <cell r="AI663">
            <v>0</v>
          </cell>
          <cell r="AJ663">
            <v>0</v>
          </cell>
          <cell r="AK663">
            <v>0</v>
          </cell>
          <cell r="AL663">
            <v>0</v>
          </cell>
          <cell r="AM663">
            <v>0</v>
          </cell>
          <cell r="AN663">
            <v>0</v>
          </cell>
          <cell r="AO663">
            <v>0</v>
          </cell>
          <cell r="AR663" t="str">
            <v>41b</v>
          </cell>
        </row>
        <row r="664"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433.82625000000002</v>
          </cell>
          <cell r="AE664">
            <v>375.69333333333333</v>
          </cell>
          <cell r="AF664">
            <v>277.25875000000002</v>
          </cell>
          <cell r="AG664">
            <v>146.51708333333332</v>
          </cell>
          <cell r="AH664">
            <v>32.626666666666665</v>
          </cell>
          <cell r="AI664">
            <v>0</v>
          </cell>
          <cell r="AJ664">
            <v>0</v>
          </cell>
          <cell r="AK664">
            <v>0</v>
          </cell>
          <cell r="AL664">
            <v>0</v>
          </cell>
          <cell r="AM664">
            <v>0</v>
          </cell>
          <cell r="AN664">
            <v>0</v>
          </cell>
          <cell r="AO664">
            <v>0</v>
          </cell>
          <cell r="AR664" t="str">
            <v>41b</v>
          </cell>
        </row>
        <row r="665">
          <cell r="R665">
            <v>0</v>
          </cell>
          <cell r="S665">
            <v>0</v>
          </cell>
          <cell r="T665">
            <v>0</v>
          </cell>
          <cell r="U665">
            <v>0</v>
          </cell>
          <cell r="V665">
            <v>0</v>
          </cell>
          <cell r="W665">
            <v>0</v>
          </cell>
          <cell r="X665">
            <v>0</v>
          </cell>
          <cell r="Y665">
            <v>0</v>
          </cell>
          <cell r="Z665">
            <v>0</v>
          </cell>
          <cell r="AA665">
            <v>0</v>
          </cell>
          <cell r="AB665">
            <v>0</v>
          </cell>
          <cell r="AC665">
            <v>0</v>
          </cell>
          <cell r="AD665">
            <v>1358.4279166666665</v>
          </cell>
          <cell r="AE665">
            <v>1183.7250000000001</v>
          </cell>
          <cell r="AF665">
            <v>989.68166666666673</v>
          </cell>
          <cell r="AG665">
            <v>784.29083333333335</v>
          </cell>
          <cell r="AH665">
            <v>337.96083333333337</v>
          </cell>
          <cell r="AI665">
            <v>0</v>
          </cell>
          <cell r="AJ665">
            <v>0</v>
          </cell>
          <cell r="AK665">
            <v>0</v>
          </cell>
          <cell r="AL665">
            <v>0</v>
          </cell>
          <cell r="AM665">
            <v>0</v>
          </cell>
          <cell r="AN665">
            <v>0</v>
          </cell>
          <cell r="AO665">
            <v>0</v>
          </cell>
          <cell r="AR665" t="str">
            <v>41b</v>
          </cell>
        </row>
        <row r="666">
          <cell r="R666">
            <v>0</v>
          </cell>
          <cell r="S666">
            <v>0</v>
          </cell>
          <cell r="T666">
            <v>0</v>
          </cell>
          <cell r="U666">
            <v>0</v>
          </cell>
          <cell r="V666">
            <v>0</v>
          </cell>
          <cell r="W666">
            <v>0</v>
          </cell>
          <cell r="X666">
            <v>0</v>
          </cell>
          <cell r="Y666">
            <v>0</v>
          </cell>
          <cell r="Z666">
            <v>0</v>
          </cell>
          <cell r="AA666">
            <v>0</v>
          </cell>
          <cell r="AB666">
            <v>0</v>
          </cell>
          <cell r="AC666">
            <v>0</v>
          </cell>
          <cell r="AD666">
            <v>11981.306666666665</v>
          </cell>
          <cell r="AE666">
            <v>10070.203333333333</v>
          </cell>
          <cell r="AF666">
            <v>5694.07125</v>
          </cell>
          <cell r="AG666">
            <v>1780.8304166666667</v>
          </cell>
          <cell r="AH666">
            <v>614.72124999999994</v>
          </cell>
          <cell r="AI666">
            <v>0</v>
          </cell>
          <cell r="AJ666">
            <v>0</v>
          </cell>
          <cell r="AK666">
            <v>0</v>
          </cell>
          <cell r="AL666">
            <v>0</v>
          </cell>
          <cell r="AM666">
            <v>0</v>
          </cell>
          <cell r="AN666">
            <v>0</v>
          </cell>
          <cell r="AO666">
            <v>0</v>
          </cell>
          <cell r="AR666" t="str">
            <v>41b</v>
          </cell>
        </row>
        <row r="667">
          <cell r="R667">
            <v>0</v>
          </cell>
          <cell r="S667">
            <v>0</v>
          </cell>
          <cell r="T667">
            <v>0</v>
          </cell>
          <cell r="U667">
            <v>0</v>
          </cell>
          <cell r="V667">
            <v>0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0</v>
          </cell>
          <cell r="AE667">
            <v>0</v>
          </cell>
          <cell r="AF667">
            <v>0</v>
          </cell>
          <cell r="AG667">
            <v>0</v>
          </cell>
          <cell r="AH667">
            <v>0</v>
          </cell>
          <cell r="AI667">
            <v>0</v>
          </cell>
          <cell r="AJ667">
            <v>0</v>
          </cell>
          <cell r="AK667">
            <v>0</v>
          </cell>
          <cell r="AL667">
            <v>0</v>
          </cell>
          <cell r="AM667">
            <v>0</v>
          </cell>
          <cell r="AN667">
            <v>0</v>
          </cell>
          <cell r="AO667">
            <v>0</v>
          </cell>
          <cell r="AR667" t="str">
            <v>41b</v>
          </cell>
        </row>
        <row r="668"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  <cell r="W668">
            <v>0</v>
          </cell>
          <cell r="X668">
            <v>0</v>
          </cell>
          <cell r="Y668">
            <v>0</v>
          </cell>
          <cell r="Z668">
            <v>0</v>
          </cell>
          <cell r="AA668">
            <v>0</v>
          </cell>
          <cell r="AB668">
            <v>0</v>
          </cell>
          <cell r="AC668">
            <v>0</v>
          </cell>
          <cell r="AD668">
            <v>0</v>
          </cell>
          <cell r="AE668">
            <v>0</v>
          </cell>
          <cell r="AF668">
            <v>0</v>
          </cell>
          <cell r="AG668">
            <v>0</v>
          </cell>
          <cell r="AH668">
            <v>0</v>
          </cell>
          <cell r="AI668">
            <v>0</v>
          </cell>
          <cell r="AJ668">
            <v>0</v>
          </cell>
          <cell r="AK668">
            <v>0</v>
          </cell>
          <cell r="AL668">
            <v>0</v>
          </cell>
          <cell r="AM668">
            <v>0</v>
          </cell>
          <cell r="AN668">
            <v>0</v>
          </cell>
          <cell r="AO668">
            <v>0</v>
          </cell>
          <cell r="AR668" t="str">
            <v>41b</v>
          </cell>
        </row>
        <row r="669">
          <cell r="R669">
            <v>0</v>
          </cell>
          <cell r="S669">
            <v>0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  <cell r="AA669">
            <v>0</v>
          </cell>
          <cell r="AB669">
            <v>0</v>
          </cell>
          <cell r="AC669">
            <v>0</v>
          </cell>
          <cell r="AD669">
            <v>0</v>
          </cell>
          <cell r="AE669">
            <v>0</v>
          </cell>
          <cell r="AF669">
            <v>0</v>
          </cell>
          <cell r="AG669">
            <v>0</v>
          </cell>
          <cell r="AH669">
            <v>0</v>
          </cell>
          <cell r="AI669">
            <v>0</v>
          </cell>
          <cell r="AJ669">
            <v>0</v>
          </cell>
          <cell r="AK669">
            <v>0</v>
          </cell>
          <cell r="AL669">
            <v>0</v>
          </cell>
          <cell r="AM669">
            <v>0</v>
          </cell>
          <cell r="AN669">
            <v>0</v>
          </cell>
          <cell r="AO669">
            <v>0</v>
          </cell>
          <cell r="AR669" t="str">
            <v>41b</v>
          </cell>
        </row>
        <row r="670"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  <cell r="AB670">
            <v>0</v>
          </cell>
          <cell r="AC670">
            <v>0</v>
          </cell>
          <cell r="AD670">
            <v>-137.43583333333333</v>
          </cell>
          <cell r="AE670">
            <v>0</v>
          </cell>
          <cell r="AF670">
            <v>0</v>
          </cell>
          <cell r="AG670">
            <v>0</v>
          </cell>
          <cell r="AH670">
            <v>0</v>
          </cell>
          <cell r="AI670">
            <v>0</v>
          </cell>
          <cell r="AJ670">
            <v>0</v>
          </cell>
          <cell r="AK670">
            <v>0</v>
          </cell>
          <cell r="AL670">
            <v>0</v>
          </cell>
          <cell r="AM670">
            <v>0</v>
          </cell>
          <cell r="AN670">
            <v>0</v>
          </cell>
          <cell r="AO670">
            <v>0</v>
          </cell>
          <cell r="AR670" t="str">
            <v>41b</v>
          </cell>
        </row>
        <row r="671">
          <cell r="R671">
            <v>0</v>
          </cell>
          <cell r="S671">
            <v>0</v>
          </cell>
          <cell r="T671">
            <v>0</v>
          </cell>
          <cell r="U671">
            <v>0</v>
          </cell>
          <cell r="V671">
            <v>0</v>
          </cell>
          <cell r="W671">
            <v>0</v>
          </cell>
          <cell r="X671">
            <v>0</v>
          </cell>
          <cell r="Y671">
            <v>0</v>
          </cell>
          <cell r="Z671">
            <v>0</v>
          </cell>
          <cell r="AA671">
            <v>0</v>
          </cell>
          <cell r="AB671">
            <v>0</v>
          </cell>
          <cell r="AC671">
            <v>0</v>
          </cell>
          <cell r="AD671">
            <v>60.588333333333331</v>
          </cell>
          <cell r="AE671">
            <v>45.441249999999997</v>
          </cell>
          <cell r="AF671">
            <v>15.147083333333333</v>
          </cell>
          <cell r="AG671">
            <v>0</v>
          </cell>
          <cell r="AH671">
            <v>0</v>
          </cell>
          <cell r="AI671">
            <v>0</v>
          </cell>
          <cell r="AJ671">
            <v>0</v>
          </cell>
          <cell r="AK671">
            <v>0</v>
          </cell>
          <cell r="AL671">
            <v>0</v>
          </cell>
          <cell r="AM671">
            <v>0</v>
          </cell>
          <cell r="AN671">
            <v>0</v>
          </cell>
          <cell r="AO671">
            <v>0</v>
          </cell>
          <cell r="AR671" t="str">
            <v>41b</v>
          </cell>
        </row>
        <row r="672">
          <cell r="R672">
            <v>791.19</v>
          </cell>
          <cell r="S672">
            <v>0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  <cell r="X672">
            <v>0</v>
          </cell>
          <cell r="Y672">
            <v>0</v>
          </cell>
          <cell r="Z672">
            <v>0</v>
          </cell>
          <cell r="AA672">
            <v>0</v>
          </cell>
          <cell r="AB672">
            <v>0</v>
          </cell>
          <cell r="AC672">
            <v>0</v>
          </cell>
          <cell r="AD672">
            <v>267.13541666666669</v>
          </cell>
          <cell r="AE672">
            <v>250.08166666666668</v>
          </cell>
          <cell r="AF672">
            <v>217.87333333333333</v>
          </cell>
          <cell r="AG672">
            <v>207.20666666666668</v>
          </cell>
          <cell r="AH672">
            <v>207.20666666666668</v>
          </cell>
          <cell r="AI672">
            <v>207.20666666666668</v>
          </cell>
          <cell r="AJ672">
            <v>187.30500000000004</v>
          </cell>
          <cell r="AK672">
            <v>167.40333333333334</v>
          </cell>
          <cell r="AL672">
            <v>167.40333333333334</v>
          </cell>
          <cell r="AM672">
            <v>117.40333333333335</v>
          </cell>
          <cell r="AN672">
            <v>66.66791666666667</v>
          </cell>
          <cell r="AO672">
            <v>65.932500000000005</v>
          </cell>
          <cell r="AR672" t="str">
            <v>41b</v>
          </cell>
        </row>
        <row r="673"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  <cell r="Y673">
            <v>0</v>
          </cell>
          <cell r="Z673">
            <v>0</v>
          </cell>
          <cell r="AA673">
            <v>0</v>
          </cell>
          <cell r="AB673">
            <v>0</v>
          </cell>
          <cell r="AC673">
            <v>0</v>
          </cell>
          <cell r="AD673">
            <v>0</v>
          </cell>
          <cell r="AE673">
            <v>0</v>
          </cell>
          <cell r="AF673">
            <v>0</v>
          </cell>
          <cell r="AG673">
            <v>0</v>
          </cell>
          <cell r="AH673">
            <v>0</v>
          </cell>
          <cell r="AI673">
            <v>0</v>
          </cell>
          <cell r="AJ673">
            <v>0</v>
          </cell>
          <cell r="AK673">
            <v>0</v>
          </cell>
          <cell r="AL673">
            <v>0</v>
          </cell>
          <cell r="AM673">
            <v>0</v>
          </cell>
          <cell r="AN673">
            <v>0</v>
          </cell>
          <cell r="AO673">
            <v>0</v>
          </cell>
          <cell r="AR673" t="str">
            <v>41b</v>
          </cell>
        </row>
        <row r="674"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>
            <v>0</v>
          </cell>
          <cell r="W674">
            <v>0</v>
          </cell>
          <cell r="X674">
            <v>0</v>
          </cell>
          <cell r="Y674">
            <v>0</v>
          </cell>
          <cell r="Z674">
            <v>0</v>
          </cell>
          <cell r="AA674">
            <v>0</v>
          </cell>
          <cell r="AB674">
            <v>0</v>
          </cell>
          <cell r="AC674">
            <v>0</v>
          </cell>
          <cell r="AD674">
            <v>0</v>
          </cell>
          <cell r="AE674">
            <v>0</v>
          </cell>
          <cell r="AF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  <cell r="AK674">
            <v>0</v>
          </cell>
          <cell r="AL674">
            <v>0</v>
          </cell>
          <cell r="AM674">
            <v>0</v>
          </cell>
          <cell r="AN674">
            <v>0</v>
          </cell>
          <cell r="AO674">
            <v>0</v>
          </cell>
          <cell r="AR674" t="str">
            <v>41b</v>
          </cell>
        </row>
        <row r="675"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  <cell r="AA675">
            <v>0</v>
          </cell>
          <cell r="AB675">
            <v>0</v>
          </cell>
          <cell r="AC675">
            <v>0</v>
          </cell>
          <cell r="AD675">
            <v>0</v>
          </cell>
          <cell r="AE675">
            <v>0</v>
          </cell>
          <cell r="AF675">
            <v>0</v>
          </cell>
          <cell r="AG675">
            <v>0</v>
          </cell>
          <cell r="AH675">
            <v>0</v>
          </cell>
          <cell r="AI675">
            <v>0</v>
          </cell>
          <cell r="AJ675">
            <v>0</v>
          </cell>
          <cell r="AK675">
            <v>0</v>
          </cell>
          <cell r="AL675">
            <v>0</v>
          </cell>
          <cell r="AM675">
            <v>0</v>
          </cell>
          <cell r="AN675">
            <v>0</v>
          </cell>
          <cell r="AO675">
            <v>0</v>
          </cell>
          <cell r="AR675" t="str">
            <v>41b</v>
          </cell>
        </row>
        <row r="676"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  <cell r="X676">
            <v>0</v>
          </cell>
          <cell r="Y676">
            <v>0</v>
          </cell>
          <cell r="Z676">
            <v>0</v>
          </cell>
          <cell r="AA676">
            <v>0</v>
          </cell>
          <cell r="AB676">
            <v>0</v>
          </cell>
          <cell r="AC676">
            <v>0</v>
          </cell>
          <cell r="AD676">
            <v>13.296666666666667</v>
          </cell>
          <cell r="AE676">
            <v>13.296666666666667</v>
          </cell>
          <cell r="AF676">
            <v>13.296666666666667</v>
          </cell>
          <cell r="AG676">
            <v>13.296666666666667</v>
          </cell>
          <cell r="AH676">
            <v>13.296666666666667</v>
          </cell>
          <cell r="AI676">
            <v>13.296666666666667</v>
          </cell>
          <cell r="AJ676">
            <v>13.296666666666667</v>
          </cell>
          <cell r="AK676">
            <v>13.296666666666667</v>
          </cell>
          <cell r="AL676">
            <v>13.296666666666667</v>
          </cell>
          <cell r="AM676">
            <v>9.9725000000000001</v>
          </cell>
          <cell r="AN676">
            <v>3.3241666666666667</v>
          </cell>
          <cell r="AO676">
            <v>0</v>
          </cell>
          <cell r="AR676" t="str">
            <v>41b</v>
          </cell>
        </row>
        <row r="677"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0</v>
          </cell>
          <cell r="AE677">
            <v>0</v>
          </cell>
          <cell r="AF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  <cell r="AK677">
            <v>0</v>
          </cell>
          <cell r="AL677">
            <v>0</v>
          </cell>
          <cell r="AM677">
            <v>0</v>
          </cell>
          <cell r="AN677">
            <v>0</v>
          </cell>
          <cell r="AO677">
            <v>0</v>
          </cell>
          <cell r="AR677" t="str">
            <v>41b</v>
          </cell>
        </row>
        <row r="678"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0</v>
          </cell>
          <cell r="AE678">
            <v>0</v>
          </cell>
          <cell r="AF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  <cell r="AK678">
            <v>0</v>
          </cell>
          <cell r="AL678">
            <v>0</v>
          </cell>
          <cell r="AM678">
            <v>0</v>
          </cell>
          <cell r="AN678">
            <v>0</v>
          </cell>
          <cell r="AO678">
            <v>0</v>
          </cell>
          <cell r="AR678" t="str">
            <v>41b</v>
          </cell>
        </row>
        <row r="679"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  <cell r="X679">
            <v>0</v>
          </cell>
          <cell r="Y679">
            <v>0</v>
          </cell>
          <cell r="Z679">
            <v>0</v>
          </cell>
          <cell r="AA679">
            <v>0</v>
          </cell>
          <cell r="AB679">
            <v>0</v>
          </cell>
          <cell r="AC679">
            <v>0</v>
          </cell>
          <cell r="AD679">
            <v>6.708333333333333</v>
          </cell>
          <cell r="AE679">
            <v>0</v>
          </cell>
          <cell r="AF679">
            <v>0</v>
          </cell>
          <cell r="AG679">
            <v>0</v>
          </cell>
          <cell r="AH679">
            <v>0</v>
          </cell>
          <cell r="AI679">
            <v>0</v>
          </cell>
          <cell r="AJ679">
            <v>0</v>
          </cell>
          <cell r="AK679">
            <v>0</v>
          </cell>
          <cell r="AL679">
            <v>0</v>
          </cell>
          <cell r="AM679">
            <v>0</v>
          </cell>
          <cell r="AN679">
            <v>0</v>
          </cell>
          <cell r="AO679">
            <v>0</v>
          </cell>
          <cell r="AR679" t="str">
            <v>41b</v>
          </cell>
        </row>
        <row r="680">
          <cell r="R680">
            <v>-107.23</v>
          </cell>
          <cell r="S680">
            <v>-197.6</v>
          </cell>
          <cell r="T680">
            <v>0</v>
          </cell>
          <cell r="U680">
            <v>0</v>
          </cell>
          <cell r="V680">
            <v>0</v>
          </cell>
          <cell r="W680">
            <v>0</v>
          </cell>
          <cell r="X680">
            <v>0</v>
          </cell>
          <cell r="Y680">
            <v>3391.12</v>
          </cell>
          <cell r="Z680">
            <v>0</v>
          </cell>
          <cell r="AA680">
            <v>0</v>
          </cell>
          <cell r="AB680">
            <v>0</v>
          </cell>
          <cell r="AC680">
            <v>0</v>
          </cell>
          <cell r="AD680">
            <v>-20.932916666666667</v>
          </cell>
          <cell r="AE680">
            <v>-33.634166666666665</v>
          </cell>
          <cell r="AF680">
            <v>-41.8675</v>
          </cell>
          <cell r="AG680">
            <v>-41.8675</v>
          </cell>
          <cell r="AH680">
            <v>-41.8675</v>
          </cell>
          <cell r="AI680">
            <v>-41.8675</v>
          </cell>
          <cell r="AJ680">
            <v>-41.8675</v>
          </cell>
          <cell r="AK680">
            <v>107.66166666666668</v>
          </cell>
          <cell r="AL680">
            <v>257.19083333333333</v>
          </cell>
          <cell r="AM680">
            <v>257.19083333333333</v>
          </cell>
          <cell r="AN680">
            <v>257.19083333333333</v>
          </cell>
          <cell r="AO680">
            <v>257.19083333333333</v>
          </cell>
          <cell r="AR680" t="str">
            <v>41b</v>
          </cell>
        </row>
        <row r="681">
          <cell r="R681">
            <v>0</v>
          </cell>
          <cell r="S681">
            <v>16.05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  <cell r="Y681">
            <v>0</v>
          </cell>
          <cell r="Z681">
            <v>0</v>
          </cell>
          <cell r="AA681">
            <v>0</v>
          </cell>
          <cell r="AB681">
            <v>0</v>
          </cell>
          <cell r="AC681">
            <v>0</v>
          </cell>
          <cell r="AD681">
            <v>0</v>
          </cell>
          <cell r="AE681">
            <v>0.66875000000000007</v>
          </cell>
          <cell r="AF681">
            <v>1.3375000000000001</v>
          </cell>
          <cell r="AG681">
            <v>1.3375000000000001</v>
          </cell>
          <cell r="AH681">
            <v>1.3375000000000001</v>
          </cell>
          <cell r="AI681">
            <v>1.3375000000000001</v>
          </cell>
          <cell r="AJ681">
            <v>1.3375000000000001</v>
          </cell>
          <cell r="AK681">
            <v>1.3375000000000001</v>
          </cell>
          <cell r="AL681">
            <v>1.3375000000000001</v>
          </cell>
          <cell r="AM681">
            <v>1.3375000000000001</v>
          </cell>
          <cell r="AN681">
            <v>1.3375000000000001</v>
          </cell>
          <cell r="AO681">
            <v>1.3375000000000001</v>
          </cell>
          <cell r="AR681" t="str">
            <v>41b</v>
          </cell>
        </row>
        <row r="682">
          <cell r="AA682">
            <v>20.85</v>
          </cell>
          <cell r="AB682">
            <v>0</v>
          </cell>
          <cell r="AC682">
            <v>0</v>
          </cell>
          <cell r="AM682">
            <v>0.86875000000000002</v>
          </cell>
          <cell r="AN682">
            <v>1.7375</v>
          </cell>
          <cell r="AO682">
            <v>1.7375</v>
          </cell>
          <cell r="AR682" t="str">
            <v>41b</v>
          </cell>
        </row>
        <row r="683">
          <cell r="R683">
            <v>-218928.53</v>
          </cell>
          <cell r="S683">
            <v>-201353.89</v>
          </cell>
          <cell r="T683">
            <v>-193515.45</v>
          </cell>
          <cell r="U683">
            <v>-195799.42</v>
          </cell>
          <cell r="V683">
            <v>-216453.43</v>
          </cell>
          <cell r="W683">
            <v>-235985.35</v>
          </cell>
          <cell r="X683">
            <v>-247025.71</v>
          </cell>
          <cell r="Y683">
            <v>-281532.48</v>
          </cell>
          <cell r="Z683">
            <v>-269831.71000000002</v>
          </cell>
          <cell r="AA683">
            <v>-290899.3</v>
          </cell>
          <cell r="AB683">
            <v>-239382.28</v>
          </cell>
          <cell r="AC683">
            <v>-257906.83</v>
          </cell>
          <cell r="AD683">
            <v>-135314.32083333333</v>
          </cell>
          <cell r="AE683">
            <v>-145604.53666666668</v>
          </cell>
          <cell r="AF683">
            <v>-158807.16833333333</v>
          </cell>
          <cell r="AG683">
            <v>-170911.49541666667</v>
          </cell>
          <cell r="AH683">
            <v>-180219.83374999999</v>
          </cell>
          <cell r="AI683">
            <v>-188957.44291666665</v>
          </cell>
          <cell r="AJ683">
            <v>-197539.06416666662</v>
          </cell>
          <cell r="AK683">
            <v>-207701.16916666666</v>
          </cell>
          <cell r="AL683">
            <v>-217820.21958333335</v>
          </cell>
          <cell r="AM683">
            <v>-226031.40375000003</v>
          </cell>
          <cell r="AN683">
            <v>-230913.31083333332</v>
          </cell>
          <cell r="AO683">
            <v>-234692.48791666667</v>
          </cell>
          <cell r="AR683" t="str">
            <v>42b/62</v>
          </cell>
        </row>
        <row r="684">
          <cell r="Y684">
            <v>86583.81</v>
          </cell>
          <cell r="Z684">
            <v>-368.06</v>
          </cell>
          <cell r="AA684">
            <v>0</v>
          </cell>
          <cell r="AB684">
            <v>0</v>
          </cell>
          <cell r="AC684">
            <v>0</v>
          </cell>
          <cell r="AI684">
            <v>0</v>
          </cell>
          <cell r="AJ684">
            <v>0</v>
          </cell>
          <cell r="AK684">
            <v>3607.6587500000001</v>
          </cell>
          <cell r="AL684">
            <v>7199.9816666666666</v>
          </cell>
          <cell r="AM684">
            <v>7184.645833333333</v>
          </cell>
          <cell r="AN684">
            <v>7184.645833333333</v>
          </cell>
          <cell r="AO684">
            <v>7184.645833333333</v>
          </cell>
          <cell r="AR684" t="str">
            <v>2</v>
          </cell>
        </row>
        <row r="685">
          <cell r="R685">
            <v>-3295.88</v>
          </cell>
          <cell r="S685">
            <v>-7723.53</v>
          </cell>
          <cell r="T685">
            <v>-12181.81</v>
          </cell>
          <cell r="U685">
            <v>-12181.81</v>
          </cell>
          <cell r="V685">
            <v>-12181.81</v>
          </cell>
          <cell r="W685">
            <v>-14865.79</v>
          </cell>
          <cell r="X685">
            <v>-16646.78</v>
          </cell>
          <cell r="Y685">
            <v>-22545.93</v>
          </cell>
          <cell r="Z685">
            <v>-29758.46</v>
          </cell>
          <cell r="AA685">
            <v>-31371.93</v>
          </cell>
          <cell r="AB685">
            <v>-31496.2</v>
          </cell>
          <cell r="AC685">
            <v>-33464.870000000003</v>
          </cell>
          <cell r="AD685">
            <v>13182.112499999996</v>
          </cell>
          <cell r="AE685">
            <v>11008.505416666665</v>
          </cell>
          <cell r="AF685">
            <v>7111.5804166666667</v>
          </cell>
          <cell r="AG685">
            <v>3290.2187500000005</v>
          </cell>
          <cell r="AH685">
            <v>-522.93208333333348</v>
          </cell>
          <cell r="AI685">
            <v>-4576.1441666666669</v>
          </cell>
          <cell r="AJ685">
            <v>-8338.183750000002</v>
          </cell>
          <cell r="AK685">
            <v>-11147.202083333335</v>
          </cell>
          <cell r="AL685">
            <v>-13850.292083333334</v>
          </cell>
          <cell r="AM685">
            <v>-16120.275</v>
          </cell>
          <cell r="AN685">
            <v>-16841.231250000001</v>
          </cell>
          <cell r="AO685">
            <v>-17888.956249999999</v>
          </cell>
          <cell r="AR685" t="str">
            <v>62</v>
          </cell>
        </row>
        <row r="686">
          <cell r="AC686">
            <v>3625.3</v>
          </cell>
          <cell r="AO686">
            <v>151.05416666666667</v>
          </cell>
          <cell r="AR686" t="str">
            <v>62</v>
          </cell>
        </row>
        <row r="687">
          <cell r="R687">
            <v>584327.82999999996</v>
          </cell>
          <cell r="S687">
            <v>710024.84</v>
          </cell>
          <cell r="T687">
            <v>969605.3</v>
          </cell>
          <cell r="U687">
            <v>813138.74</v>
          </cell>
          <cell r="V687">
            <v>995430.55</v>
          </cell>
          <cell r="W687">
            <v>792702.59</v>
          </cell>
          <cell r="X687">
            <v>534010.41</v>
          </cell>
          <cell r="Y687">
            <v>559968.39</v>
          </cell>
          <cell r="Z687">
            <v>523060.87</v>
          </cell>
          <cell r="AA687">
            <v>621445.06999999995</v>
          </cell>
          <cell r="AB687">
            <v>761179.87</v>
          </cell>
          <cell r="AC687">
            <v>935942.15</v>
          </cell>
          <cell r="AD687">
            <v>797340.01208333333</v>
          </cell>
          <cell r="AE687">
            <v>814821.21583333332</v>
          </cell>
          <cell r="AF687">
            <v>825361.51375000004</v>
          </cell>
          <cell r="AG687">
            <v>834094.82041666657</v>
          </cell>
          <cell r="AH687">
            <v>848442.05583333352</v>
          </cell>
          <cell r="AI687">
            <v>852487.40583333338</v>
          </cell>
          <cell r="AJ687">
            <v>835613.77333333332</v>
          </cell>
          <cell r="AK687">
            <v>814590.03083333327</v>
          </cell>
          <cell r="AL687">
            <v>785543.81666666677</v>
          </cell>
          <cell r="AM687">
            <v>758948.30958333332</v>
          </cell>
          <cell r="AN687">
            <v>738212.96666666667</v>
          </cell>
          <cell r="AO687">
            <v>728605.77</v>
          </cell>
          <cell r="AR687" t="str">
            <v>42b/62</v>
          </cell>
        </row>
        <row r="688"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  <cell r="AA688">
            <v>0</v>
          </cell>
          <cell r="AB688">
            <v>0</v>
          </cell>
          <cell r="AC688">
            <v>0</v>
          </cell>
          <cell r="AD688">
            <v>0</v>
          </cell>
          <cell r="AE688">
            <v>0</v>
          </cell>
          <cell r="AF688">
            <v>0</v>
          </cell>
          <cell r="AG688">
            <v>0</v>
          </cell>
          <cell r="AH688">
            <v>0</v>
          </cell>
          <cell r="AI688">
            <v>0</v>
          </cell>
          <cell r="AJ688">
            <v>0</v>
          </cell>
          <cell r="AK688">
            <v>0</v>
          </cell>
          <cell r="AL688">
            <v>0</v>
          </cell>
          <cell r="AM688">
            <v>0</v>
          </cell>
          <cell r="AN688">
            <v>0</v>
          </cell>
          <cell r="AO688">
            <v>0</v>
          </cell>
          <cell r="AR688" t="str">
            <v>2</v>
          </cell>
        </row>
        <row r="689">
          <cell r="R689">
            <v>946793.88</v>
          </cell>
          <cell r="S689">
            <v>1022809.38</v>
          </cell>
          <cell r="T689">
            <v>1136278.6599999999</v>
          </cell>
          <cell r="U689">
            <v>982803.25</v>
          </cell>
          <cell r="V689">
            <v>794893.68</v>
          </cell>
          <cell r="W689">
            <v>929372.54</v>
          </cell>
          <cell r="X689">
            <v>1006491.78</v>
          </cell>
          <cell r="Y689">
            <v>836897.37</v>
          </cell>
          <cell r="Z689">
            <v>738032.61</v>
          </cell>
          <cell r="AA689">
            <v>558454.26</v>
          </cell>
          <cell r="AB689">
            <v>594218.44999999995</v>
          </cell>
          <cell r="AC689">
            <v>542460.54</v>
          </cell>
          <cell r="AD689">
            <v>1296931.3508333333</v>
          </cell>
          <cell r="AE689">
            <v>1284830.2904166665</v>
          </cell>
          <cell r="AF689">
            <v>1267782.52</v>
          </cell>
          <cell r="AG689">
            <v>1266826.3020833335</v>
          </cell>
          <cell r="AH689">
            <v>1265260.9187500002</v>
          </cell>
          <cell r="AI689">
            <v>1251758.1825000003</v>
          </cell>
          <cell r="AJ689">
            <v>1231069.4779166665</v>
          </cell>
          <cell r="AK689">
            <v>1196265.9883333333</v>
          </cell>
          <cell r="AL689">
            <v>1133719.6174999999</v>
          </cell>
          <cell r="AM689">
            <v>1049331.9383333332</v>
          </cell>
          <cell r="AN689">
            <v>957009.99999999988</v>
          </cell>
          <cell r="AO689">
            <v>873988.75791666657</v>
          </cell>
          <cell r="AR689" t="str">
            <v>50a</v>
          </cell>
        </row>
        <row r="690"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23.29</v>
          </cell>
          <cell r="W690">
            <v>379.68</v>
          </cell>
          <cell r="X690">
            <v>648.76</v>
          </cell>
          <cell r="Y690">
            <v>726.88</v>
          </cell>
          <cell r="Z690">
            <v>909.92</v>
          </cell>
          <cell r="AA690">
            <v>918.65</v>
          </cell>
          <cell r="AB690">
            <v>922.54</v>
          </cell>
          <cell r="AC690">
            <v>0</v>
          </cell>
          <cell r="AD690">
            <v>614.59249999999997</v>
          </cell>
          <cell r="AE690">
            <v>614.59249999999997</v>
          </cell>
          <cell r="AF690">
            <v>614.59249999999997</v>
          </cell>
          <cell r="AG690">
            <v>614.59249999999997</v>
          </cell>
          <cell r="AH690">
            <v>609.87</v>
          </cell>
          <cell r="AI690">
            <v>599.35749999999996</v>
          </cell>
          <cell r="AJ690">
            <v>580.58416666666665</v>
          </cell>
          <cell r="AK690">
            <v>546.56916666666677</v>
          </cell>
          <cell r="AL690">
            <v>503.50499999999994</v>
          </cell>
          <cell r="AM690">
            <v>455.39249999999998</v>
          </cell>
          <cell r="AN690">
            <v>403.3945833333334</v>
          </cell>
          <cell r="AO690">
            <v>377.47666666666669</v>
          </cell>
          <cell r="AR690" t="str">
            <v>42b/62</v>
          </cell>
        </row>
        <row r="691"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  <cell r="W691">
            <v>0</v>
          </cell>
          <cell r="X691">
            <v>0</v>
          </cell>
          <cell r="Y691">
            <v>0</v>
          </cell>
          <cell r="Z691">
            <v>0</v>
          </cell>
          <cell r="AA691">
            <v>0</v>
          </cell>
          <cell r="AB691">
            <v>0</v>
          </cell>
          <cell r="AC691">
            <v>0</v>
          </cell>
          <cell r="AD691">
            <v>0</v>
          </cell>
          <cell r="AE691">
            <v>0</v>
          </cell>
          <cell r="AF691">
            <v>0</v>
          </cell>
          <cell r="AG691">
            <v>0</v>
          </cell>
          <cell r="AH691">
            <v>0</v>
          </cell>
          <cell r="AI691">
            <v>0</v>
          </cell>
          <cell r="AJ691">
            <v>0</v>
          </cell>
          <cell r="AK691">
            <v>0</v>
          </cell>
          <cell r="AL691">
            <v>0</v>
          </cell>
          <cell r="AM691">
            <v>0</v>
          </cell>
          <cell r="AN691">
            <v>0</v>
          </cell>
          <cell r="AO691">
            <v>0</v>
          </cell>
          <cell r="AR691" t="str">
            <v>62</v>
          </cell>
        </row>
        <row r="692">
          <cell r="R692">
            <v>9043000</v>
          </cell>
          <cell r="S692">
            <v>9043000</v>
          </cell>
          <cell r="T692">
            <v>9043582</v>
          </cell>
          <cell r="U692">
            <v>9043582</v>
          </cell>
          <cell r="V692">
            <v>9043582</v>
          </cell>
          <cell r="W692">
            <v>9043582</v>
          </cell>
          <cell r="X692">
            <v>9043582</v>
          </cell>
          <cell r="Y692">
            <v>9043582</v>
          </cell>
          <cell r="Z692">
            <v>9043582</v>
          </cell>
          <cell r="AA692">
            <v>9043582</v>
          </cell>
          <cell r="AB692">
            <v>9043582</v>
          </cell>
          <cell r="AC692">
            <v>7351000</v>
          </cell>
          <cell r="AD692">
            <v>10366000</v>
          </cell>
          <cell r="AE692">
            <v>10240000</v>
          </cell>
          <cell r="AF692">
            <v>10114024.25</v>
          </cell>
          <cell r="AG692">
            <v>9988072.75</v>
          </cell>
          <cell r="AH692">
            <v>9862121.25</v>
          </cell>
          <cell r="AI692">
            <v>9736169.75</v>
          </cell>
          <cell r="AJ692">
            <v>9610218.25</v>
          </cell>
          <cell r="AK692">
            <v>9484266.75</v>
          </cell>
          <cell r="AL692">
            <v>9358315.25</v>
          </cell>
          <cell r="AM692">
            <v>9232363.75</v>
          </cell>
          <cell r="AN692">
            <v>9106412.25</v>
          </cell>
          <cell r="AO692">
            <v>8972936.5</v>
          </cell>
          <cell r="AR692" t="str">
            <v>42b/62</v>
          </cell>
        </row>
        <row r="693">
          <cell r="R693">
            <v>113504.05</v>
          </cell>
          <cell r="S693">
            <v>113504.05</v>
          </cell>
          <cell r="T693">
            <v>113504.05</v>
          </cell>
          <cell r="U693">
            <v>113504.05</v>
          </cell>
          <cell r="V693">
            <v>4940.63</v>
          </cell>
          <cell r="W693">
            <v>4940.63</v>
          </cell>
          <cell r="X693">
            <v>4940.63</v>
          </cell>
          <cell r="Y693">
            <v>4940.63</v>
          </cell>
          <cell r="Z693">
            <v>4940.63</v>
          </cell>
          <cell r="AA693">
            <v>4940.63</v>
          </cell>
          <cell r="AB693">
            <v>4940.63</v>
          </cell>
          <cell r="AC693">
            <v>27238.240000000002</v>
          </cell>
          <cell r="AD693">
            <v>24760.18041666667</v>
          </cell>
          <cell r="AE693">
            <v>34218.85125</v>
          </cell>
          <cell r="AF693">
            <v>43677.522083333337</v>
          </cell>
          <cell r="AG693">
            <v>53136.192916666674</v>
          </cell>
          <cell r="AH693">
            <v>58071.387916666667</v>
          </cell>
          <cell r="AI693">
            <v>58483.107083333336</v>
          </cell>
          <cell r="AJ693">
            <v>58894.826250000006</v>
          </cell>
          <cell r="AK693">
            <v>59306.545416666668</v>
          </cell>
          <cell r="AL693">
            <v>59531.912916666675</v>
          </cell>
          <cell r="AM693">
            <v>58269.942916666674</v>
          </cell>
          <cell r="AN693">
            <v>53581.926666666666</v>
          </cell>
          <cell r="AO693">
            <v>46580.979583333334</v>
          </cell>
          <cell r="AR693" t="str">
            <v>62</v>
          </cell>
        </row>
        <row r="694">
          <cell r="R694">
            <v>113453659.67</v>
          </cell>
          <cell r="S694">
            <v>114170326.34</v>
          </cell>
          <cell r="T694">
            <v>114886993.01000001</v>
          </cell>
          <cell r="U694">
            <v>115603659.68000001</v>
          </cell>
          <cell r="V694">
            <v>116320326.34999999</v>
          </cell>
          <cell r="W694">
            <v>117036993.02</v>
          </cell>
          <cell r="X694">
            <v>117410350.5</v>
          </cell>
          <cell r="Y694">
            <v>118077973</v>
          </cell>
          <cell r="Z694">
            <v>118745595.5</v>
          </cell>
          <cell r="AA694">
            <v>119413218</v>
          </cell>
          <cell r="AB694">
            <v>120080840.5</v>
          </cell>
          <cell r="AC694">
            <v>120748463</v>
          </cell>
          <cell r="AD694">
            <v>96549317.632083341</v>
          </cell>
          <cell r="AE694">
            <v>99820251.715833351</v>
          </cell>
          <cell r="AF694">
            <v>103084241.35541666</v>
          </cell>
          <cell r="AG694">
            <v>106341286.55083333</v>
          </cell>
          <cell r="AH694">
            <v>109591387.30208333</v>
          </cell>
          <cell r="AI694">
            <v>111933396.71333332</v>
          </cell>
          <cell r="AJ694">
            <v>113069993.05791666</v>
          </cell>
          <cell r="AK694">
            <v>113888977.46416669</v>
          </cell>
          <cell r="AL694">
            <v>114674325.89125001</v>
          </cell>
          <cell r="AM694">
            <v>115426038.33916669</v>
          </cell>
          <cell r="AN694">
            <v>116144114.80791669</v>
          </cell>
          <cell r="AO694">
            <v>116828555.2975</v>
          </cell>
          <cell r="AR694" t="str">
            <v>42b/62</v>
          </cell>
        </row>
        <row r="695">
          <cell r="R695">
            <v>12071.8</v>
          </cell>
          <cell r="S695">
            <v>8115.17</v>
          </cell>
          <cell r="T695">
            <v>8883.58</v>
          </cell>
          <cell r="U695">
            <v>8605.68</v>
          </cell>
          <cell r="V695">
            <v>8900.98</v>
          </cell>
          <cell r="W695">
            <v>17137.7</v>
          </cell>
          <cell r="X695">
            <v>8625.75</v>
          </cell>
          <cell r="Y695">
            <v>17653.41</v>
          </cell>
          <cell r="Z695">
            <v>23487.1</v>
          </cell>
          <cell r="AA695">
            <v>32309.22</v>
          </cell>
          <cell r="AB695">
            <v>35234.22</v>
          </cell>
          <cell r="AC695">
            <v>9039.9599999999991</v>
          </cell>
          <cell r="AD695">
            <v>5786.4274999999989</v>
          </cell>
          <cell r="AE695">
            <v>6627.5512500000004</v>
          </cell>
          <cell r="AF695">
            <v>7335.8324999999995</v>
          </cell>
          <cell r="AG695">
            <v>8064.5516666666663</v>
          </cell>
          <cell r="AH695">
            <v>8793.9958333333325</v>
          </cell>
          <cell r="AI695">
            <v>9088.4016666666648</v>
          </cell>
          <cell r="AJ695">
            <v>9002.5216666666656</v>
          </cell>
          <cell r="AK695">
            <v>9374.2283333333344</v>
          </cell>
          <cell r="AL695">
            <v>10390.67375</v>
          </cell>
          <cell r="AM695">
            <v>11981.943333333335</v>
          </cell>
          <cell r="AN695">
            <v>14011.635000000002</v>
          </cell>
          <cell r="AO695">
            <v>15462.049166666669</v>
          </cell>
          <cell r="AR695" t="str">
            <v>62</v>
          </cell>
        </row>
        <row r="696">
          <cell r="R696">
            <v>41589.129999999997</v>
          </cell>
          <cell r="S696">
            <v>36437.89</v>
          </cell>
          <cell r="T696">
            <v>31286.65</v>
          </cell>
          <cell r="U696">
            <v>26135.41</v>
          </cell>
          <cell r="V696">
            <v>20984.17</v>
          </cell>
          <cell r="W696">
            <v>15832.93</v>
          </cell>
          <cell r="X696">
            <v>10681.69</v>
          </cell>
          <cell r="Y696">
            <v>5530.45</v>
          </cell>
          <cell r="Z696">
            <v>379.21</v>
          </cell>
          <cell r="AA696">
            <v>357.18</v>
          </cell>
          <cell r="AB696">
            <v>335.15</v>
          </cell>
          <cell r="AC696">
            <v>313.12</v>
          </cell>
          <cell r="AD696">
            <v>89474.356666666645</v>
          </cell>
          <cell r="AE696">
            <v>80343.947916666672</v>
          </cell>
          <cell r="AF696">
            <v>71744.094999999987</v>
          </cell>
          <cell r="AG696">
            <v>63674.797916666663</v>
          </cell>
          <cell r="AH696">
            <v>56136.056666666664</v>
          </cell>
          <cell r="AI696">
            <v>49127.871249999997</v>
          </cell>
          <cell r="AJ696">
            <v>42650.241666666661</v>
          </cell>
          <cell r="AK696">
            <v>36703.167916666665</v>
          </cell>
          <cell r="AL696">
            <v>31286.649999999998</v>
          </cell>
          <cell r="AM696">
            <v>26349.127083333336</v>
          </cell>
          <cell r="AN696">
            <v>21839.038333333334</v>
          </cell>
          <cell r="AO696">
            <v>17756.383749999997</v>
          </cell>
          <cell r="AR696" t="str">
            <v>62</v>
          </cell>
        </row>
        <row r="697"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0</v>
          </cell>
          <cell r="AE697">
            <v>0</v>
          </cell>
          <cell r="AF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  <cell r="AK697">
            <v>0</v>
          </cell>
          <cell r="AL697">
            <v>0</v>
          </cell>
          <cell r="AM697">
            <v>0</v>
          </cell>
          <cell r="AN697">
            <v>0</v>
          </cell>
          <cell r="AO697">
            <v>0</v>
          </cell>
          <cell r="AR697" t="str">
            <v>62</v>
          </cell>
        </row>
        <row r="698">
          <cell r="R698">
            <v>0</v>
          </cell>
          <cell r="S698">
            <v>2035.82</v>
          </cell>
          <cell r="T698">
            <v>5776.98</v>
          </cell>
          <cell r="U698">
            <v>10770.62</v>
          </cell>
          <cell r="V698">
            <v>10770.62</v>
          </cell>
          <cell r="W698">
            <v>13156.72</v>
          </cell>
          <cell r="X698">
            <v>13827.82</v>
          </cell>
          <cell r="Y698">
            <v>14072.26</v>
          </cell>
          <cell r="Z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0</v>
          </cell>
          <cell r="AE698">
            <v>84.825833333333335</v>
          </cell>
          <cell r="AF698">
            <v>410.35916666666662</v>
          </cell>
          <cell r="AG698">
            <v>1099.8425</v>
          </cell>
          <cell r="AH698">
            <v>1997.3941666666667</v>
          </cell>
          <cell r="AI698">
            <v>2994.3666666666668</v>
          </cell>
          <cell r="AJ698">
            <v>4118.7224999999999</v>
          </cell>
          <cell r="AK698">
            <v>5281.225833333333</v>
          </cell>
          <cell r="AL698">
            <v>5867.57</v>
          </cell>
          <cell r="AM698">
            <v>5867.57</v>
          </cell>
          <cell r="AN698">
            <v>5867.57</v>
          </cell>
          <cell r="AO698">
            <v>5867.57</v>
          </cell>
          <cell r="AR698" t="str">
            <v>62</v>
          </cell>
        </row>
        <row r="699"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  <cell r="AA699">
            <v>0</v>
          </cell>
          <cell r="AB699">
            <v>0</v>
          </cell>
          <cell r="AC699">
            <v>0</v>
          </cell>
          <cell r="AD699">
            <v>-99.884999999999991</v>
          </cell>
          <cell r="AE699">
            <v>-99.884999999999991</v>
          </cell>
          <cell r="AF699">
            <v>-99.884999999999991</v>
          </cell>
          <cell r="AG699">
            <v>-99.884999999999991</v>
          </cell>
          <cell r="AH699">
            <v>-99.884999999999991</v>
          </cell>
          <cell r="AI699">
            <v>-111.56583333333333</v>
          </cell>
          <cell r="AJ699">
            <v>-145.33666666666667</v>
          </cell>
          <cell r="AK699">
            <v>-146.49833333333333</v>
          </cell>
          <cell r="AL699">
            <v>-104.64166666666665</v>
          </cell>
          <cell r="AM699">
            <v>-62.784999999999997</v>
          </cell>
          <cell r="AN699">
            <v>-20.928333333333331</v>
          </cell>
          <cell r="AO699">
            <v>0</v>
          </cell>
          <cell r="AR699" t="str">
            <v>62</v>
          </cell>
        </row>
        <row r="700">
          <cell r="R700">
            <v>245.35</v>
          </cell>
          <cell r="S700">
            <v>269.54000000000002</v>
          </cell>
          <cell r="T700">
            <v>434.03</v>
          </cell>
          <cell r="U700">
            <v>532.70000000000005</v>
          </cell>
          <cell r="V700">
            <v>555.62</v>
          </cell>
          <cell r="W700">
            <v>737.1</v>
          </cell>
          <cell r="X700">
            <v>868.11</v>
          </cell>
          <cell r="Y700">
            <v>1134.68</v>
          </cell>
          <cell r="Z700">
            <v>1151.06</v>
          </cell>
          <cell r="AA700">
            <v>1264.3499999999999</v>
          </cell>
          <cell r="AB700">
            <v>1295.32</v>
          </cell>
          <cell r="AC700">
            <v>0</v>
          </cell>
          <cell r="AD700">
            <v>883.54208333333338</v>
          </cell>
          <cell r="AE700">
            <v>888.56083333333345</v>
          </cell>
          <cell r="AF700">
            <v>895.30666666666684</v>
          </cell>
          <cell r="AG700">
            <v>903.72833333333358</v>
          </cell>
          <cell r="AH700">
            <v>904.04291666666688</v>
          </cell>
          <cell r="AI700">
            <v>889.81333333333384</v>
          </cell>
          <cell r="AJ700">
            <v>861.7258333333333</v>
          </cell>
          <cell r="AK700">
            <v>833.81666666666661</v>
          </cell>
          <cell r="AL700">
            <v>806.90541666666661</v>
          </cell>
          <cell r="AM700">
            <v>770.21666666666658</v>
          </cell>
          <cell r="AN700">
            <v>728.44791666666663</v>
          </cell>
          <cell r="AO700">
            <v>707.32166666666672</v>
          </cell>
          <cell r="AR700" t="str">
            <v>42b/62</v>
          </cell>
        </row>
        <row r="701">
          <cell r="R701">
            <v>0</v>
          </cell>
          <cell r="S701">
            <v>0</v>
          </cell>
          <cell r="T701">
            <v>0</v>
          </cell>
          <cell r="U701">
            <v>124.75</v>
          </cell>
          <cell r="V701">
            <v>688.6</v>
          </cell>
          <cell r="W701">
            <v>1279.3</v>
          </cell>
          <cell r="X701">
            <v>1781.93</v>
          </cell>
          <cell r="Y701">
            <v>1781.93</v>
          </cell>
          <cell r="Z701">
            <v>0</v>
          </cell>
          <cell r="AA701">
            <v>0</v>
          </cell>
          <cell r="AB701">
            <v>0</v>
          </cell>
          <cell r="AC701">
            <v>0</v>
          </cell>
          <cell r="AD701">
            <v>0</v>
          </cell>
          <cell r="AE701">
            <v>0</v>
          </cell>
          <cell r="AF701">
            <v>0</v>
          </cell>
          <cell r="AG701">
            <v>5.197916666666667</v>
          </cell>
          <cell r="AH701">
            <v>39.087499999999999</v>
          </cell>
          <cell r="AI701">
            <v>121.08333333333333</v>
          </cell>
          <cell r="AJ701">
            <v>248.63458333333335</v>
          </cell>
          <cell r="AK701">
            <v>397.12875000000003</v>
          </cell>
          <cell r="AL701">
            <v>471.37583333333333</v>
          </cell>
          <cell r="AM701">
            <v>471.37583333333333</v>
          </cell>
          <cell r="AN701">
            <v>471.37583333333333</v>
          </cell>
          <cell r="AO701">
            <v>471.37583333333333</v>
          </cell>
          <cell r="AR701" t="str">
            <v>62</v>
          </cell>
        </row>
        <row r="702">
          <cell r="R702">
            <v>739157.7</v>
          </cell>
          <cell r="S702">
            <v>830920.62</v>
          </cell>
          <cell r="T702">
            <v>1307507.1399999999</v>
          </cell>
          <cell r="U702">
            <v>1392264.7</v>
          </cell>
          <cell r="V702">
            <v>1499111.17</v>
          </cell>
          <cell r="W702">
            <v>1818814.5</v>
          </cell>
          <cell r="X702">
            <v>1935147.08</v>
          </cell>
          <cell r="Y702">
            <v>1602815.67</v>
          </cell>
          <cell r="Z702">
            <v>1670143.3</v>
          </cell>
          <cell r="AA702">
            <v>1792326.22</v>
          </cell>
          <cell r="AB702">
            <v>2154946.7000000002</v>
          </cell>
          <cell r="AC702">
            <v>2074554.89</v>
          </cell>
          <cell r="AD702">
            <v>672558.43458333344</v>
          </cell>
          <cell r="AE702">
            <v>680133.02458333329</v>
          </cell>
          <cell r="AF702">
            <v>715492.36624999996</v>
          </cell>
          <cell r="AG702">
            <v>794272.68291666673</v>
          </cell>
          <cell r="AH702">
            <v>891759.50916666666</v>
          </cell>
          <cell r="AI702">
            <v>976802.15041666664</v>
          </cell>
          <cell r="AJ702">
            <v>1058351.9079166667</v>
          </cell>
          <cell r="AK702">
            <v>1127545.8341666665</v>
          </cell>
          <cell r="AL702">
            <v>1195987.1533333333</v>
          </cell>
          <cell r="AM702">
            <v>1288069.9841666666</v>
          </cell>
          <cell r="AN702">
            <v>1399047.6766666668</v>
          </cell>
          <cell r="AO702">
            <v>1513624.5595833333</v>
          </cell>
          <cell r="AR702" t="str">
            <v>62</v>
          </cell>
        </row>
        <row r="703">
          <cell r="R703">
            <v>352903.21</v>
          </cell>
          <cell r="S703">
            <v>348651.37</v>
          </cell>
          <cell r="T703">
            <v>344399.53</v>
          </cell>
          <cell r="U703">
            <v>340147.69</v>
          </cell>
          <cell r="V703">
            <v>335895.85</v>
          </cell>
          <cell r="W703">
            <v>331644.01</v>
          </cell>
          <cell r="X703">
            <v>327392.17</v>
          </cell>
          <cell r="Y703">
            <v>323140.33</v>
          </cell>
          <cell r="Z703">
            <v>318888.49</v>
          </cell>
          <cell r="AA703">
            <v>314636.65000000002</v>
          </cell>
          <cell r="AB703">
            <v>310384.81</v>
          </cell>
          <cell r="AC703">
            <v>306132.96999999997</v>
          </cell>
          <cell r="AD703">
            <v>378414.25</v>
          </cell>
          <cell r="AE703">
            <v>374162.41</v>
          </cell>
          <cell r="AF703">
            <v>369910.57</v>
          </cell>
          <cell r="AG703">
            <v>365658.73</v>
          </cell>
          <cell r="AH703">
            <v>361406.88999999996</v>
          </cell>
          <cell r="AI703">
            <v>357155.05</v>
          </cell>
          <cell r="AJ703">
            <v>352903.21</v>
          </cell>
          <cell r="AK703">
            <v>348651.36999999994</v>
          </cell>
          <cell r="AL703">
            <v>344399.53</v>
          </cell>
          <cell r="AM703">
            <v>340147.69000000006</v>
          </cell>
          <cell r="AN703">
            <v>335895.85000000003</v>
          </cell>
          <cell r="AO703">
            <v>331644.01</v>
          </cell>
          <cell r="AR703" t="str">
            <v>62</v>
          </cell>
        </row>
        <row r="704"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  <cell r="X704">
            <v>0</v>
          </cell>
          <cell r="Y704">
            <v>0</v>
          </cell>
          <cell r="Z704">
            <v>0</v>
          </cell>
          <cell r="AA704">
            <v>0</v>
          </cell>
          <cell r="AB704">
            <v>0</v>
          </cell>
          <cell r="AC704">
            <v>0</v>
          </cell>
          <cell r="AD704">
            <v>271.66666666666669</v>
          </cell>
          <cell r="AE704">
            <v>271.66666666666669</v>
          </cell>
          <cell r="AF704">
            <v>271.66666666666669</v>
          </cell>
          <cell r="AG704">
            <v>271.66666666666669</v>
          </cell>
          <cell r="AH704">
            <v>271.66666666666669</v>
          </cell>
          <cell r="AI704">
            <v>271.66666666666669</v>
          </cell>
          <cell r="AJ704">
            <v>237.70833333333334</v>
          </cell>
          <cell r="AK704">
            <v>169.79166666666666</v>
          </cell>
          <cell r="AL704">
            <v>101.875</v>
          </cell>
          <cell r="AM704">
            <v>33.958333333333336</v>
          </cell>
          <cell r="AN704">
            <v>0</v>
          </cell>
          <cell r="AO704">
            <v>0</v>
          </cell>
          <cell r="AR704" t="str">
            <v>2</v>
          </cell>
        </row>
        <row r="705"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0</v>
          </cell>
          <cell r="AB705">
            <v>0</v>
          </cell>
          <cell r="AC705">
            <v>0</v>
          </cell>
          <cell r="AD705">
            <v>412787.5</v>
          </cell>
          <cell r="AE705">
            <v>357749.16666666669</v>
          </cell>
          <cell r="AF705">
            <v>302710.83333333331</v>
          </cell>
          <cell r="AG705">
            <v>247672.5</v>
          </cell>
          <cell r="AH705">
            <v>192634.16666666666</v>
          </cell>
          <cell r="AI705">
            <v>137595.83333333334</v>
          </cell>
          <cell r="AJ705">
            <v>82557.5</v>
          </cell>
          <cell r="AK705">
            <v>27519.166666666668</v>
          </cell>
          <cell r="AL705">
            <v>0</v>
          </cell>
          <cell r="AM705">
            <v>0</v>
          </cell>
          <cell r="AN705">
            <v>0</v>
          </cell>
          <cell r="AO705">
            <v>0</v>
          </cell>
          <cell r="AR705" t="str">
            <v>62</v>
          </cell>
        </row>
        <row r="706">
          <cell r="R706">
            <v>0</v>
          </cell>
          <cell r="S706">
            <v>0</v>
          </cell>
          <cell r="T706">
            <v>0</v>
          </cell>
          <cell r="U706">
            <v>216.13</v>
          </cell>
          <cell r="V706">
            <v>1402669.03</v>
          </cell>
          <cell r="W706">
            <v>0</v>
          </cell>
          <cell r="X706">
            <v>0</v>
          </cell>
          <cell r="Y706">
            <v>39733.89</v>
          </cell>
          <cell r="Z706">
            <v>-214.36</v>
          </cell>
          <cell r="AA706">
            <v>45187.32</v>
          </cell>
          <cell r="AB706">
            <v>0</v>
          </cell>
          <cell r="AC706">
            <v>0</v>
          </cell>
          <cell r="AD706">
            <v>0</v>
          </cell>
          <cell r="AE706">
            <v>0</v>
          </cell>
          <cell r="AF706">
            <v>0</v>
          </cell>
          <cell r="AG706">
            <v>9.0054166666666671</v>
          </cell>
          <cell r="AH706">
            <v>58462.553749999999</v>
          </cell>
          <cell r="AI706">
            <v>116907.09666666666</v>
          </cell>
          <cell r="AJ706">
            <v>116907.09666666666</v>
          </cell>
          <cell r="AK706">
            <v>118562.67541666667</v>
          </cell>
          <cell r="AL706">
            <v>120209.32249999999</v>
          </cell>
          <cell r="AM706">
            <v>122083.1958333333</v>
          </cell>
          <cell r="AN706">
            <v>123966.00083333331</v>
          </cell>
          <cell r="AO706">
            <v>123966.00083333331</v>
          </cell>
          <cell r="AR706" t="str">
            <v>2</v>
          </cell>
        </row>
        <row r="707"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  <cell r="X707">
            <v>0</v>
          </cell>
          <cell r="Y707">
            <v>0</v>
          </cell>
          <cell r="Z707">
            <v>0</v>
          </cell>
          <cell r="AA707">
            <v>0</v>
          </cell>
          <cell r="AB707">
            <v>0</v>
          </cell>
          <cell r="AC707">
            <v>74937.789999999994</v>
          </cell>
          <cell r="AD707">
            <v>-5406.7300000000005</v>
          </cell>
          <cell r="AE707">
            <v>-5406.7300000000005</v>
          </cell>
          <cell r="AF707">
            <v>-5406.7300000000005</v>
          </cell>
          <cell r="AG707">
            <v>-5406.7300000000005</v>
          </cell>
          <cell r="AH707">
            <v>-5406.7300000000005</v>
          </cell>
          <cell r="AI707">
            <v>-5406.7300000000005</v>
          </cell>
          <cell r="AJ707">
            <v>-5406.7300000000005</v>
          </cell>
          <cell r="AK707">
            <v>-5406.7300000000005</v>
          </cell>
          <cell r="AL707">
            <v>-5406.7300000000005</v>
          </cell>
          <cell r="AM707">
            <v>-5406.7300000000005</v>
          </cell>
          <cell r="AN707">
            <v>-5406.7300000000005</v>
          </cell>
          <cell r="AO707">
            <v>419.04291666666631</v>
          </cell>
          <cell r="AR707" t="str">
            <v>62</v>
          </cell>
        </row>
        <row r="708"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  <cell r="W708">
            <v>0</v>
          </cell>
          <cell r="X708">
            <v>0</v>
          </cell>
          <cell r="Y708">
            <v>0</v>
          </cell>
          <cell r="Z708">
            <v>0</v>
          </cell>
          <cell r="AA708">
            <v>0</v>
          </cell>
          <cell r="AB708">
            <v>0</v>
          </cell>
          <cell r="AC708">
            <v>0</v>
          </cell>
          <cell r="AD708">
            <v>202.3125</v>
          </cell>
          <cell r="AE708">
            <v>0</v>
          </cell>
          <cell r="AF708">
            <v>0</v>
          </cell>
          <cell r="AG708">
            <v>0</v>
          </cell>
          <cell r="AH708">
            <v>0</v>
          </cell>
          <cell r="AI708">
            <v>0</v>
          </cell>
          <cell r="AJ708">
            <v>0</v>
          </cell>
          <cell r="AK708">
            <v>0</v>
          </cell>
          <cell r="AL708">
            <v>0</v>
          </cell>
          <cell r="AM708">
            <v>0</v>
          </cell>
          <cell r="AN708">
            <v>0</v>
          </cell>
          <cell r="AO708">
            <v>0</v>
          </cell>
          <cell r="AR708" t="str">
            <v>62</v>
          </cell>
        </row>
        <row r="709"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V709">
            <v>0</v>
          </cell>
          <cell r="W709">
            <v>0</v>
          </cell>
          <cell r="X709">
            <v>0</v>
          </cell>
          <cell r="Y709">
            <v>0</v>
          </cell>
          <cell r="Z709">
            <v>0</v>
          </cell>
          <cell r="AA709">
            <v>0</v>
          </cell>
          <cell r="AB709">
            <v>0</v>
          </cell>
          <cell r="AC709">
            <v>0</v>
          </cell>
          <cell r="AD709">
            <v>0</v>
          </cell>
          <cell r="AE709">
            <v>0</v>
          </cell>
          <cell r="AF709">
            <v>0</v>
          </cell>
          <cell r="AG709">
            <v>0</v>
          </cell>
          <cell r="AH709">
            <v>0</v>
          </cell>
          <cell r="AI709">
            <v>0</v>
          </cell>
          <cell r="AJ709">
            <v>0</v>
          </cell>
          <cell r="AK709">
            <v>0</v>
          </cell>
          <cell r="AL709">
            <v>0</v>
          </cell>
          <cell r="AM709">
            <v>0</v>
          </cell>
          <cell r="AN709">
            <v>0</v>
          </cell>
          <cell r="AO709">
            <v>0</v>
          </cell>
          <cell r="AR709" t="str">
            <v>62</v>
          </cell>
        </row>
        <row r="710"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  <cell r="W710">
            <v>0</v>
          </cell>
          <cell r="X710">
            <v>0</v>
          </cell>
          <cell r="Y710">
            <v>0</v>
          </cell>
          <cell r="Z710">
            <v>0</v>
          </cell>
          <cell r="AA710">
            <v>0</v>
          </cell>
          <cell r="AB710">
            <v>0</v>
          </cell>
          <cell r="AC710">
            <v>0</v>
          </cell>
          <cell r="AD710">
            <v>0</v>
          </cell>
          <cell r="AE710">
            <v>0</v>
          </cell>
          <cell r="AF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0</v>
          </cell>
          <cell r="AK710">
            <v>0</v>
          </cell>
          <cell r="AL710">
            <v>0</v>
          </cell>
          <cell r="AM710">
            <v>0</v>
          </cell>
          <cell r="AN710">
            <v>0</v>
          </cell>
          <cell r="AO710">
            <v>0</v>
          </cell>
          <cell r="AR710" t="str">
            <v>62</v>
          </cell>
        </row>
        <row r="711"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  <cell r="AA711">
            <v>0</v>
          </cell>
          <cell r="AB711">
            <v>0</v>
          </cell>
          <cell r="AC711">
            <v>0</v>
          </cell>
          <cell r="AD711">
            <v>0</v>
          </cell>
          <cell r="AE711">
            <v>0</v>
          </cell>
          <cell r="AF711">
            <v>0</v>
          </cell>
          <cell r="AG711">
            <v>0</v>
          </cell>
          <cell r="AH711">
            <v>0</v>
          </cell>
          <cell r="AI711">
            <v>0</v>
          </cell>
          <cell r="AJ711">
            <v>0</v>
          </cell>
          <cell r="AK711">
            <v>0</v>
          </cell>
          <cell r="AL711">
            <v>0</v>
          </cell>
          <cell r="AM711">
            <v>0</v>
          </cell>
          <cell r="AN711">
            <v>0</v>
          </cell>
          <cell r="AO711">
            <v>0</v>
          </cell>
          <cell r="AR711" t="str">
            <v>62</v>
          </cell>
        </row>
        <row r="712"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B712">
            <v>0</v>
          </cell>
          <cell r="AC712">
            <v>0</v>
          </cell>
          <cell r="AD712">
            <v>4528.875</v>
          </cell>
          <cell r="AE712">
            <v>4528.875</v>
          </cell>
          <cell r="AF712">
            <v>4528.875</v>
          </cell>
          <cell r="AG712">
            <v>4528.875</v>
          </cell>
          <cell r="AH712">
            <v>4528.875</v>
          </cell>
          <cell r="AI712">
            <v>4528.875</v>
          </cell>
          <cell r="AJ712">
            <v>4387.3125</v>
          </cell>
          <cell r="AK712">
            <v>3222.3333333333335</v>
          </cell>
          <cell r="AL712">
            <v>1099.4583333333333</v>
          </cell>
          <cell r="AM712">
            <v>0</v>
          </cell>
          <cell r="AN712">
            <v>0</v>
          </cell>
          <cell r="AO712">
            <v>0</v>
          </cell>
          <cell r="AR712" t="str">
            <v>2</v>
          </cell>
        </row>
        <row r="713"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  <cell r="W713">
            <v>0</v>
          </cell>
          <cell r="X713">
            <v>0</v>
          </cell>
          <cell r="Y713">
            <v>0</v>
          </cell>
          <cell r="Z713">
            <v>0</v>
          </cell>
          <cell r="AA713">
            <v>0</v>
          </cell>
          <cell r="AB713">
            <v>0</v>
          </cell>
          <cell r="AC713">
            <v>0</v>
          </cell>
          <cell r="AD713">
            <v>11828.791666666666</v>
          </cell>
          <cell r="AE713">
            <v>11828.791666666666</v>
          </cell>
          <cell r="AF713">
            <v>11828.791666666666</v>
          </cell>
          <cell r="AG713">
            <v>11828.791666666666</v>
          </cell>
          <cell r="AH713">
            <v>11828.791666666666</v>
          </cell>
          <cell r="AI713">
            <v>11828.791666666666</v>
          </cell>
          <cell r="AJ713">
            <v>11153.791666666666</v>
          </cell>
          <cell r="AK713">
            <v>8783.0208333333339</v>
          </cell>
          <cell r="AL713">
            <v>5315.4375</v>
          </cell>
          <cell r="AM713">
            <v>1771.8125</v>
          </cell>
          <cell r="AN713">
            <v>0</v>
          </cell>
          <cell r="AO713">
            <v>0</v>
          </cell>
          <cell r="AR713" t="str">
            <v>2</v>
          </cell>
        </row>
        <row r="714"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  <cell r="W714">
            <v>0</v>
          </cell>
          <cell r="X714">
            <v>0</v>
          </cell>
          <cell r="Y714">
            <v>0</v>
          </cell>
          <cell r="Z714">
            <v>0</v>
          </cell>
          <cell r="AA714">
            <v>0</v>
          </cell>
          <cell r="AB714">
            <v>0</v>
          </cell>
          <cell r="AC714">
            <v>0</v>
          </cell>
          <cell r="AD714">
            <v>0</v>
          </cell>
          <cell r="AE714">
            <v>0</v>
          </cell>
          <cell r="AF714">
            <v>0</v>
          </cell>
          <cell r="AG714">
            <v>0</v>
          </cell>
          <cell r="AH714">
            <v>0</v>
          </cell>
          <cell r="AI714">
            <v>0</v>
          </cell>
          <cell r="AJ714">
            <v>0</v>
          </cell>
          <cell r="AK714">
            <v>0</v>
          </cell>
          <cell r="AL714">
            <v>0</v>
          </cell>
          <cell r="AM714">
            <v>0</v>
          </cell>
          <cell r="AN714">
            <v>0</v>
          </cell>
          <cell r="AO714">
            <v>0</v>
          </cell>
          <cell r="AR714" t="str">
            <v>2</v>
          </cell>
        </row>
        <row r="715"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  <cell r="W715">
            <v>0</v>
          </cell>
          <cell r="X715">
            <v>0</v>
          </cell>
          <cell r="Y715">
            <v>0</v>
          </cell>
          <cell r="Z715">
            <v>0</v>
          </cell>
          <cell r="AA715">
            <v>0</v>
          </cell>
          <cell r="AB715">
            <v>0</v>
          </cell>
          <cell r="AC715">
            <v>0</v>
          </cell>
          <cell r="AD715">
            <v>0</v>
          </cell>
          <cell r="AE715">
            <v>0</v>
          </cell>
          <cell r="AF715">
            <v>0</v>
          </cell>
          <cell r="AG715">
            <v>0</v>
          </cell>
          <cell r="AH715">
            <v>0</v>
          </cell>
          <cell r="AI715">
            <v>0</v>
          </cell>
          <cell r="AJ715">
            <v>0</v>
          </cell>
          <cell r="AK715">
            <v>0</v>
          </cell>
          <cell r="AL715">
            <v>0</v>
          </cell>
          <cell r="AM715">
            <v>0</v>
          </cell>
          <cell r="AN715">
            <v>0</v>
          </cell>
          <cell r="AO715">
            <v>0</v>
          </cell>
          <cell r="AR715" t="str">
            <v>62</v>
          </cell>
        </row>
        <row r="716"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  <cell r="W716">
            <v>0</v>
          </cell>
          <cell r="X716">
            <v>0</v>
          </cell>
          <cell r="Y716">
            <v>0</v>
          </cell>
          <cell r="Z716">
            <v>0</v>
          </cell>
          <cell r="AA716">
            <v>0</v>
          </cell>
          <cell r="AB716">
            <v>0</v>
          </cell>
          <cell r="AC716">
            <v>0</v>
          </cell>
          <cell r="AD716">
            <v>172.70749999999998</v>
          </cell>
          <cell r="AE716">
            <v>172.70749999999998</v>
          </cell>
          <cell r="AF716">
            <v>172.70749999999998</v>
          </cell>
          <cell r="AG716">
            <v>172.70749999999998</v>
          </cell>
          <cell r="AH716">
            <v>86.353749999999991</v>
          </cell>
          <cell r="AI716">
            <v>0</v>
          </cell>
          <cell r="AJ716">
            <v>0</v>
          </cell>
          <cell r="AK716">
            <v>0</v>
          </cell>
          <cell r="AL716">
            <v>0</v>
          </cell>
          <cell r="AM716">
            <v>0</v>
          </cell>
          <cell r="AN716">
            <v>0</v>
          </cell>
          <cell r="AO716">
            <v>0</v>
          </cell>
          <cell r="AR716" t="str">
            <v>2</v>
          </cell>
        </row>
        <row r="717">
          <cell r="R717">
            <v>5285023.66</v>
          </cell>
          <cell r="S717">
            <v>5285023.66</v>
          </cell>
          <cell r="T717">
            <v>9011727.9600000009</v>
          </cell>
          <cell r="U717">
            <v>137391.96</v>
          </cell>
          <cell r="V717">
            <v>7562486.96</v>
          </cell>
          <cell r="W717">
            <v>366928.34</v>
          </cell>
          <cell r="X717">
            <v>0</v>
          </cell>
          <cell r="Y717">
            <v>0</v>
          </cell>
          <cell r="Z717">
            <v>0</v>
          </cell>
          <cell r="AA717">
            <v>0</v>
          </cell>
          <cell r="AB717">
            <v>-1287.79</v>
          </cell>
          <cell r="AC717">
            <v>0</v>
          </cell>
          <cell r="AD717">
            <v>220209.31916666668</v>
          </cell>
          <cell r="AE717">
            <v>660627.95750000002</v>
          </cell>
          <cell r="AF717">
            <v>1256325.9416666667</v>
          </cell>
          <cell r="AG717">
            <v>1637539.2716666667</v>
          </cell>
          <cell r="AH717">
            <v>1958367.5600000003</v>
          </cell>
          <cell r="AI717">
            <v>2288759.8641666672</v>
          </cell>
          <cell r="AJ717">
            <v>2304048.5450000004</v>
          </cell>
          <cell r="AK717">
            <v>2304048.5450000004</v>
          </cell>
          <cell r="AL717">
            <v>2304048.5450000004</v>
          </cell>
          <cell r="AM717">
            <v>2304048.5450000004</v>
          </cell>
          <cell r="AN717">
            <v>2303994.8870833335</v>
          </cell>
          <cell r="AO717">
            <v>2303941.229166667</v>
          </cell>
          <cell r="AR717" t="str">
            <v>62</v>
          </cell>
        </row>
        <row r="718">
          <cell r="R718">
            <v>-576</v>
          </cell>
          <cell r="S718">
            <v>-576</v>
          </cell>
          <cell r="T718">
            <v>0</v>
          </cell>
          <cell r="U718">
            <v>0</v>
          </cell>
          <cell r="V718">
            <v>17.670000000000002</v>
          </cell>
          <cell r="W718">
            <v>0</v>
          </cell>
          <cell r="X718">
            <v>0</v>
          </cell>
          <cell r="Y718">
            <v>0</v>
          </cell>
          <cell r="Z718">
            <v>0</v>
          </cell>
          <cell r="AA718">
            <v>0</v>
          </cell>
          <cell r="AB718">
            <v>0</v>
          </cell>
          <cell r="AC718">
            <v>0</v>
          </cell>
          <cell r="AD718">
            <v>116985.12</v>
          </cell>
          <cell r="AE718">
            <v>102472.55166666664</v>
          </cell>
          <cell r="AF718">
            <v>87963.983333333337</v>
          </cell>
          <cell r="AG718">
            <v>73125.149999999994</v>
          </cell>
          <cell r="AH718">
            <v>61179.53</v>
          </cell>
          <cell r="AI718">
            <v>52460.652083333327</v>
          </cell>
          <cell r="AJ718">
            <v>42228.064999999995</v>
          </cell>
          <cell r="AK718">
            <v>31995.477916666667</v>
          </cell>
          <cell r="AL718">
            <v>23321.999583333334</v>
          </cell>
          <cell r="AM718">
            <v>14672.865416666667</v>
          </cell>
          <cell r="AN718">
            <v>7865.2458333333334</v>
          </cell>
          <cell r="AO718">
            <v>2649.2808333333328</v>
          </cell>
          <cell r="AR718" t="str">
            <v>2</v>
          </cell>
        </row>
        <row r="719"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  <cell r="AA719">
            <v>0</v>
          </cell>
          <cell r="AB719">
            <v>0</v>
          </cell>
          <cell r="AC719">
            <v>0</v>
          </cell>
          <cell r="AD719">
            <v>10277.379166666668</v>
          </cell>
          <cell r="AE719">
            <v>10115.679166666667</v>
          </cell>
          <cell r="AF719">
            <v>10015.958333333334</v>
          </cell>
          <cell r="AG719">
            <v>10015.958333333334</v>
          </cell>
          <cell r="AH719">
            <v>10015.958333333334</v>
          </cell>
          <cell r="AI719">
            <v>10015.958333333334</v>
          </cell>
          <cell r="AJ719">
            <v>10008.713750000001</v>
          </cell>
          <cell r="AK719">
            <v>5000.7345833333338</v>
          </cell>
          <cell r="AL719">
            <v>0</v>
          </cell>
          <cell r="AM719">
            <v>0</v>
          </cell>
          <cell r="AN719">
            <v>0</v>
          </cell>
          <cell r="AO719">
            <v>0</v>
          </cell>
          <cell r="AR719" t="str">
            <v>2</v>
          </cell>
        </row>
        <row r="720"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  <cell r="W720">
            <v>0</v>
          </cell>
          <cell r="X720">
            <v>0</v>
          </cell>
          <cell r="Y720">
            <v>0</v>
          </cell>
          <cell r="Z720">
            <v>0</v>
          </cell>
          <cell r="AA720">
            <v>0</v>
          </cell>
          <cell r="AB720">
            <v>0</v>
          </cell>
          <cell r="AC720">
            <v>0</v>
          </cell>
          <cell r="AD720">
            <v>0</v>
          </cell>
          <cell r="AE720">
            <v>0</v>
          </cell>
          <cell r="AF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  <cell r="AK720">
            <v>0</v>
          </cell>
          <cell r="AL720">
            <v>0</v>
          </cell>
          <cell r="AM720">
            <v>0</v>
          </cell>
          <cell r="AN720">
            <v>0</v>
          </cell>
          <cell r="AO720">
            <v>0</v>
          </cell>
          <cell r="AR720" t="str">
            <v>62</v>
          </cell>
        </row>
        <row r="721">
          <cell r="R721">
            <v>9233.49</v>
          </cell>
          <cell r="S721">
            <v>9350.02</v>
          </cell>
          <cell r="T721">
            <v>19105.45</v>
          </cell>
          <cell r="U721">
            <v>19273.88</v>
          </cell>
          <cell r="V721">
            <v>19284.38</v>
          </cell>
          <cell r="W721">
            <v>19284.38</v>
          </cell>
          <cell r="X721">
            <v>19284.38</v>
          </cell>
          <cell r="Y721">
            <v>19211.62</v>
          </cell>
          <cell r="Z721">
            <v>228.95</v>
          </cell>
          <cell r="AA721">
            <v>561.32000000000005</v>
          </cell>
          <cell r="AB721">
            <v>561.32000000000005</v>
          </cell>
          <cell r="AC721">
            <v>0</v>
          </cell>
          <cell r="AD721">
            <v>6264.180833333332</v>
          </cell>
          <cell r="AE721">
            <v>6688.7241666666669</v>
          </cell>
          <cell r="AF721">
            <v>7481.0408333333335</v>
          </cell>
          <cell r="AG721">
            <v>8648.2975000000006</v>
          </cell>
          <cell r="AH721">
            <v>9795.7979166666682</v>
          </cell>
          <cell r="AI721">
            <v>10926.665833333334</v>
          </cell>
          <cell r="AJ721">
            <v>12041.260833333334</v>
          </cell>
          <cell r="AK721">
            <v>13142.415416666665</v>
          </cell>
          <cell r="AL721">
            <v>13442.046666666667</v>
          </cell>
          <cell r="AM721">
            <v>12921.295416666668</v>
          </cell>
          <cell r="AN721">
            <v>12328.326666666668</v>
          </cell>
          <cell r="AO721">
            <v>11644.825833333338</v>
          </cell>
          <cell r="AR721" t="str">
            <v>62</v>
          </cell>
        </row>
        <row r="722"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  <cell r="AA722">
            <v>0</v>
          </cell>
          <cell r="AB722">
            <v>0</v>
          </cell>
          <cell r="AC722">
            <v>0</v>
          </cell>
          <cell r="AD722">
            <v>0</v>
          </cell>
          <cell r="AE722">
            <v>0</v>
          </cell>
          <cell r="AF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  <cell r="AK722">
            <v>0</v>
          </cell>
          <cell r="AL722">
            <v>0</v>
          </cell>
          <cell r="AM722">
            <v>0</v>
          </cell>
          <cell r="AN722">
            <v>0</v>
          </cell>
          <cell r="AO722">
            <v>0</v>
          </cell>
          <cell r="AR722" t="str">
            <v>62</v>
          </cell>
        </row>
        <row r="723"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  <cell r="AA723">
            <v>0</v>
          </cell>
          <cell r="AB723">
            <v>0</v>
          </cell>
          <cell r="AC723">
            <v>0</v>
          </cell>
          <cell r="AD723">
            <v>0</v>
          </cell>
          <cell r="AE723">
            <v>0</v>
          </cell>
          <cell r="AF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  <cell r="AK723">
            <v>0</v>
          </cell>
          <cell r="AL723">
            <v>0</v>
          </cell>
          <cell r="AM723">
            <v>0</v>
          </cell>
          <cell r="AN723">
            <v>0</v>
          </cell>
          <cell r="AO723">
            <v>0</v>
          </cell>
          <cell r="AR723" t="str">
            <v>62</v>
          </cell>
        </row>
        <row r="724">
          <cell r="R724">
            <v>190511</v>
          </cell>
          <cell r="S724">
            <v>190511</v>
          </cell>
          <cell r="T724">
            <v>188923.41</v>
          </cell>
          <cell r="U724">
            <v>187335.82</v>
          </cell>
          <cell r="V724">
            <v>185748.23</v>
          </cell>
          <cell r="W724">
            <v>184160.64000000001</v>
          </cell>
          <cell r="X724">
            <v>182573.05</v>
          </cell>
          <cell r="Y724">
            <v>180985.46</v>
          </cell>
          <cell r="Z724">
            <v>179397.87</v>
          </cell>
          <cell r="AA724">
            <v>177810.28</v>
          </cell>
          <cell r="AB724">
            <v>176222.69</v>
          </cell>
          <cell r="AC724">
            <v>174635.1</v>
          </cell>
          <cell r="AD724">
            <v>7937.958333333333</v>
          </cell>
          <cell r="AE724">
            <v>23813.875</v>
          </cell>
          <cell r="AF724">
            <v>39623.642083333332</v>
          </cell>
          <cell r="AG724">
            <v>55301.110000000008</v>
          </cell>
          <cell r="AH724">
            <v>70846.278749999998</v>
          </cell>
          <cell r="AI724">
            <v>86259.148333333331</v>
          </cell>
          <cell r="AJ724">
            <v>101539.71875</v>
          </cell>
          <cell r="AK724">
            <v>116687.99</v>
          </cell>
          <cell r="AL724">
            <v>131703.96208333335</v>
          </cell>
          <cell r="AM724">
            <v>146587.63499999998</v>
          </cell>
          <cell r="AN724">
            <v>161339.00875000001</v>
          </cell>
          <cell r="AO724">
            <v>175958.08333333334</v>
          </cell>
          <cell r="AR724" t="str">
            <v>62</v>
          </cell>
        </row>
        <row r="725"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  <cell r="W725">
            <v>0</v>
          </cell>
          <cell r="X725">
            <v>0</v>
          </cell>
          <cell r="Y725">
            <v>0</v>
          </cell>
          <cell r="Z725">
            <v>0</v>
          </cell>
          <cell r="AA725">
            <v>0</v>
          </cell>
          <cell r="AB725">
            <v>0</v>
          </cell>
          <cell r="AC725">
            <v>0</v>
          </cell>
          <cell r="AD725">
            <v>0</v>
          </cell>
          <cell r="AE725">
            <v>0</v>
          </cell>
          <cell r="AF725">
            <v>0</v>
          </cell>
          <cell r="AG725">
            <v>0</v>
          </cell>
          <cell r="AH725">
            <v>0</v>
          </cell>
          <cell r="AI725">
            <v>0</v>
          </cell>
          <cell r="AJ725">
            <v>0</v>
          </cell>
          <cell r="AK725">
            <v>0</v>
          </cell>
          <cell r="AL725">
            <v>0</v>
          </cell>
          <cell r="AM725">
            <v>0</v>
          </cell>
          <cell r="AN725">
            <v>0</v>
          </cell>
          <cell r="AO725">
            <v>0</v>
          </cell>
          <cell r="AR725" t="str">
            <v>2</v>
          </cell>
        </row>
        <row r="726"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  <cell r="W726">
            <v>0</v>
          </cell>
          <cell r="X726">
            <v>0</v>
          </cell>
          <cell r="Y726">
            <v>0</v>
          </cell>
          <cell r="Z726">
            <v>0</v>
          </cell>
          <cell r="AA726">
            <v>0</v>
          </cell>
          <cell r="AB726">
            <v>0</v>
          </cell>
          <cell r="AC726">
            <v>0</v>
          </cell>
          <cell r="AD726">
            <v>0</v>
          </cell>
          <cell r="AE726">
            <v>0</v>
          </cell>
          <cell r="AF726">
            <v>0</v>
          </cell>
          <cell r="AG726">
            <v>0</v>
          </cell>
          <cell r="AH726">
            <v>0</v>
          </cell>
          <cell r="AI726">
            <v>0</v>
          </cell>
          <cell r="AJ726">
            <v>0</v>
          </cell>
          <cell r="AK726">
            <v>0</v>
          </cell>
          <cell r="AL726">
            <v>0</v>
          </cell>
          <cell r="AM726">
            <v>0</v>
          </cell>
          <cell r="AN726">
            <v>0</v>
          </cell>
          <cell r="AO726">
            <v>0</v>
          </cell>
          <cell r="AR726" t="str">
            <v>62</v>
          </cell>
        </row>
        <row r="727"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0</v>
          </cell>
          <cell r="X727">
            <v>0</v>
          </cell>
          <cell r="Y727">
            <v>0</v>
          </cell>
          <cell r="Z727">
            <v>0</v>
          </cell>
          <cell r="AA727">
            <v>0</v>
          </cell>
          <cell r="AB727">
            <v>0</v>
          </cell>
          <cell r="AC727">
            <v>0</v>
          </cell>
          <cell r="AD727">
            <v>0</v>
          </cell>
          <cell r="AE727">
            <v>0</v>
          </cell>
          <cell r="AF727">
            <v>0</v>
          </cell>
          <cell r="AG727">
            <v>0</v>
          </cell>
          <cell r="AH727">
            <v>0</v>
          </cell>
          <cell r="AI727">
            <v>0</v>
          </cell>
          <cell r="AJ727">
            <v>0</v>
          </cell>
          <cell r="AK727">
            <v>0</v>
          </cell>
          <cell r="AL727">
            <v>0</v>
          </cell>
          <cell r="AM727">
            <v>0</v>
          </cell>
          <cell r="AN727">
            <v>0</v>
          </cell>
          <cell r="AO727">
            <v>0</v>
          </cell>
          <cell r="AR727" t="str">
            <v>62</v>
          </cell>
        </row>
        <row r="728"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  <cell r="W728">
            <v>0</v>
          </cell>
          <cell r="X728">
            <v>0</v>
          </cell>
          <cell r="Y728">
            <v>0</v>
          </cell>
          <cell r="Z728">
            <v>0</v>
          </cell>
          <cell r="AA728">
            <v>0</v>
          </cell>
          <cell r="AB728">
            <v>0</v>
          </cell>
          <cell r="AC728">
            <v>0</v>
          </cell>
          <cell r="AD728">
            <v>0</v>
          </cell>
          <cell r="AE728">
            <v>0</v>
          </cell>
          <cell r="AF728">
            <v>0</v>
          </cell>
          <cell r="AG728">
            <v>0</v>
          </cell>
          <cell r="AH728">
            <v>0</v>
          </cell>
          <cell r="AI728">
            <v>0</v>
          </cell>
          <cell r="AJ728">
            <v>0</v>
          </cell>
          <cell r="AK728">
            <v>0</v>
          </cell>
          <cell r="AL728">
            <v>0</v>
          </cell>
          <cell r="AM728">
            <v>0</v>
          </cell>
          <cell r="AN728">
            <v>0</v>
          </cell>
          <cell r="AO728">
            <v>0</v>
          </cell>
          <cell r="AR728" t="str">
            <v>62</v>
          </cell>
        </row>
        <row r="729"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  <cell r="W729">
            <v>0</v>
          </cell>
          <cell r="X729">
            <v>0</v>
          </cell>
          <cell r="Y729">
            <v>0</v>
          </cell>
          <cell r="Z729">
            <v>0</v>
          </cell>
          <cell r="AA729">
            <v>0</v>
          </cell>
          <cell r="AB729">
            <v>0</v>
          </cell>
          <cell r="AC729">
            <v>0</v>
          </cell>
          <cell r="AD729">
            <v>0</v>
          </cell>
          <cell r="AE729">
            <v>0</v>
          </cell>
          <cell r="AF729">
            <v>0</v>
          </cell>
          <cell r="AG729">
            <v>0</v>
          </cell>
          <cell r="AH729">
            <v>0</v>
          </cell>
          <cell r="AI729">
            <v>0</v>
          </cell>
          <cell r="AJ729">
            <v>0</v>
          </cell>
          <cell r="AK729">
            <v>0</v>
          </cell>
          <cell r="AL729">
            <v>0</v>
          </cell>
          <cell r="AM729">
            <v>0</v>
          </cell>
          <cell r="AN729">
            <v>0</v>
          </cell>
          <cell r="AO729">
            <v>0</v>
          </cell>
          <cell r="AR729" t="str">
            <v>62</v>
          </cell>
        </row>
        <row r="730"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0</v>
          </cell>
          <cell r="X730">
            <v>0</v>
          </cell>
          <cell r="Y730">
            <v>0</v>
          </cell>
          <cell r="Z730">
            <v>0</v>
          </cell>
          <cell r="AA730">
            <v>0</v>
          </cell>
          <cell r="AB730">
            <v>0</v>
          </cell>
          <cell r="AC730">
            <v>0</v>
          </cell>
          <cell r="AD730">
            <v>0</v>
          </cell>
          <cell r="AE730">
            <v>0</v>
          </cell>
          <cell r="AF730">
            <v>0</v>
          </cell>
          <cell r="AG730">
            <v>0</v>
          </cell>
          <cell r="AH730">
            <v>0</v>
          </cell>
          <cell r="AI730">
            <v>0</v>
          </cell>
          <cell r="AJ730">
            <v>0</v>
          </cell>
          <cell r="AK730">
            <v>0</v>
          </cell>
          <cell r="AL730">
            <v>0</v>
          </cell>
          <cell r="AM730">
            <v>0</v>
          </cell>
          <cell r="AN730">
            <v>0</v>
          </cell>
          <cell r="AO730">
            <v>0</v>
          </cell>
          <cell r="AR730" t="str">
            <v>62</v>
          </cell>
        </row>
        <row r="731">
          <cell r="R731">
            <v>-24459420</v>
          </cell>
          <cell r="S731">
            <v>-24611484</v>
          </cell>
          <cell r="T731">
            <v>-21852537</v>
          </cell>
          <cell r="U731">
            <v>-21346125</v>
          </cell>
          <cell r="V731">
            <v>-20968013</v>
          </cell>
          <cell r="W731">
            <v>-36540039</v>
          </cell>
          <cell r="X731">
            <v>-36540039</v>
          </cell>
          <cell r="Y731">
            <v>-36540039</v>
          </cell>
          <cell r="Z731">
            <v>-59200663</v>
          </cell>
          <cell r="AA731">
            <v>-49175255</v>
          </cell>
          <cell r="AB731">
            <v>-48129560</v>
          </cell>
          <cell r="AC731">
            <v>-30810129</v>
          </cell>
          <cell r="AD731">
            <v>-3045566.5833333335</v>
          </cell>
          <cell r="AE731">
            <v>-5090187.583333333</v>
          </cell>
          <cell r="AF731">
            <v>-7026188.458333333</v>
          </cell>
          <cell r="AG731">
            <v>-8826132.708333334</v>
          </cell>
          <cell r="AH731">
            <v>-10589221.791666666</v>
          </cell>
          <cell r="AI731">
            <v>-12985390.625</v>
          </cell>
          <cell r="AJ731">
            <v>-16030393.875</v>
          </cell>
          <cell r="AK731">
            <v>-19075397.125</v>
          </cell>
          <cell r="AL731">
            <v>-23064593.041666668</v>
          </cell>
          <cell r="AM731">
            <v>-27580256.291666668</v>
          </cell>
          <cell r="AN731">
            <v>-31634623.583333332</v>
          </cell>
          <cell r="AO731">
            <v>-33910565.25</v>
          </cell>
          <cell r="AR731" t="str">
            <v>62</v>
          </cell>
        </row>
        <row r="732">
          <cell r="R732">
            <v>3250409</v>
          </cell>
          <cell r="S732">
            <v>3250409</v>
          </cell>
          <cell r="T732">
            <v>-7111753</v>
          </cell>
          <cell r="U732">
            <v>-7111753</v>
          </cell>
          <cell r="V732">
            <v>-7111753</v>
          </cell>
          <cell r="W732">
            <v>-4178587</v>
          </cell>
          <cell r="X732">
            <v>-4178587</v>
          </cell>
          <cell r="Y732">
            <v>-4178587</v>
          </cell>
          <cell r="Z732">
            <v>-10363101</v>
          </cell>
          <cell r="AA732">
            <v>-10363101</v>
          </cell>
          <cell r="AB732">
            <v>-10363101</v>
          </cell>
          <cell r="AC732">
            <v>12135814</v>
          </cell>
          <cell r="AD732">
            <v>-2025893</v>
          </cell>
          <cell r="AE732">
            <v>-1451909.3333333333</v>
          </cell>
          <cell r="AF732">
            <v>-1269647.2916666667</v>
          </cell>
          <cell r="AG732">
            <v>-1479106.875</v>
          </cell>
          <cell r="AH732">
            <v>-1688566.4583333333</v>
          </cell>
          <cell r="AI732">
            <v>-1826914.875</v>
          </cell>
          <cell r="AJ732">
            <v>-1894152.125</v>
          </cell>
          <cell r="AK732">
            <v>-1961389.375</v>
          </cell>
          <cell r="AL732">
            <v>-2429299.6666666665</v>
          </cell>
          <cell r="AM732">
            <v>-3297883</v>
          </cell>
          <cell r="AN732">
            <v>-4166466.3333333335</v>
          </cell>
          <cell r="AO732">
            <v>-4230532.791666667</v>
          </cell>
          <cell r="AR732" t="str">
            <v>62</v>
          </cell>
        </row>
        <row r="733"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0</v>
          </cell>
          <cell r="X733">
            <v>0</v>
          </cell>
          <cell r="Y733">
            <v>0</v>
          </cell>
          <cell r="Z733">
            <v>0</v>
          </cell>
          <cell r="AA733">
            <v>0</v>
          </cell>
          <cell r="AB733">
            <v>0</v>
          </cell>
          <cell r="AC733">
            <v>0</v>
          </cell>
          <cell r="AD733">
            <v>0</v>
          </cell>
          <cell r="AE733">
            <v>0</v>
          </cell>
          <cell r="AF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  <cell r="AK733">
            <v>0</v>
          </cell>
          <cell r="AL733">
            <v>0</v>
          </cell>
          <cell r="AM733">
            <v>0</v>
          </cell>
          <cell r="AN733">
            <v>0</v>
          </cell>
          <cell r="AO733">
            <v>0</v>
          </cell>
          <cell r="AR733" t="str">
            <v>2</v>
          </cell>
        </row>
        <row r="734">
          <cell r="AC734">
            <v>2599393</v>
          </cell>
          <cell r="AO734">
            <v>108308.04166666667</v>
          </cell>
          <cell r="AR734" t="str">
            <v>62</v>
          </cell>
        </row>
        <row r="735">
          <cell r="R735">
            <v>258.83999999999997</v>
          </cell>
          <cell r="S735">
            <v>258.83999999999997</v>
          </cell>
          <cell r="T735">
            <v>0</v>
          </cell>
          <cell r="U735">
            <v>0</v>
          </cell>
          <cell r="V735">
            <v>0</v>
          </cell>
          <cell r="W735">
            <v>0</v>
          </cell>
          <cell r="X735">
            <v>0</v>
          </cell>
          <cell r="Y735">
            <v>0</v>
          </cell>
          <cell r="Z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491.64249999999993</v>
          </cell>
          <cell r="AE735">
            <v>469.4708333333333</v>
          </cell>
          <cell r="AF735">
            <v>436.51416666666665</v>
          </cell>
          <cell r="AG735">
            <v>392.77250000000004</v>
          </cell>
          <cell r="AH735">
            <v>349.03083333333342</v>
          </cell>
          <cell r="AI735">
            <v>305.28916666666669</v>
          </cell>
          <cell r="AJ735">
            <v>261.54750000000001</v>
          </cell>
          <cell r="AK735">
            <v>217.80583333333331</v>
          </cell>
          <cell r="AL735">
            <v>174.06416666666664</v>
          </cell>
          <cell r="AM735">
            <v>130.32249999999999</v>
          </cell>
          <cell r="AN735">
            <v>86.580833333333331</v>
          </cell>
          <cell r="AO735">
            <v>53.92499999999999</v>
          </cell>
          <cell r="AR735" t="str">
            <v>62</v>
          </cell>
        </row>
        <row r="736">
          <cell r="R736">
            <v>36760.44</v>
          </cell>
          <cell r="S736">
            <v>84677.87</v>
          </cell>
          <cell r="T736">
            <v>195229.06</v>
          </cell>
          <cell r="U736">
            <v>293739.88</v>
          </cell>
          <cell r="V736">
            <v>273271.32</v>
          </cell>
          <cell r="W736">
            <v>378428.29</v>
          </cell>
          <cell r="X736">
            <v>417051.43</v>
          </cell>
          <cell r="Y736">
            <v>532931.11</v>
          </cell>
          <cell r="Z736">
            <v>598250.46</v>
          </cell>
          <cell r="AA736">
            <v>692612.46</v>
          </cell>
          <cell r="AB736">
            <v>685476.22</v>
          </cell>
          <cell r="AC736">
            <v>0</v>
          </cell>
          <cell r="AD736">
            <v>1531.6850000000002</v>
          </cell>
          <cell r="AE736">
            <v>6591.614583333333</v>
          </cell>
          <cell r="AF736">
            <v>18254.403333333332</v>
          </cell>
          <cell r="AG736">
            <v>38628.109166666669</v>
          </cell>
          <cell r="AH736">
            <v>62253.575833333336</v>
          </cell>
          <cell r="AI736">
            <v>89407.726250000007</v>
          </cell>
          <cell r="AJ736">
            <v>122552.71458333335</v>
          </cell>
          <cell r="AK736">
            <v>162135.32041666665</v>
          </cell>
          <cell r="AL736">
            <v>209267.88583333333</v>
          </cell>
          <cell r="AM736">
            <v>263053.84083333332</v>
          </cell>
          <cell r="AN736">
            <v>320474.20249999996</v>
          </cell>
          <cell r="AO736">
            <v>349035.71166666667</v>
          </cell>
          <cell r="AR736" t="str">
            <v>62</v>
          </cell>
        </row>
        <row r="737">
          <cell r="R737">
            <v>226287.12</v>
          </cell>
          <cell r="S737">
            <v>222385.62</v>
          </cell>
          <cell r="T737">
            <v>218484.12</v>
          </cell>
          <cell r="U737">
            <v>214582.62</v>
          </cell>
          <cell r="V737">
            <v>210681.12</v>
          </cell>
          <cell r="W737">
            <v>206779.62</v>
          </cell>
          <cell r="X737">
            <v>202878.12</v>
          </cell>
          <cell r="Y737">
            <v>198976.62</v>
          </cell>
          <cell r="Z737">
            <v>195075.12</v>
          </cell>
          <cell r="AA737">
            <v>191173.62</v>
          </cell>
          <cell r="AB737">
            <v>187272.12</v>
          </cell>
          <cell r="AC737">
            <v>183370.62</v>
          </cell>
          <cell r="AD737">
            <v>155455.52000000002</v>
          </cell>
          <cell r="AE737">
            <v>148092.36750000002</v>
          </cell>
          <cell r="AF737">
            <v>143877.21</v>
          </cell>
          <cell r="AG737">
            <v>142810.04749999999</v>
          </cell>
          <cell r="AH737">
            <v>144890.88</v>
          </cell>
          <cell r="AI737">
            <v>150119.70750000002</v>
          </cell>
          <cell r="AJ737">
            <v>157629.03666666671</v>
          </cell>
          <cell r="AK737">
            <v>166551.3741666667</v>
          </cell>
          <cell r="AL737">
            <v>176886.72</v>
          </cell>
          <cell r="AM737">
            <v>188635.07416666672</v>
          </cell>
          <cell r="AN737">
            <v>201796.43666666673</v>
          </cell>
          <cell r="AO737">
            <v>206779.62000000008</v>
          </cell>
          <cell r="AR737" t="str">
            <v>2</v>
          </cell>
        </row>
        <row r="738"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  <cell r="W738">
            <v>0</v>
          </cell>
          <cell r="X738">
            <v>0</v>
          </cell>
          <cell r="Y738">
            <v>0</v>
          </cell>
          <cell r="Z738">
            <v>0</v>
          </cell>
          <cell r="AA738">
            <v>0</v>
          </cell>
          <cell r="AB738">
            <v>0</v>
          </cell>
          <cell r="AC738">
            <v>0</v>
          </cell>
          <cell r="AD738">
            <v>12209.5</v>
          </cell>
          <cell r="AE738">
            <v>4069.8333333333335</v>
          </cell>
          <cell r="AF738">
            <v>0</v>
          </cell>
          <cell r="AG738">
            <v>0</v>
          </cell>
          <cell r="AH738">
            <v>0</v>
          </cell>
          <cell r="AI738">
            <v>0</v>
          </cell>
          <cell r="AJ738">
            <v>0</v>
          </cell>
          <cell r="AK738">
            <v>0</v>
          </cell>
          <cell r="AL738">
            <v>0</v>
          </cell>
          <cell r="AM738">
            <v>0</v>
          </cell>
          <cell r="AN738">
            <v>0</v>
          </cell>
          <cell r="AO738">
            <v>0</v>
          </cell>
          <cell r="AR738" t="str">
            <v>2</v>
          </cell>
        </row>
        <row r="739">
          <cell r="R739">
            <v>-630.4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>
            <v>0</v>
          </cell>
          <cell r="X739">
            <v>0</v>
          </cell>
          <cell r="Y739">
            <v>0</v>
          </cell>
          <cell r="Z739">
            <v>0</v>
          </cell>
          <cell r="AA739">
            <v>0</v>
          </cell>
          <cell r="AB739">
            <v>0</v>
          </cell>
          <cell r="AC739">
            <v>0</v>
          </cell>
          <cell r="AD739">
            <v>198583.45541666666</v>
          </cell>
          <cell r="AE739">
            <v>67146.481249999997</v>
          </cell>
          <cell r="AF739">
            <v>1441.1274999999998</v>
          </cell>
          <cell r="AG739">
            <v>1441.1274999999998</v>
          </cell>
          <cell r="AH739">
            <v>1441.1274999999998</v>
          </cell>
          <cell r="AI739">
            <v>1441.1274999999998</v>
          </cell>
          <cell r="AJ739">
            <v>695.13041666666675</v>
          </cell>
          <cell r="AK739">
            <v>-51.699999999999996</v>
          </cell>
          <cell r="AL739">
            <v>-52.533333333333331</v>
          </cell>
          <cell r="AM739">
            <v>-52.533333333333331</v>
          </cell>
          <cell r="AN739">
            <v>-52.533333333333331</v>
          </cell>
          <cell r="AO739">
            <v>-52.533333333333331</v>
          </cell>
          <cell r="AR739" t="str">
            <v>2</v>
          </cell>
        </row>
        <row r="740">
          <cell r="R740">
            <v>148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  <cell r="W740">
            <v>0</v>
          </cell>
          <cell r="X740">
            <v>0</v>
          </cell>
          <cell r="Y740">
            <v>2872</v>
          </cell>
          <cell r="Z740">
            <v>0</v>
          </cell>
          <cell r="AA740">
            <v>0</v>
          </cell>
          <cell r="AB740">
            <v>0</v>
          </cell>
          <cell r="AC740">
            <v>0</v>
          </cell>
          <cell r="AD740">
            <v>61184.54</v>
          </cell>
          <cell r="AE740">
            <v>30974.964166666668</v>
          </cell>
          <cell r="AF740">
            <v>759.83333333333337</v>
          </cell>
          <cell r="AG740">
            <v>759.83333333333337</v>
          </cell>
          <cell r="AH740">
            <v>759.83333333333337</v>
          </cell>
          <cell r="AI740">
            <v>759.83333333333337</v>
          </cell>
          <cell r="AJ740">
            <v>759.83333333333337</v>
          </cell>
          <cell r="AK740">
            <v>879.5</v>
          </cell>
          <cell r="AL740">
            <v>999.16666666666663</v>
          </cell>
          <cell r="AM740">
            <v>999.16666666666663</v>
          </cell>
          <cell r="AN740">
            <v>625.41666666666663</v>
          </cell>
          <cell r="AO740">
            <v>251.66666666666666</v>
          </cell>
          <cell r="AR740" t="str">
            <v>2</v>
          </cell>
        </row>
        <row r="741"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  <cell r="W741">
            <v>0</v>
          </cell>
          <cell r="X741">
            <v>0</v>
          </cell>
          <cell r="Y741">
            <v>0</v>
          </cell>
          <cell r="Z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0</v>
          </cell>
          <cell r="AE741">
            <v>0</v>
          </cell>
          <cell r="AF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  <cell r="AK741">
            <v>0</v>
          </cell>
          <cell r="AL741">
            <v>0</v>
          </cell>
          <cell r="AM741">
            <v>0</v>
          </cell>
          <cell r="AN741">
            <v>0</v>
          </cell>
          <cell r="AO741">
            <v>0</v>
          </cell>
          <cell r="AR741" t="str">
            <v>2</v>
          </cell>
        </row>
        <row r="742">
          <cell r="Y742">
            <v>226.8</v>
          </cell>
          <cell r="Z742">
            <v>0</v>
          </cell>
          <cell r="AA742">
            <v>0</v>
          </cell>
          <cell r="AB742">
            <v>0</v>
          </cell>
          <cell r="AC742">
            <v>0</v>
          </cell>
          <cell r="AI742">
            <v>0</v>
          </cell>
          <cell r="AJ742">
            <v>0</v>
          </cell>
          <cell r="AK742">
            <v>9.4500000000000011</v>
          </cell>
          <cell r="AL742">
            <v>18.900000000000002</v>
          </cell>
          <cell r="AM742">
            <v>18.900000000000002</v>
          </cell>
          <cell r="AN742">
            <v>18.900000000000002</v>
          </cell>
          <cell r="AO742">
            <v>18.900000000000002</v>
          </cell>
          <cell r="AR742" t="str">
            <v>2</v>
          </cell>
        </row>
        <row r="743">
          <cell r="R743">
            <v>28484.9</v>
          </cell>
          <cell r="S743">
            <v>82321.899999999994</v>
          </cell>
          <cell r="T743">
            <v>83467.960000000006</v>
          </cell>
          <cell r="U743">
            <v>86052.160000000003</v>
          </cell>
          <cell r="V743">
            <v>161752.16</v>
          </cell>
          <cell r="W743">
            <v>161726.10999999999</v>
          </cell>
          <cell r="X743">
            <v>166338.01</v>
          </cell>
          <cell r="Y743">
            <v>107840.44</v>
          </cell>
          <cell r="Z743">
            <v>108399.72</v>
          </cell>
          <cell r="AA743">
            <v>108964.66</v>
          </cell>
          <cell r="AB743">
            <v>108964.66</v>
          </cell>
          <cell r="AC743">
            <v>108199.78</v>
          </cell>
          <cell r="AD743">
            <v>1186.8708333333334</v>
          </cell>
          <cell r="AE743">
            <v>5803.8208333333341</v>
          </cell>
          <cell r="AF743">
            <v>12711.731666666667</v>
          </cell>
          <cell r="AG743">
            <v>19775.070000000003</v>
          </cell>
          <cell r="AH743">
            <v>30100.250000000004</v>
          </cell>
          <cell r="AI743">
            <v>43578.511250000003</v>
          </cell>
          <cell r="AJ743">
            <v>57247.849583333336</v>
          </cell>
          <cell r="AK743">
            <v>68671.951666666675</v>
          </cell>
          <cell r="AL743">
            <v>77681.958333333343</v>
          </cell>
          <cell r="AM743">
            <v>86738.80750000001</v>
          </cell>
          <cell r="AN743">
            <v>95819.195833333346</v>
          </cell>
          <cell r="AO743">
            <v>104867.71416666666</v>
          </cell>
          <cell r="AR743" t="str">
            <v>2</v>
          </cell>
        </row>
        <row r="744"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  <cell r="W744">
            <v>0</v>
          </cell>
          <cell r="X744">
            <v>0</v>
          </cell>
          <cell r="Y744">
            <v>0</v>
          </cell>
          <cell r="Z744">
            <v>0</v>
          </cell>
          <cell r="AA744">
            <v>0</v>
          </cell>
          <cell r="AB744">
            <v>0</v>
          </cell>
          <cell r="AC744">
            <v>0</v>
          </cell>
          <cell r="AD744">
            <v>0</v>
          </cell>
          <cell r="AE744">
            <v>0</v>
          </cell>
          <cell r="AF744">
            <v>0</v>
          </cell>
          <cell r="AG744">
            <v>0</v>
          </cell>
          <cell r="AH744">
            <v>0</v>
          </cell>
          <cell r="AI744">
            <v>0</v>
          </cell>
          <cell r="AJ744">
            <v>0</v>
          </cell>
          <cell r="AK744">
            <v>0</v>
          </cell>
          <cell r="AL744">
            <v>0</v>
          </cell>
          <cell r="AM744">
            <v>0</v>
          </cell>
          <cell r="AN744">
            <v>0</v>
          </cell>
          <cell r="AO744">
            <v>0</v>
          </cell>
          <cell r="AR744" t="str">
            <v>62</v>
          </cell>
        </row>
        <row r="745">
          <cell r="R745">
            <v>31881857.5</v>
          </cell>
          <cell r="S745">
            <v>31881857.5</v>
          </cell>
          <cell r="T745">
            <v>31938944.460000001</v>
          </cell>
          <cell r="U745">
            <v>31938944.460000001</v>
          </cell>
          <cell r="V745">
            <v>31938944.460000001</v>
          </cell>
          <cell r="W745">
            <v>31384086.16</v>
          </cell>
          <cell r="X745">
            <v>31384086.16</v>
          </cell>
          <cell r="Y745">
            <v>31384086.16</v>
          </cell>
          <cell r="Z745">
            <v>31000034.600000001</v>
          </cell>
          <cell r="AA745">
            <v>31000034.600000001</v>
          </cell>
          <cell r="AB745">
            <v>31000034.600000001</v>
          </cell>
          <cell r="AC745">
            <v>30484768.050000001</v>
          </cell>
          <cell r="AD745">
            <v>32308725.966249999</v>
          </cell>
          <cell r="AE745">
            <v>32190016.170416664</v>
          </cell>
          <cell r="AF745">
            <v>32093529.618750002</v>
          </cell>
          <cell r="AG745">
            <v>32019266.311250001</v>
          </cell>
          <cell r="AH745">
            <v>31945003.003749996</v>
          </cell>
          <cell r="AI745">
            <v>31870287.171249997</v>
          </cell>
          <cell r="AJ745">
            <v>31795118.813749999</v>
          </cell>
          <cell r="AK745">
            <v>31719950.456250008</v>
          </cell>
          <cell r="AL745">
            <v>31660510.344583344</v>
          </cell>
          <cell r="AM745">
            <v>31616798.478750005</v>
          </cell>
          <cell r="AN745">
            <v>31573086.612916674</v>
          </cell>
          <cell r="AO745">
            <v>31493018.619583338</v>
          </cell>
          <cell r="AR745" t="str">
            <v>42b</v>
          </cell>
        </row>
        <row r="746">
          <cell r="R746">
            <v>-58177768.280000001</v>
          </cell>
          <cell r="S746">
            <v>-58177768.280000001</v>
          </cell>
          <cell r="T746">
            <v>-58177768.280000001</v>
          </cell>
          <cell r="U746">
            <v>-58177768.280000001</v>
          </cell>
          <cell r="V746">
            <v>-58177768.280000001</v>
          </cell>
          <cell r="W746">
            <v>-58177768.280000001</v>
          </cell>
          <cell r="X746">
            <v>-58177768.280000001</v>
          </cell>
          <cell r="Y746">
            <v>-58177768.280000001</v>
          </cell>
          <cell r="Z746">
            <v>-58177768.280000001</v>
          </cell>
          <cell r="AA746">
            <v>-58177768.280000001</v>
          </cell>
          <cell r="AB746">
            <v>-58177768.280000001</v>
          </cell>
          <cell r="AC746">
            <v>-58177768.280000001</v>
          </cell>
          <cell r="AD746">
            <v>-58187233.507083334</v>
          </cell>
          <cell r="AE746">
            <v>-58130260.671666674</v>
          </cell>
          <cell r="AF746">
            <v>-58106621.713333338</v>
          </cell>
          <cell r="AG746">
            <v>-58126111.058333337</v>
          </cell>
          <cell r="AH746">
            <v>-58141333.11583332</v>
          </cell>
          <cell r="AI746">
            <v>-58148770.980416656</v>
          </cell>
          <cell r="AJ746">
            <v>-58152691.106249988</v>
          </cell>
          <cell r="AK746">
            <v>-58156610.398749985</v>
          </cell>
          <cell r="AL746">
            <v>-58161769.75083331</v>
          </cell>
          <cell r="AM746">
            <v>-58168169.162499987</v>
          </cell>
          <cell r="AN746">
            <v>-58174568.574166656</v>
          </cell>
          <cell r="AO746">
            <v>-58177768.279999979</v>
          </cell>
          <cell r="AR746" t="str">
            <v>44b</v>
          </cell>
        </row>
        <row r="747">
          <cell r="R747">
            <v>36590301.560000002</v>
          </cell>
          <cell r="S747">
            <v>36599854.880000003</v>
          </cell>
          <cell r="T747">
            <v>36638765.049999997</v>
          </cell>
          <cell r="U747">
            <v>36670829.939999998</v>
          </cell>
          <cell r="V747">
            <v>36679808.990000002</v>
          </cell>
          <cell r="W747">
            <v>36703796.850000001</v>
          </cell>
          <cell r="X747">
            <v>36722972.229999997</v>
          </cell>
          <cell r="Y747">
            <v>36730045.479999997</v>
          </cell>
          <cell r="Z747">
            <v>36733929.890000001</v>
          </cell>
          <cell r="AA747">
            <v>36753889.859999999</v>
          </cell>
          <cell r="AB747">
            <v>36775384.340000004</v>
          </cell>
          <cell r="AC747">
            <v>36813477.909999996</v>
          </cell>
          <cell r="AD747">
            <v>36463274.133749999</v>
          </cell>
          <cell r="AE747">
            <v>36490622.334166668</v>
          </cell>
          <cell r="AF747">
            <v>36514407.562499993</v>
          </cell>
          <cell r="AG747">
            <v>36535953.212083332</v>
          </cell>
          <cell r="AH747">
            <v>36556760.461666666</v>
          </cell>
          <cell r="AI747">
            <v>36576982.172083333</v>
          </cell>
          <cell r="AJ747">
            <v>36596727.750000007</v>
          </cell>
          <cell r="AK747">
            <v>36615630.115833335</v>
          </cell>
          <cell r="AL747">
            <v>36634370.151250005</v>
          </cell>
          <cell r="AM747">
            <v>36652902.011250004</v>
          </cell>
          <cell r="AN747">
            <v>36671287.704583332</v>
          </cell>
          <cell r="AO747">
            <v>36690773.963750005</v>
          </cell>
          <cell r="AR747" t="str">
            <v>42b</v>
          </cell>
        </row>
        <row r="748">
          <cell r="R748">
            <v>9350129.5299999993</v>
          </cell>
          <cell r="S748">
            <v>9350129.5299999993</v>
          </cell>
          <cell r="T748">
            <v>9350129.5299999993</v>
          </cell>
          <cell r="U748">
            <v>9350129.5299999993</v>
          </cell>
          <cell r="V748">
            <v>9351936.5800000001</v>
          </cell>
          <cell r="W748">
            <v>9351936.5800000001</v>
          </cell>
          <cell r="X748">
            <v>9351936.5800000001</v>
          </cell>
          <cell r="Y748">
            <v>9351936.5800000001</v>
          </cell>
          <cell r="Z748">
            <v>9351936.5800000001</v>
          </cell>
          <cell r="AA748">
            <v>9351936.5800000001</v>
          </cell>
          <cell r="AB748">
            <v>9351936.5800000001</v>
          </cell>
          <cell r="AC748">
            <v>9351936.5800000001</v>
          </cell>
          <cell r="AD748">
            <v>9350129.5299999993</v>
          </cell>
          <cell r="AE748">
            <v>9350129.5299999993</v>
          </cell>
          <cell r="AF748">
            <v>9350129.5299999993</v>
          </cell>
          <cell r="AG748">
            <v>9350129.5299999993</v>
          </cell>
          <cell r="AH748">
            <v>9350204.8237499986</v>
          </cell>
          <cell r="AI748">
            <v>9350355.4112500008</v>
          </cell>
          <cell r="AJ748">
            <v>9350505.9987499993</v>
          </cell>
          <cell r="AK748">
            <v>9350656.5862499997</v>
          </cell>
          <cell r="AL748">
            <v>9350807.1737500001</v>
          </cell>
          <cell r="AM748">
            <v>9350957.7612499986</v>
          </cell>
          <cell r="AN748">
            <v>9351108.3487500008</v>
          </cell>
          <cell r="AO748">
            <v>9351258.9362499993</v>
          </cell>
          <cell r="AR748" t="str">
            <v>42b</v>
          </cell>
        </row>
        <row r="749">
          <cell r="R749">
            <v>209796.52</v>
          </cell>
          <cell r="S749">
            <v>209796.52</v>
          </cell>
          <cell r="T749">
            <v>209796.52</v>
          </cell>
          <cell r="U749">
            <v>209796.52</v>
          </cell>
          <cell r="V749">
            <v>209796.52</v>
          </cell>
          <cell r="W749">
            <v>209796.52</v>
          </cell>
          <cell r="X749">
            <v>209796.52</v>
          </cell>
          <cell r="Y749">
            <v>209796.52</v>
          </cell>
          <cell r="Z749">
            <v>209796.52</v>
          </cell>
          <cell r="AA749">
            <v>209796.52</v>
          </cell>
          <cell r="AB749">
            <v>209796.52</v>
          </cell>
          <cell r="AC749">
            <v>209796.52</v>
          </cell>
          <cell r="AD749">
            <v>209796.52</v>
          </cell>
          <cell r="AE749">
            <v>209796.52</v>
          </cell>
          <cell r="AF749">
            <v>209796.52</v>
          </cell>
          <cell r="AG749">
            <v>209796.52</v>
          </cell>
          <cell r="AH749">
            <v>209796.52</v>
          </cell>
          <cell r="AI749">
            <v>209796.52</v>
          </cell>
          <cell r="AJ749">
            <v>209796.52</v>
          </cell>
          <cell r="AK749">
            <v>209796.52</v>
          </cell>
          <cell r="AL749">
            <v>209796.52</v>
          </cell>
          <cell r="AM749">
            <v>209796.52</v>
          </cell>
          <cell r="AN749">
            <v>209796.52</v>
          </cell>
          <cell r="AO749">
            <v>209796.52</v>
          </cell>
          <cell r="AR749" t="str">
            <v>42b</v>
          </cell>
        </row>
        <row r="750">
          <cell r="R750">
            <v>1240172.07</v>
          </cell>
          <cell r="S750">
            <v>1240172.07</v>
          </cell>
          <cell r="T750">
            <v>1240172.07</v>
          </cell>
          <cell r="U750">
            <v>1243662.04</v>
          </cell>
          <cell r="V750">
            <v>1242842.5900000001</v>
          </cell>
          <cell r="W750">
            <v>1239833.58</v>
          </cell>
          <cell r="X750">
            <v>1239833.58</v>
          </cell>
          <cell r="Y750">
            <v>1239833.58</v>
          </cell>
          <cell r="Z750">
            <v>1239946.08</v>
          </cell>
          <cell r="AA750">
            <v>1240988.58</v>
          </cell>
          <cell r="AB750">
            <v>1241888.58</v>
          </cell>
          <cell r="AC750">
            <v>1241888.58</v>
          </cell>
          <cell r="AD750">
            <v>1239894.1225000001</v>
          </cell>
          <cell r="AE750">
            <v>1240079.4208333334</v>
          </cell>
          <cell r="AF750">
            <v>1240172.07</v>
          </cell>
          <cell r="AG750">
            <v>1240317.4854166668</v>
          </cell>
          <cell r="AH750">
            <v>1240574.1725000001</v>
          </cell>
          <cell r="AI750">
            <v>1240671.3404166668</v>
          </cell>
          <cell r="AJ750">
            <v>1240643.1329166668</v>
          </cell>
          <cell r="AK750">
            <v>1240614.9254166668</v>
          </cell>
          <cell r="AL750">
            <v>1240591.4054166668</v>
          </cell>
          <cell r="AM750">
            <v>1240616.0104166667</v>
          </cell>
          <cell r="AN750">
            <v>1240721.5529166667</v>
          </cell>
          <cell r="AO750">
            <v>1240864.5954166667</v>
          </cell>
          <cell r="AR750" t="str">
            <v>42b</v>
          </cell>
        </row>
        <row r="751">
          <cell r="R751">
            <v>7601.05</v>
          </cell>
          <cell r="S751">
            <v>7601.05</v>
          </cell>
          <cell r="T751">
            <v>7601.05</v>
          </cell>
          <cell r="U751">
            <v>7601.05</v>
          </cell>
          <cell r="V751">
            <v>8717.5</v>
          </cell>
          <cell r="W751">
            <v>8717.5</v>
          </cell>
          <cell r="X751">
            <v>8717.5</v>
          </cell>
          <cell r="Y751">
            <v>8717.5</v>
          </cell>
          <cell r="Z751">
            <v>8717.5</v>
          </cell>
          <cell r="AA751">
            <v>8717.5</v>
          </cell>
          <cell r="AB751">
            <v>8717.5</v>
          </cell>
          <cell r="AC751">
            <v>8717.5</v>
          </cell>
          <cell r="AD751">
            <v>7601.050000000002</v>
          </cell>
          <cell r="AE751">
            <v>7601.050000000002</v>
          </cell>
          <cell r="AF751">
            <v>7601.050000000002</v>
          </cell>
          <cell r="AG751">
            <v>7601.050000000002</v>
          </cell>
          <cell r="AH751">
            <v>7647.5687500000013</v>
          </cell>
          <cell r="AI751">
            <v>7740.6062500000007</v>
          </cell>
          <cell r="AJ751">
            <v>7833.6437500000002</v>
          </cell>
          <cell r="AK751">
            <v>7926.6812500000005</v>
          </cell>
          <cell r="AL751">
            <v>8019.71875</v>
          </cell>
          <cell r="AM751">
            <v>8112.7562499999995</v>
          </cell>
          <cell r="AN751">
            <v>8205.7937499999989</v>
          </cell>
          <cell r="AO751">
            <v>8298.8312499999993</v>
          </cell>
          <cell r="AR751" t="str">
            <v>42b</v>
          </cell>
        </row>
        <row r="752">
          <cell r="R752">
            <v>1926661.23</v>
          </cell>
          <cell r="S752">
            <v>1926661.23</v>
          </cell>
          <cell r="T752">
            <v>1930211.78</v>
          </cell>
          <cell r="U752">
            <v>1931248.71</v>
          </cell>
          <cell r="V752">
            <v>1953850.18</v>
          </cell>
          <cell r="W752">
            <v>1961210.86</v>
          </cell>
          <cell r="X752">
            <v>1976510.91</v>
          </cell>
          <cell r="Y752">
            <v>2018019.66</v>
          </cell>
          <cell r="Z752">
            <v>2083174.83</v>
          </cell>
          <cell r="AA752">
            <v>2129899.0699999998</v>
          </cell>
          <cell r="AB752">
            <v>2141716.83</v>
          </cell>
          <cell r="AC752">
            <v>2169065.88</v>
          </cell>
          <cell r="AD752">
            <v>1878573.3370833332</v>
          </cell>
          <cell r="AE752">
            <v>1886344.1879166665</v>
          </cell>
          <cell r="AF752">
            <v>1894262.9783333333</v>
          </cell>
          <cell r="AG752">
            <v>1902321.3720833333</v>
          </cell>
          <cell r="AH752">
            <v>1911029.1991666669</v>
          </cell>
          <cell r="AI752">
            <v>1919615.1316666668</v>
          </cell>
          <cell r="AJ752">
            <v>1927016.1604166667</v>
          </cell>
          <cell r="AK752">
            <v>1935504.9395833332</v>
          </cell>
          <cell r="AL752">
            <v>1947808.3995833334</v>
          </cell>
          <cell r="AM752">
            <v>1964330.1333333335</v>
          </cell>
          <cell r="AN752">
            <v>1982845.7508333332</v>
          </cell>
          <cell r="AO752">
            <v>2002252.4037499998</v>
          </cell>
          <cell r="AR752" t="str">
            <v>42b</v>
          </cell>
        </row>
        <row r="753">
          <cell r="R753">
            <v>2576812.0299999998</v>
          </cell>
          <cell r="S753">
            <v>2576812.0299999998</v>
          </cell>
          <cell r="T753">
            <v>2576812.0299999998</v>
          </cell>
          <cell r="U753">
            <v>2576812.0299999998</v>
          </cell>
          <cell r="V753">
            <v>2573828.37</v>
          </cell>
          <cell r="W753">
            <v>2573828.37</v>
          </cell>
          <cell r="X753">
            <v>2573828.37</v>
          </cell>
          <cell r="Y753">
            <v>2573828.37</v>
          </cell>
          <cell r="Z753">
            <v>2573828.37</v>
          </cell>
          <cell r="AA753">
            <v>2573828.37</v>
          </cell>
          <cell r="AB753">
            <v>2573828.37</v>
          </cell>
          <cell r="AC753">
            <v>2573828.37</v>
          </cell>
          <cell r="AD753">
            <v>2577338.3599999994</v>
          </cell>
          <cell r="AE753">
            <v>2577180.7266666666</v>
          </cell>
          <cell r="AF753">
            <v>2577023.0933333333</v>
          </cell>
          <cell r="AG753">
            <v>2576865.4600000004</v>
          </cell>
          <cell r="AH753">
            <v>2576664.1375000007</v>
          </cell>
          <cell r="AI753">
            <v>2576419.1258333339</v>
          </cell>
          <cell r="AJ753">
            <v>2576174.1141666672</v>
          </cell>
          <cell r="AK753">
            <v>2575929.1025000005</v>
          </cell>
          <cell r="AL753">
            <v>2575684.0908333338</v>
          </cell>
          <cell r="AM753">
            <v>2575439.0791666671</v>
          </cell>
          <cell r="AN753">
            <v>2575194.0675000004</v>
          </cell>
          <cell r="AO753">
            <v>2574947.2425000002</v>
          </cell>
          <cell r="AR753" t="str">
            <v>42b</v>
          </cell>
        </row>
        <row r="754">
          <cell r="R754">
            <v>709003.06</v>
          </cell>
          <cell r="S754">
            <v>726516.67</v>
          </cell>
          <cell r="T754">
            <v>739650.74</v>
          </cell>
          <cell r="U754">
            <v>750073.74</v>
          </cell>
          <cell r="V754">
            <v>763422.75</v>
          </cell>
          <cell r="W754">
            <v>776591.54</v>
          </cell>
          <cell r="X754">
            <v>797487</v>
          </cell>
          <cell r="Y754">
            <v>815025.13</v>
          </cell>
          <cell r="Z754">
            <v>829413.36</v>
          </cell>
          <cell r="AA754">
            <v>829413.36</v>
          </cell>
          <cell r="AB754">
            <v>860424.69</v>
          </cell>
          <cell r="AC754">
            <v>881434.75</v>
          </cell>
          <cell r="AD754">
            <v>594568.93166666664</v>
          </cell>
          <cell r="AE754">
            <v>612295.41708333336</v>
          </cell>
          <cell r="AF754">
            <v>630293.59625000006</v>
          </cell>
          <cell r="AG754">
            <v>648033.29125000001</v>
          </cell>
          <cell r="AH754">
            <v>665211.46750000014</v>
          </cell>
          <cell r="AI754">
            <v>681779.10458333336</v>
          </cell>
          <cell r="AJ754">
            <v>698171.79041666677</v>
          </cell>
          <cell r="AK754">
            <v>715430</v>
          </cell>
          <cell r="AL754">
            <v>733173.56083333341</v>
          </cell>
          <cell r="AM754">
            <v>750208.56333333335</v>
          </cell>
          <cell r="AN754">
            <v>766998.2895833333</v>
          </cell>
          <cell r="AO754">
            <v>782686.74541666673</v>
          </cell>
          <cell r="AR754" t="str">
            <v>42b</v>
          </cell>
        </row>
        <row r="755">
          <cell r="R755">
            <v>366.95</v>
          </cell>
          <cell r="S755">
            <v>366.95</v>
          </cell>
          <cell r="T755">
            <v>366.95</v>
          </cell>
          <cell r="U755">
            <v>366.95</v>
          </cell>
          <cell r="V755">
            <v>366.95</v>
          </cell>
          <cell r="W755">
            <v>366.95</v>
          </cell>
          <cell r="X755">
            <v>366.95</v>
          </cell>
          <cell r="Y755">
            <v>366.95</v>
          </cell>
          <cell r="Z755">
            <v>366.95</v>
          </cell>
          <cell r="AA755">
            <v>366.95</v>
          </cell>
          <cell r="AB755">
            <v>366.95</v>
          </cell>
          <cell r="AC755">
            <v>366.95</v>
          </cell>
          <cell r="AD755">
            <v>366.94999999999987</v>
          </cell>
          <cell r="AE755">
            <v>366.94999999999987</v>
          </cell>
          <cell r="AF755">
            <v>366.94999999999987</v>
          </cell>
          <cell r="AG755">
            <v>366.94999999999987</v>
          </cell>
          <cell r="AH755">
            <v>366.94999999999987</v>
          </cell>
          <cell r="AI755">
            <v>366.94999999999987</v>
          </cell>
          <cell r="AJ755">
            <v>366.94999999999987</v>
          </cell>
          <cell r="AK755">
            <v>366.94999999999987</v>
          </cell>
          <cell r="AL755">
            <v>366.94999999999987</v>
          </cell>
          <cell r="AM755">
            <v>366.94999999999987</v>
          </cell>
          <cell r="AN755">
            <v>366.94999999999987</v>
          </cell>
          <cell r="AO755">
            <v>366.94999999999987</v>
          </cell>
          <cell r="AR755" t="str">
            <v>42b</v>
          </cell>
        </row>
        <row r="756">
          <cell r="R756">
            <v>-25835.27</v>
          </cell>
          <cell r="S756">
            <v>-25835.27</v>
          </cell>
          <cell r="T756">
            <v>-25835.27</v>
          </cell>
          <cell r="U756">
            <v>-25835.27</v>
          </cell>
          <cell r="V756">
            <v>0</v>
          </cell>
          <cell r="W756">
            <v>0</v>
          </cell>
          <cell r="X756">
            <v>0</v>
          </cell>
          <cell r="Y756">
            <v>0</v>
          </cell>
          <cell r="Z756">
            <v>0</v>
          </cell>
          <cell r="AA756">
            <v>0</v>
          </cell>
          <cell r="AB756">
            <v>0</v>
          </cell>
          <cell r="AC756">
            <v>0</v>
          </cell>
          <cell r="AD756">
            <v>-25835.27</v>
          </cell>
          <cell r="AE756">
            <v>-25835.27</v>
          </cell>
          <cell r="AF756">
            <v>-25835.27</v>
          </cell>
          <cell r="AG756">
            <v>-25835.27</v>
          </cell>
          <cell r="AH756">
            <v>-24758.800416666665</v>
          </cell>
          <cell r="AI756">
            <v>-22605.861249999998</v>
          </cell>
          <cell r="AJ756">
            <v>-20452.922083333331</v>
          </cell>
          <cell r="AK756">
            <v>-18299.982916666664</v>
          </cell>
          <cell r="AL756">
            <v>-16147.043749999999</v>
          </cell>
          <cell r="AM756">
            <v>-13994.104583333334</v>
          </cell>
          <cell r="AN756">
            <v>-11841.165416666669</v>
          </cell>
          <cell r="AO756">
            <v>-9688.2262499999997</v>
          </cell>
          <cell r="AR756" t="str">
            <v>42b</v>
          </cell>
        </row>
        <row r="757">
          <cell r="R757">
            <v>405426.67</v>
          </cell>
          <cell r="S757">
            <v>405426.67</v>
          </cell>
          <cell r="T757">
            <v>405426.67</v>
          </cell>
          <cell r="U757">
            <v>405426.67</v>
          </cell>
          <cell r="V757">
            <v>379591.4</v>
          </cell>
          <cell r="W757">
            <v>379591.4</v>
          </cell>
          <cell r="X757">
            <v>379591.4</v>
          </cell>
          <cell r="Y757">
            <v>379591.4</v>
          </cell>
          <cell r="Z757">
            <v>379591.4</v>
          </cell>
          <cell r="AA757">
            <v>379591.4</v>
          </cell>
          <cell r="AB757">
            <v>379591.4</v>
          </cell>
          <cell r="AC757">
            <v>379591.4</v>
          </cell>
          <cell r="AD757">
            <v>405426.67</v>
          </cell>
          <cell r="AE757">
            <v>405426.67</v>
          </cell>
          <cell r="AF757">
            <v>405426.67</v>
          </cell>
          <cell r="AG757">
            <v>405426.67</v>
          </cell>
          <cell r="AH757">
            <v>404350.20041666669</v>
          </cell>
          <cell r="AI757">
            <v>402197.26124999998</v>
          </cell>
          <cell r="AJ757">
            <v>400044.32208333333</v>
          </cell>
          <cell r="AK757">
            <v>397891.38291666663</v>
          </cell>
          <cell r="AL757">
            <v>395738.44375000003</v>
          </cell>
          <cell r="AM757">
            <v>393585.50458333333</v>
          </cell>
          <cell r="AN757">
            <v>391432.56541666668</v>
          </cell>
          <cell r="AO757">
            <v>389279.62624999997</v>
          </cell>
          <cell r="AR757" t="str">
            <v>42b</v>
          </cell>
        </row>
        <row r="758">
          <cell r="R758">
            <v>692242.38</v>
          </cell>
          <cell r="S758">
            <v>693923.51</v>
          </cell>
          <cell r="T758">
            <v>694489.81</v>
          </cell>
          <cell r="U758">
            <v>696148.98</v>
          </cell>
          <cell r="V758">
            <v>690872.43</v>
          </cell>
          <cell r="W758">
            <v>694188.08</v>
          </cell>
          <cell r="X758">
            <v>694188.08</v>
          </cell>
          <cell r="Y758">
            <v>696161.63</v>
          </cell>
          <cell r="Z758">
            <v>699738.56</v>
          </cell>
          <cell r="AA758">
            <v>701062.98</v>
          </cell>
          <cell r="AB758">
            <v>700610.52</v>
          </cell>
          <cell r="AC758">
            <v>702821.18</v>
          </cell>
          <cell r="AD758">
            <v>682695.48666666669</v>
          </cell>
          <cell r="AE758">
            <v>684721.00583333336</v>
          </cell>
          <cell r="AF758">
            <v>686621.70333333325</v>
          </cell>
          <cell r="AG758">
            <v>688399.96208333329</v>
          </cell>
          <cell r="AH758">
            <v>689573.74750000006</v>
          </cell>
          <cell r="AI758">
            <v>690227.13166666671</v>
          </cell>
          <cell r="AJ758">
            <v>690768.57208333339</v>
          </cell>
          <cell r="AK758">
            <v>691401.61125000007</v>
          </cell>
          <cell r="AL758">
            <v>692401.67041666666</v>
          </cell>
          <cell r="AM758">
            <v>693637.30624999991</v>
          </cell>
          <cell r="AN758">
            <v>694884.0029166668</v>
          </cell>
          <cell r="AO758">
            <v>695909.46958333335</v>
          </cell>
          <cell r="AR758" t="str">
            <v>42b</v>
          </cell>
        </row>
        <row r="759">
          <cell r="R759">
            <v>9152.75</v>
          </cell>
          <cell r="S759">
            <v>9152.75</v>
          </cell>
          <cell r="T759">
            <v>9152.75</v>
          </cell>
          <cell r="U759">
            <v>9152.75</v>
          </cell>
          <cell r="V759">
            <v>15888.2</v>
          </cell>
          <cell r="W759">
            <v>15888.2</v>
          </cell>
          <cell r="X759">
            <v>15888.2</v>
          </cell>
          <cell r="Y759">
            <v>15888.2</v>
          </cell>
          <cell r="Z759">
            <v>15888.2</v>
          </cell>
          <cell r="AA759">
            <v>15888.2</v>
          </cell>
          <cell r="AB759">
            <v>15888.2</v>
          </cell>
          <cell r="AC759">
            <v>15888.2</v>
          </cell>
          <cell r="AD759">
            <v>9152.75</v>
          </cell>
          <cell r="AE759">
            <v>9152.75</v>
          </cell>
          <cell r="AF759">
            <v>9152.75</v>
          </cell>
          <cell r="AG759">
            <v>9152.75</v>
          </cell>
          <cell r="AH759">
            <v>9433.3937500000011</v>
          </cell>
          <cell r="AI759">
            <v>9994.6812499999996</v>
          </cell>
          <cell r="AJ759">
            <v>10555.96875</v>
          </cell>
          <cell r="AK759">
            <v>11117.256249999999</v>
          </cell>
          <cell r="AL759">
            <v>11678.543749999999</v>
          </cell>
          <cell r="AM759">
            <v>12239.831250000001</v>
          </cell>
          <cell r="AN759">
            <v>12801.11875</v>
          </cell>
          <cell r="AO759">
            <v>13362.40625</v>
          </cell>
          <cell r="AR759" t="str">
            <v>42b</v>
          </cell>
        </row>
        <row r="760">
          <cell r="R760">
            <v>2239171.16</v>
          </cell>
          <cell r="S760">
            <v>2242580.27</v>
          </cell>
          <cell r="T760">
            <v>2261934.04</v>
          </cell>
          <cell r="U760">
            <v>2754346.29</v>
          </cell>
          <cell r="V760">
            <v>2645860.09</v>
          </cell>
          <cell r="W760">
            <v>2645811.66</v>
          </cell>
          <cell r="X760">
            <v>2647153.75</v>
          </cell>
          <cell r="Y760">
            <v>2664761.71</v>
          </cell>
          <cell r="Z760">
            <v>2667148.34</v>
          </cell>
          <cell r="AA760">
            <v>2689396.57</v>
          </cell>
          <cell r="AB760">
            <v>2696427.4</v>
          </cell>
          <cell r="AC760">
            <v>2716635.21</v>
          </cell>
          <cell r="AD760">
            <v>1515501.6933333334</v>
          </cell>
          <cell r="AE760">
            <v>1599070.57</v>
          </cell>
          <cell r="AF760">
            <v>1681420.8008333333</v>
          </cell>
          <cell r="AG760">
            <v>1780977.8066666666</v>
          </cell>
          <cell r="AH760">
            <v>1892128.0862499999</v>
          </cell>
          <cell r="AI760">
            <v>1994934.9804166667</v>
          </cell>
          <cell r="AJ760">
            <v>2095627.1345833333</v>
          </cell>
          <cell r="AK760">
            <v>2196811.2374999998</v>
          </cell>
          <cell r="AL760">
            <v>2298283.9166666665</v>
          </cell>
          <cell r="AM760">
            <v>2400569.2829166665</v>
          </cell>
          <cell r="AN760">
            <v>2492373.1629166664</v>
          </cell>
          <cell r="AO760">
            <v>2552572.2187499995</v>
          </cell>
          <cell r="AR760" t="str">
            <v>42b</v>
          </cell>
        </row>
        <row r="761">
          <cell r="R761">
            <v>2354799.7999999998</v>
          </cell>
          <cell r="S761">
            <v>2377022.5</v>
          </cell>
          <cell r="T761">
            <v>2404815.71</v>
          </cell>
          <cell r="U761">
            <v>2436916.58</v>
          </cell>
          <cell r="V761">
            <v>2560457.6</v>
          </cell>
          <cell r="W761">
            <v>2600956.84</v>
          </cell>
          <cell r="X761">
            <v>2626925.7200000002</v>
          </cell>
          <cell r="Y761">
            <v>2644929.98</v>
          </cell>
          <cell r="Z761">
            <v>2693686.9</v>
          </cell>
          <cell r="AA761">
            <v>2693686.9</v>
          </cell>
          <cell r="AB761">
            <v>2769081.07</v>
          </cell>
          <cell r="AC761">
            <v>2798208.02</v>
          </cell>
          <cell r="AD761">
            <v>2203350.706666667</v>
          </cell>
          <cell r="AE761">
            <v>2231098.3137500002</v>
          </cell>
          <cell r="AF761">
            <v>2258676.5758333337</v>
          </cell>
          <cell r="AG761">
            <v>2285740.4425000004</v>
          </cell>
          <cell r="AH761">
            <v>2316594.3479166664</v>
          </cell>
          <cell r="AI761">
            <v>2351073.5429166672</v>
          </cell>
          <cell r="AJ761">
            <v>2385220.5820833337</v>
          </cell>
          <cell r="AK761">
            <v>2419963.3120833337</v>
          </cell>
          <cell r="AL761">
            <v>2455149.5629166667</v>
          </cell>
          <cell r="AM761">
            <v>2489037.0412499998</v>
          </cell>
          <cell r="AN761">
            <v>2524329.0029166662</v>
          </cell>
          <cell r="AO761">
            <v>2561648.625833333</v>
          </cell>
          <cell r="AR761" t="str">
            <v>42b</v>
          </cell>
        </row>
        <row r="762">
          <cell r="R762">
            <v>995</v>
          </cell>
          <cell r="S762">
            <v>995</v>
          </cell>
          <cell r="T762">
            <v>995</v>
          </cell>
          <cell r="U762">
            <v>995</v>
          </cell>
          <cell r="V762">
            <v>995</v>
          </cell>
          <cell r="W762">
            <v>995</v>
          </cell>
          <cell r="X762">
            <v>995</v>
          </cell>
          <cell r="Y762">
            <v>995</v>
          </cell>
          <cell r="Z762">
            <v>995</v>
          </cell>
          <cell r="AA762">
            <v>995</v>
          </cell>
          <cell r="AB762">
            <v>995</v>
          </cell>
          <cell r="AC762">
            <v>995</v>
          </cell>
          <cell r="AD762">
            <v>995</v>
          </cell>
          <cell r="AE762">
            <v>995</v>
          </cell>
          <cell r="AF762">
            <v>995</v>
          </cell>
          <cell r="AG762">
            <v>995</v>
          </cell>
          <cell r="AH762">
            <v>995</v>
          </cell>
          <cell r="AI762">
            <v>995</v>
          </cell>
          <cell r="AJ762">
            <v>995</v>
          </cell>
          <cell r="AK762">
            <v>995</v>
          </cell>
          <cell r="AL762">
            <v>995</v>
          </cell>
          <cell r="AM762">
            <v>995</v>
          </cell>
          <cell r="AN762">
            <v>995</v>
          </cell>
          <cell r="AO762">
            <v>995</v>
          </cell>
          <cell r="AR762" t="str">
            <v>42b</v>
          </cell>
        </row>
        <row r="763">
          <cell r="R763">
            <v>1519</v>
          </cell>
          <cell r="S763">
            <v>1519</v>
          </cell>
          <cell r="T763">
            <v>1519</v>
          </cell>
          <cell r="U763">
            <v>1519</v>
          </cell>
          <cell r="V763">
            <v>1519</v>
          </cell>
          <cell r="W763">
            <v>1519</v>
          </cell>
          <cell r="X763">
            <v>1519</v>
          </cell>
          <cell r="Y763">
            <v>1519</v>
          </cell>
          <cell r="Z763">
            <v>1519</v>
          </cell>
          <cell r="AA763">
            <v>1519</v>
          </cell>
          <cell r="AB763">
            <v>1519</v>
          </cell>
          <cell r="AC763">
            <v>1519</v>
          </cell>
          <cell r="AD763">
            <v>1519</v>
          </cell>
          <cell r="AE763">
            <v>1519</v>
          </cell>
          <cell r="AF763">
            <v>1519</v>
          </cell>
          <cell r="AG763">
            <v>1519</v>
          </cell>
          <cell r="AH763">
            <v>1519</v>
          </cell>
          <cell r="AI763">
            <v>1519</v>
          </cell>
          <cell r="AJ763">
            <v>1519</v>
          </cell>
          <cell r="AK763">
            <v>1519</v>
          </cell>
          <cell r="AL763">
            <v>1519</v>
          </cell>
          <cell r="AM763">
            <v>1519</v>
          </cell>
          <cell r="AN763">
            <v>1519</v>
          </cell>
          <cell r="AO763">
            <v>1519</v>
          </cell>
          <cell r="AR763" t="str">
            <v>42b</v>
          </cell>
        </row>
        <row r="764">
          <cell r="R764">
            <v>87604.47</v>
          </cell>
          <cell r="S764">
            <v>89700.37</v>
          </cell>
          <cell r="T764">
            <v>90775.12</v>
          </cell>
          <cell r="U764">
            <v>96993.82</v>
          </cell>
          <cell r="V764">
            <v>102138.12</v>
          </cell>
          <cell r="W764">
            <v>108227.99</v>
          </cell>
          <cell r="X764">
            <v>108975.61</v>
          </cell>
          <cell r="Y764">
            <v>108975.61</v>
          </cell>
          <cell r="Z764">
            <v>108975.61</v>
          </cell>
          <cell r="AA764">
            <v>112823.03</v>
          </cell>
          <cell r="AB764">
            <v>112823.03</v>
          </cell>
          <cell r="AC764">
            <v>112823.03</v>
          </cell>
          <cell r="AD764">
            <v>54406.384583333325</v>
          </cell>
          <cell r="AE764">
            <v>61794.086249999993</v>
          </cell>
          <cell r="AF764">
            <v>69313.898333333316</v>
          </cell>
          <cell r="AG764">
            <v>77137.604166666657</v>
          </cell>
          <cell r="AH764">
            <v>83363.576666666646</v>
          </cell>
          <cell r="AI764">
            <v>87702.159583333341</v>
          </cell>
          <cell r="AJ764">
            <v>91094.440416666665</v>
          </cell>
          <cell r="AK764">
            <v>93434.037916666653</v>
          </cell>
          <cell r="AL764">
            <v>95617.567500000005</v>
          </cell>
          <cell r="AM764">
            <v>97869.763333333321</v>
          </cell>
          <cell r="AN764">
            <v>100134.35166666667</v>
          </cell>
          <cell r="AO764">
            <v>102315.96083333333</v>
          </cell>
          <cell r="AR764" t="str">
            <v>42b</v>
          </cell>
        </row>
        <row r="765">
          <cell r="R765">
            <v>1940396.8</v>
          </cell>
          <cell r="S765">
            <v>1965699.03</v>
          </cell>
          <cell r="T765">
            <v>1981760.65</v>
          </cell>
          <cell r="U765">
            <v>2041118.81</v>
          </cell>
          <cell r="V765">
            <v>2225440.39</v>
          </cell>
          <cell r="W765">
            <v>2236777.6800000002</v>
          </cell>
          <cell r="X765">
            <v>2378999.67</v>
          </cell>
          <cell r="Y765">
            <v>2424905.6</v>
          </cell>
          <cell r="Z765">
            <v>2478099.19</v>
          </cell>
          <cell r="AA765">
            <v>2479956.61</v>
          </cell>
          <cell r="AB765">
            <v>2561963.44</v>
          </cell>
          <cell r="AC765">
            <v>2685211.33</v>
          </cell>
          <cell r="AD765">
            <v>1774203.4037499998</v>
          </cell>
          <cell r="AE765">
            <v>1800908.18875</v>
          </cell>
          <cell r="AF765">
            <v>1828125.24</v>
          </cell>
          <cell r="AG765">
            <v>1857052.66</v>
          </cell>
          <cell r="AH765">
            <v>1893659.8774999997</v>
          </cell>
          <cell r="AI765">
            <v>1934961.7866666664</v>
          </cell>
          <cell r="AJ765">
            <v>1980528.1441666668</v>
          </cell>
          <cell r="AK765">
            <v>2033653.1595833332</v>
          </cell>
          <cell r="AL765">
            <v>2088769.7595833337</v>
          </cell>
          <cell r="AM765">
            <v>2141729.4333333336</v>
          </cell>
          <cell r="AN765">
            <v>2194157.0641666669</v>
          </cell>
          <cell r="AO765">
            <v>2252291.7533333339</v>
          </cell>
          <cell r="AR765" t="str">
            <v>42b</v>
          </cell>
        </row>
        <row r="766">
          <cell r="R766">
            <v>3579284.26</v>
          </cell>
          <cell r="S766">
            <v>3579918.26</v>
          </cell>
          <cell r="T766">
            <v>3582146.17</v>
          </cell>
          <cell r="U766">
            <v>3582263.67</v>
          </cell>
          <cell r="V766">
            <v>2382134.44</v>
          </cell>
          <cell r="W766">
            <v>2382134.44</v>
          </cell>
          <cell r="X766">
            <v>2382134.44</v>
          </cell>
          <cell r="Y766">
            <v>2382148.69</v>
          </cell>
          <cell r="Z766">
            <v>2382220.0099999998</v>
          </cell>
          <cell r="AA766">
            <v>2382220.0099999998</v>
          </cell>
          <cell r="AB766">
            <v>2382234.2599999998</v>
          </cell>
          <cell r="AC766">
            <v>2382234.2599999998</v>
          </cell>
          <cell r="AD766">
            <v>3571250.7737499997</v>
          </cell>
          <cell r="AE766">
            <v>3576194.9683333333</v>
          </cell>
          <cell r="AF766">
            <v>3578781.8541666665</v>
          </cell>
          <cell r="AG766">
            <v>3579172.1887500002</v>
          </cell>
          <cell r="AH766">
            <v>3529534.2641666667</v>
          </cell>
          <cell r="AI766">
            <v>3429874.6266666665</v>
          </cell>
          <cell r="AJ766">
            <v>3330206.6820833329</v>
          </cell>
          <cell r="AK766">
            <v>3230536.7533333339</v>
          </cell>
          <cell r="AL766">
            <v>3130858.2754166671</v>
          </cell>
          <cell r="AM766">
            <v>3031170.0270833336</v>
          </cell>
          <cell r="AN766">
            <v>2931477.7108333334</v>
          </cell>
          <cell r="AO766">
            <v>2831692.9541666661</v>
          </cell>
          <cell r="AR766" t="str">
            <v>42b</v>
          </cell>
        </row>
        <row r="767">
          <cell r="R767">
            <v>-1415286.74</v>
          </cell>
          <cell r="S767">
            <v>-1415286.74</v>
          </cell>
          <cell r="T767">
            <v>-1416721.82</v>
          </cell>
          <cell r="U767">
            <v>-1735431.32</v>
          </cell>
          <cell r="V767">
            <v>-1413413.82</v>
          </cell>
          <cell r="W767">
            <v>-1413413.82</v>
          </cell>
          <cell r="X767">
            <v>-1413413.82</v>
          </cell>
          <cell r="Y767">
            <v>-1413413.82</v>
          </cell>
          <cell r="Z767">
            <v>-1413413.82</v>
          </cell>
          <cell r="AA767">
            <v>-1413413.82</v>
          </cell>
          <cell r="AB767">
            <v>-1413413.82</v>
          </cell>
          <cell r="AC767">
            <v>-1413413.82</v>
          </cell>
          <cell r="AD767">
            <v>-1037137.8241666667</v>
          </cell>
          <cell r="AE767">
            <v>-1154802.7191666667</v>
          </cell>
          <cell r="AF767">
            <v>-1227019.1079166669</v>
          </cell>
          <cell r="AG767">
            <v>-1267066.5529166667</v>
          </cell>
          <cell r="AH767">
            <v>-1306976.1645833335</v>
          </cell>
          <cell r="AI767">
            <v>-1333468.3804166669</v>
          </cell>
          <cell r="AJ767">
            <v>-1359960.5962500002</v>
          </cell>
          <cell r="AK767">
            <v>-1385237.9345833336</v>
          </cell>
          <cell r="AL767">
            <v>-1408060.3358333334</v>
          </cell>
          <cell r="AM767">
            <v>-1424386.7570833333</v>
          </cell>
          <cell r="AN767">
            <v>-1435457.2579166668</v>
          </cell>
          <cell r="AO767">
            <v>-1440914.47</v>
          </cell>
          <cell r="AR767" t="str">
            <v>42b</v>
          </cell>
        </row>
        <row r="768">
          <cell r="R768">
            <v>0</v>
          </cell>
          <cell r="S768">
            <v>0</v>
          </cell>
          <cell r="T768">
            <v>0</v>
          </cell>
          <cell r="U768">
            <v>0</v>
          </cell>
          <cell r="V768">
            <v>1196863.98</v>
          </cell>
          <cell r="W768">
            <v>1196863.98</v>
          </cell>
          <cell r="X768">
            <v>1196863.98</v>
          </cell>
          <cell r="Y768">
            <v>1196863.98</v>
          </cell>
          <cell r="Z768">
            <v>1196863.98</v>
          </cell>
          <cell r="AA768">
            <v>1196863.98</v>
          </cell>
          <cell r="AB768">
            <v>1196863.98</v>
          </cell>
          <cell r="AC768">
            <v>1196863.98</v>
          </cell>
          <cell r="AD768">
            <v>0</v>
          </cell>
          <cell r="AE768">
            <v>0</v>
          </cell>
          <cell r="AF768">
            <v>0</v>
          </cell>
          <cell r="AG768">
            <v>0</v>
          </cell>
          <cell r="AH768">
            <v>49869.332499999997</v>
          </cell>
          <cell r="AI768">
            <v>149607.9975</v>
          </cell>
          <cell r="AJ768">
            <v>249346.66250000001</v>
          </cell>
          <cell r="AK768">
            <v>349085.32749999996</v>
          </cell>
          <cell r="AL768">
            <v>448823.99249999999</v>
          </cell>
          <cell r="AM768">
            <v>548562.65750000009</v>
          </cell>
          <cell r="AN768">
            <v>648301.32250000013</v>
          </cell>
          <cell r="AO768">
            <v>748039.98750000016</v>
          </cell>
          <cell r="AR768" t="str">
            <v>42b</v>
          </cell>
        </row>
        <row r="769">
          <cell r="R769">
            <v>0</v>
          </cell>
          <cell r="S769">
            <v>0</v>
          </cell>
          <cell r="T769">
            <v>0</v>
          </cell>
          <cell r="U769">
            <v>0</v>
          </cell>
          <cell r="V769">
            <v>-1075000</v>
          </cell>
          <cell r="W769">
            <v>-1075000</v>
          </cell>
          <cell r="X769">
            <v>-1075000</v>
          </cell>
          <cell r="Y769">
            <v>-1075000</v>
          </cell>
          <cell r="Z769">
            <v>-1075000</v>
          </cell>
          <cell r="AA769">
            <v>-1075000</v>
          </cell>
          <cell r="AB769">
            <v>-1075000</v>
          </cell>
          <cell r="AC769">
            <v>-1075000</v>
          </cell>
          <cell r="AD769">
            <v>0</v>
          </cell>
          <cell r="AE769">
            <v>0</v>
          </cell>
          <cell r="AF769">
            <v>0</v>
          </cell>
          <cell r="AG769">
            <v>0</v>
          </cell>
          <cell r="AH769">
            <v>-44791.666666666664</v>
          </cell>
          <cell r="AI769">
            <v>-134375</v>
          </cell>
          <cell r="AJ769">
            <v>-223958.33333333334</v>
          </cell>
          <cell r="AK769">
            <v>-313541.66666666669</v>
          </cell>
          <cell r="AL769">
            <v>-403125</v>
          </cell>
          <cell r="AM769">
            <v>-492708.33333333331</v>
          </cell>
          <cell r="AN769">
            <v>-582291.66666666663</v>
          </cell>
          <cell r="AO769">
            <v>-671875</v>
          </cell>
          <cell r="AR769" t="str">
            <v>42b</v>
          </cell>
        </row>
        <row r="770">
          <cell r="R770">
            <v>66942.149999999994</v>
          </cell>
          <cell r="S770">
            <v>66942.149999999994</v>
          </cell>
          <cell r="T770">
            <v>66942.149999999994</v>
          </cell>
          <cell r="U770">
            <v>66942.149999999994</v>
          </cell>
          <cell r="V770">
            <v>66942.149999999994</v>
          </cell>
          <cell r="W770">
            <v>66942.149999999994</v>
          </cell>
          <cell r="X770">
            <v>66942.149999999994</v>
          </cell>
          <cell r="Y770">
            <v>66942.149999999994</v>
          </cell>
          <cell r="Z770">
            <v>66942.149999999994</v>
          </cell>
          <cell r="AA770">
            <v>66942.149999999994</v>
          </cell>
          <cell r="AB770">
            <v>66942.149999999994</v>
          </cell>
          <cell r="AC770">
            <v>66942.149999999994</v>
          </cell>
          <cell r="AD770">
            <v>66942.150000000009</v>
          </cell>
          <cell r="AE770">
            <v>66942.150000000009</v>
          </cell>
          <cell r="AF770">
            <v>66942.150000000009</v>
          </cell>
          <cell r="AG770">
            <v>66942.150000000009</v>
          </cell>
          <cell r="AH770">
            <v>66942.150000000009</v>
          </cell>
          <cell r="AI770">
            <v>66942.150000000009</v>
          </cell>
          <cell r="AJ770">
            <v>66942.150000000009</v>
          </cell>
          <cell r="AK770">
            <v>66942.150000000009</v>
          </cell>
          <cell r="AL770">
            <v>66942.150000000009</v>
          </cell>
          <cell r="AM770">
            <v>66942.150000000009</v>
          </cell>
          <cell r="AN770">
            <v>66942.150000000009</v>
          </cell>
          <cell r="AO770">
            <v>66942.150000000009</v>
          </cell>
          <cell r="AR770" t="str">
            <v>42b</v>
          </cell>
        </row>
        <row r="771">
          <cell r="R771">
            <v>1757836.13</v>
          </cell>
          <cell r="S771">
            <v>1801384.73</v>
          </cell>
          <cell r="T771">
            <v>1845616.45</v>
          </cell>
          <cell r="U771">
            <v>1902801.06</v>
          </cell>
          <cell r="V771">
            <v>2056149.45</v>
          </cell>
          <cell r="W771">
            <v>2098177.9900000002</v>
          </cell>
          <cell r="X771">
            <v>2149393.52</v>
          </cell>
          <cell r="Y771">
            <v>2206055.2200000002</v>
          </cell>
          <cell r="Z771">
            <v>2284046.9900000002</v>
          </cell>
          <cell r="AA771">
            <v>2396121.7999999998</v>
          </cell>
          <cell r="AB771">
            <v>2466376.08</v>
          </cell>
          <cell r="AC771">
            <v>2658910.5</v>
          </cell>
          <cell r="AD771">
            <v>1564580.6837500001</v>
          </cell>
          <cell r="AE771">
            <v>1617767.1429166666</v>
          </cell>
          <cell r="AF771">
            <v>1664622.26875</v>
          </cell>
          <cell r="AG771">
            <v>1706347.7095833335</v>
          </cell>
          <cell r="AH771">
            <v>1747943.9849999996</v>
          </cell>
          <cell r="AI771">
            <v>1791960.8224999998</v>
          </cell>
          <cell r="AJ771">
            <v>1835373.3329166668</v>
          </cell>
          <cell r="AK771">
            <v>1877127.7191666663</v>
          </cell>
          <cell r="AL771">
            <v>1920360.5</v>
          </cell>
          <cell r="AM771">
            <v>1971176.770833333</v>
          </cell>
          <cell r="AN771">
            <v>2029517.6004166668</v>
          </cell>
          <cell r="AO771">
            <v>2097694.3945833337</v>
          </cell>
          <cell r="AR771" t="str">
            <v>42b</v>
          </cell>
        </row>
        <row r="772">
          <cell r="R772">
            <v>2331401.12</v>
          </cell>
          <cell r="S772">
            <v>2241841.52</v>
          </cell>
          <cell r="T772">
            <v>2149768.85</v>
          </cell>
          <cell r="U772">
            <v>2057696.18</v>
          </cell>
          <cell r="V772">
            <v>1965623.51</v>
          </cell>
          <cell r="W772">
            <v>1874643.24</v>
          </cell>
          <cell r="X772">
            <v>1782570.57</v>
          </cell>
          <cell r="Y772">
            <v>1690497.9</v>
          </cell>
          <cell r="Z772">
            <v>1598425.23</v>
          </cell>
          <cell r="AA772">
            <v>1506862.76</v>
          </cell>
          <cell r="AB772">
            <v>1414790.09</v>
          </cell>
          <cell r="AC772">
            <v>1323107.31</v>
          </cell>
          <cell r="AD772">
            <v>2879517.2549999994</v>
          </cell>
          <cell r="AE772">
            <v>2787964.6929166666</v>
          </cell>
          <cell r="AF772">
            <v>2696516.8420833331</v>
          </cell>
          <cell r="AG772">
            <v>2605068.99125</v>
          </cell>
          <cell r="AH772">
            <v>2513608.9629166671</v>
          </cell>
          <cell r="AI772">
            <v>2422182.2737500002</v>
          </cell>
          <cell r="AJ772">
            <v>2330801.1012499998</v>
          </cell>
          <cell r="AK772">
            <v>2239419.92875</v>
          </cell>
          <cell r="AL772">
            <v>2148038.7562499996</v>
          </cell>
          <cell r="AM772">
            <v>2056678.8420833331</v>
          </cell>
          <cell r="AN772">
            <v>1965340.18625</v>
          </cell>
          <cell r="AO772">
            <v>1873886.6075000002</v>
          </cell>
          <cell r="AR772" t="str">
            <v>62</v>
          </cell>
        </row>
        <row r="773">
          <cell r="R773">
            <v>0</v>
          </cell>
          <cell r="S773">
            <v>0</v>
          </cell>
          <cell r="T773">
            <v>0</v>
          </cell>
          <cell r="U773">
            <v>0</v>
          </cell>
          <cell r="V773">
            <v>0</v>
          </cell>
          <cell r="W773">
            <v>0</v>
          </cell>
          <cell r="X773">
            <v>0</v>
          </cell>
          <cell r="Y773">
            <v>0</v>
          </cell>
          <cell r="Z773">
            <v>0</v>
          </cell>
          <cell r="AA773">
            <v>0</v>
          </cell>
          <cell r="AB773">
            <v>0</v>
          </cell>
          <cell r="AC773">
            <v>0</v>
          </cell>
          <cell r="AD773">
            <v>0</v>
          </cell>
          <cell r="AE773">
            <v>0</v>
          </cell>
          <cell r="AF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  <cell r="AK773">
            <v>0</v>
          </cell>
          <cell r="AL773">
            <v>0</v>
          </cell>
          <cell r="AM773">
            <v>0</v>
          </cell>
          <cell r="AN773">
            <v>0</v>
          </cell>
          <cell r="AO773">
            <v>0</v>
          </cell>
          <cell r="AR773" t="str">
            <v>57</v>
          </cell>
        </row>
        <row r="774">
          <cell r="R774">
            <v>234574</v>
          </cell>
          <cell r="S774">
            <v>233046</v>
          </cell>
          <cell r="T774">
            <v>231518</v>
          </cell>
          <cell r="U774">
            <v>229990</v>
          </cell>
          <cell r="V774">
            <v>228462</v>
          </cell>
          <cell r="W774">
            <v>226934</v>
          </cell>
          <cell r="X774">
            <v>225406</v>
          </cell>
          <cell r="Y774">
            <v>223878</v>
          </cell>
          <cell r="Z774">
            <v>222350</v>
          </cell>
          <cell r="AA774">
            <v>220822</v>
          </cell>
          <cell r="AB774">
            <v>219294</v>
          </cell>
          <cell r="AC774">
            <v>217766</v>
          </cell>
          <cell r="AD774">
            <v>243742</v>
          </cell>
          <cell r="AE774">
            <v>242214</v>
          </cell>
          <cell r="AF774">
            <v>240686</v>
          </cell>
          <cell r="AG774">
            <v>239158</v>
          </cell>
          <cell r="AH774">
            <v>237630</v>
          </cell>
          <cell r="AI774">
            <v>236102</v>
          </cell>
          <cell r="AJ774">
            <v>234574</v>
          </cell>
          <cell r="AK774">
            <v>233046</v>
          </cell>
          <cell r="AL774">
            <v>231518</v>
          </cell>
          <cell r="AM774">
            <v>229990</v>
          </cell>
          <cell r="AN774">
            <v>228462</v>
          </cell>
          <cell r="AO774">
            <v>226934</v>
          </cell>
          <cell r="AR774" t="str">
            <v>2</v>
          </cell>
        </row>
        <row r="775">
          <cell r="R775">
            <v>0</v>
          </cell>
          <cell r="S775">
            <v>0</v>
          </cell>
          <cell r="T775">
            <v>0</v>
          </cell>
          <cell r="U775">
            <v>0</v>
          </cell>
          <cell r="V775">
            <v>0</v>
          </cell>
          <cell r="W775">
            <v>0</v>
          </cell>
          <cell r="X775">
            <v>0</v>
          </cell>
          <cell r="Y775">
            <v>0</v>
          </cell>
          <cell r="Z775">
            <v>0</v>
          </cell>
          <cell r="AA775">
            <v>0</v>
          </cell>
          <cell r="AB775">
            <v>0</v>
          </cell>
          <cell r="AC775">
            <v>0</v>
          </cell>
          <cell r="AD775">
            <v>0</v>
          </cell>
          <cell r="AE775">
            <v>0</v>
          </cell>
          <cell r="AF775">
            <v>0</v>
          </cell>
          <cell r="AG775">
            <v>0</v>
          </cell>
          <cell r="AH775">
            <v>0</v>
          </cell>
          <cell r="AI775">
            <v>0</v>
          </cell>
          <cell r="AJ775">
            <v>0</v>
          </cell>
          <cell r="AK775">
            <v>0</v>
          </cell>
          <cell r="AL775">
            <v>0</v>
          </cell>
          <cell r="AM775">
            <v>0</v>
          </cell>
          <cell r="AN775">
            <v>0</v>
          </cell>
          <cell r="AO775">
            <v>0</v>
          </cell>
          <cell r="AR775" t="str">
            <v>2</v>
          </cell>
        </row>
        <row r="776">
          <cell r="R776">
            <v>0</v>
          </cell>
          <cell r="S776">
            <v>0</v>
          </cell>
          <cell r="T776">
            <v>0</v>
          </cell>
          <cell r="U776">
            <v>0</v>
          </cell>
          <cell r="V776">
            <v>0</v>
          </cell>
          <cell r="W776">
            <v>0</v>
          </cell>
          <cell r="X776">
            <v>0</v>
          </cell>
          <cell r="Y776">
            <v>0</v>
          </cell>
          <cell r="Z776">
            <v>0</v>
          </cell>
          <cell r="AA776">
            <v>0</v>
          </cell>
          <cell r="AB776">
            <v>0</v>
          </cell>
          <cell r="AC776">
            <v>0</v>
          </cell>
          <cell r="AD776">
            <v>0</v>
          </cell>
          <cell r="AE776">
            <v>0</v>
          </cell>
          <cell r="AF776">
            <v>0</v>
          </cell>
          <cell r="AG776">
            <v>0</v>
          </cell>
          <cell r="AH776">
            <v>0</v>
          </cell>
          <cell r="AI776">
            <v>0</v>
          </cell>
          <cell r="AJ776">
            <v>0</v>
          </cell>
          <cell r="AK776">
            <v>0</v>
          </cell>
          <cell r="AL776">
            <v>0</v>
          </cell>
          <cell r="AM776">
            <v>0</v>
          </cell>
          <cell r="AN776">
            <v>0</v>
          </cell>
          <cell r="AO776">
            <v>0</v>
          </cell>
          <cell r="AR776" t="str">
            <v>2</v>
          </cell>
        </row>
        <row r="777">
          <cell r="R777">
            <v>0</v>
          </cell>
          <cell r="S777">
            <v>0</v>
          </cell>
          <cell r="T777">
            <v>0</v>
          </cell>
          <cell r="U777">
            <v>0</v>
          </cell>
          <cell r="V777">
            <v>0</v>
          </cell>
          <cell r="W777">
            <v>0</v>
          </cell>
          <cell r="X777">
            <v>0</v>
          </cell>
          <cell r="Y777">
            <v>0</v>
          </cell>
          <cell r="Z777">
            <v>0</v>
          </cell>
          <cell r="AA777">
            <v>0</v>
          </cell>
          <cell r="AB777">
            <v>0</v>
          </cell>
          <cell r="AC777">
            <v>0</v>
          </cell>
          <cell r="AD777">
            <v>0</v>
          </cell>
          <cell r="AE777">
            <v>0</v>
          </cell>
          <cell r="AF777">
            <v>0</v>
          </cell>
          <cell r="AG777">
            <v>0</v>
          </cell>
          <cell r="AH777">
            <v>0</v>
          </cell>
          <cell r="AI777">
            <v>0</v>
          </cell>
          <cell r="AJ777">
            <v>0</v>
          </cell>
          <cell r="AK777">
            <v>0</v>
          </cell>
          <cell r="AL777">
            <v>0</v>
          </cell>
          <cell r="AM777">
            <v>0</v>
          </cell>
          <cell r="AN777">
            <v>0</v>
          </cell>
          <cell r="AO777">
            <v>0</v>
          </cell>
          <cell r="AR777" t="str">
            <v>2</v>
          </cell>
        </row>
        <row r="778">
          <cell r="R778">
            <v>0</v>
          </cell>
          <cell r="S778">
            <v>0</v>
          </cell>
          <cell r="T778">
            <v>0</v>
          </cell>
          <cell r="U778">
            <v>0</v>
          </cell>
          <cell r="V778">
            <v>0</v>
          </cell>
          <cell r="W778">
            <v>0</v>
          </cell>
          <cell r="X778">
            <v>0</v>
          </cell>
          <cell r="Y778">
            <v>0</v>
          </cell>
          <cell r="Z778">
            <v>0</v>
          </cell>
          <cell r="AA778">
            <v>0</v>
          </cell>
          <cell r="AB778">
            <v>0</v>
          </cell>
          <cell r="AC778">
            <v>0</v>
          </cell>
          <cell r="AD778">
            <v>0</v>
          </cell>
          <cell r="AE778">
            <v>0</v>
          </cell>
          <cell r="AF778">
            <v>0</v>
          </cell>
          <cell r="AG778">
            <v>0</v>
          </cell>
          <cell r="AH778">
            <v>0</v>
          </cell>
          <cell r="AI778">
            <v>0</v>
          </cell>
          <cell r="AJ778">
            <v>0</v>
          </cell>
          <cell r="AK778">
            <v>0</v>
          </cell>
          <cell r="AL778">
            <v>0</v>
          </cell>
          <cell r="AM778">
            <v>0</v>
          </cell>
          <cell r="AN778">
            <v>0</v>
          </cell>
          <cell r="AO778">
            <v>0</v>
          </cell>
          <cell r="AR778" t="str">
            <v>2</v>
          </cell>
        </row>
        <row r="779">
          <cell r="R779">
            <v>0</v>
          </cell>
          <cell r="S779">
            <v>0</v>
          </cell>
          <cell r="T779">
            <v>0</v>
          </cell>
          <cell r="U779">
            <v>0</v>
          </cell>
          <cell r="V779">
            <v>0</v>
          </cell>
          <cell r="W779">
            <v>0</v>
          </cell>
          <cell r="X779">
            <v>0</v>
          </cell>
          <cell r="Y779">
            <v>0</v>
          </cell>
          <cell r="Z779">
            <v>0</v>
          </cell>
          <cell r="AA779">
            <v>0</v>
          </cell>
          <cell r="AB779">
            <v>0</v>
          </cell>
          <cell r="AC779">
            <v>0</v>
          </cell>
          <cell r="AD779">
            <v>0</v>
          </cell>
          <cell r="AE779">
            <v>0</v>
          </cell>
          <cell r="AF779">
            <v>0</v>
          </cell>
          <cell r="AG779">
            <v>0</v>
          </cell>
          <cell r="AH779">
            <v>0</v>
          </cell>
          <cell r="AI779">
            <v>0</v>
          </cell>
          <cell r="AJ779">
            <v>0</v>
          </cell>
          <cell r="AK779">
            <v>0</v>
          </cell>
          <cell r="AL779">
            <v>0</v>
          </cell>
          <cell r="AM779">
            <v>0</v>
          </cell>
          <cell r="AN779">
            <v>0</v>
          </cell>
          <cell r="AO779">
            <v>0</v>
          </cell>
          <cell r="AR779" t="str">
            <v>2</v>
          </cell>
        </row>
        <row r="780">
          <cell r="R780">
            <v>70985.789999999994</v>
          </cell>
          <cell r="S780">
            <v>68450.58</v>
          </cell>
          <cell r="T780">
            <v>65915.37</v>
          </cell>
          <cell r="U780">
            <v>63380.160000000003</v>
          </cell>
          <cell r="V780">
            <v>60844.95</v>
          </cell>
          <cell r="W780">
            <v>58309.74</v>
          </cell>
          <cell r="X780">
            <v>55774.53</v>
          </cell>
          <cell r="Y780">
            <v>53239.32</v>
          </cell>
          <cell r="Z780">
            <v>50704.11</v>
          </cell>
          <cell r="AA780">
            <v>48168.9</v>
          </cell>
          <cell r="AB780">
            <v>45633.69</v>
          </cell>
          <cell r="AC780">
            <v>43098.48</v>
          </cell>
          <cell r="AD780">
            <v>86192.32166666667</v>
          </cell>
          <cell r="AE780">
            <v>83660.657916666678</v>
          </cell>
          <cell r="AF780">
            <v>81126.62999999999</v>
          </cell>
          <cell r="AG780">
            <v>78591.42</v>
          </cell>
          <cell r="AH780">
            <v>76056.210000000006</v>
          </cell>
          <cell r="AI780">
            <v>73521</v>
          </cell>
          <cell r="AJ780">
            <v>70985.789999999994</v>
          </cell>
          <cell r="AK780">
            <v>68450.58</v>
          </cell>
          <cell r="AL780">
            <v>65915.37</v>
          </cell>
          <cell r="AM780">
            <v>63380.160000000003</v>
          </cell>
          <cell r="AN780">
            <v>60844.94999999999</v>
          </cell>
          <cell r="AO780">
            <v>58309.740000000013</v>
          </cell>
          <cell r="AR780" t="str">
            <v>2</v>
          </cell>
        </row>
        <row r="781">
          <cell r="R781">
            <v>0</v>
          </cell>
          <cell r="S781">
            <v>0</v>
          </cell>
          <cell r="T781">
            <v>0</v>
          </cell>
          <cell r="U781">
            <v>0</v>
          </cell>
          <cell r="V781">
            <v>0</v>
          </cell>
          <cell r="W781">
            <v>0</v>
          </cell>
          <cell r="X781">
            <v>0</v>
          </cell>
          <cell r="Y781">
            <v>0</v>
          </cell>
          <cell r="Z781">
            <v>0</v>
          </cell>
          <cell r="AA781">
            <v>0</v>
          </cell>
          <cell r="AB781">
            <v>0</v>
          </cell>
          <cell r="AC781">
            <v>0</v>
          </cell>
          <cell r="AD781">
            <v>0</v>
          </cell>
          <cell r="AE781">
            <v>0</v>
          </cell>
          <cell r="AF781">
            <v>0</v>
          </cell>
          <cell r="AG781">
            <v>0</v>
          </cell>
          <cell r="AH781">
            <v>0</v>
          </cell>
          <cell r="AI781">
            <v>0</v>
          </cell>
          <cell r="AJ781">
            <v>0</v>
          </cell>
          <cell r="AK781">
            <v>0</v>
          </cell>
          <cell r="AL781">
            <v>0</v>
          </cell>
          <cell r="AM781">
            <v>0</v>
          </cell>
          <cell r="AN781">
            <v>0</v>
          </cell>
          <cell r="AO781">
            <v>0</v>
          </cell>
          <cell r="AR781" t="str">
            <v>2</v>
          </cell>
        </row>
        <row r="782">
          <cell r="R782">
            <v>0</v>
          </cell>
          <cell r="S782">
            <v>0</v>
          </cell>
          <cell r="T782">
            <v>0</v>
          </cell>
          <cell r="U782">
            <v>0</v>
          </cell>
          <cell r="V782">
            <v>0</v>
          </cell>
          <cell r="W782">
            <v>0</v>
          </cell>
          <cell r="X782">
            <v>0</v>
          </cell>
          <cell r="Y782">
            <v>0</v>
          </cell>
          <cell r="Z782">
            <v>0</v>
          </cell>
          <cell r="AA782">
            <v>0</v>
          </cell>
          <cell r="AB782">
            <v>0</v>
          </cell>
          <cell r="AC782">
            <v>0</v>
          </cell>
          <cell r="AD782">
            <v>0</v>
          </cell>
          <cell r="AE782">
            <v>0</v>
          </cell>
          <cell r="AF782">
            <v>0</v>
          </cell>
          <cell r="AG782">
            <v>0</v>
          </cell>
          <cell r="AH782">
            <v>0</v>
          </cell>
          <cell r="AI782">
            <v>0</v>
          </cell>
          <cell r="AJ782">
            <v>0</v>
          </cell>
          <cell r="AK782">
            <v>0</v>
          </cell>
          <cell r="AL782">
            <v>0</v>
          </cell>
          <cell r="AM782">
            <v>0</v>
          </cell>
          <cell r="AN782">
            <v>0</v>
          </cell>
          <cell r="AO782">
            <v>0</v>
          </cell>
          <cell r="AR782" t="str">
            <v>2</v>
          </cell>
        </row>
        <row r="783">
          <cell r="R783">
            <v>327535.71000000002</v>
          </cell>
          <cell r="S783">
            <v>318437.49</v>
          </cell>
          <cell r="T783">
            <v>309339.27</v>
          </cell>
          <cell r="U783">
            <v>300241.05</v>
          </cell>
          <cell r="V783">
            <v>291142.83</v>
          </cell>
          <cell r="W783">
            <v>282044.61</v>
          </cell>
          <cell r="X783">
            <v>272946.39</v>
          </cell>
          <cell r="Y783">
            <v>263848.17</v>
          </cell>
          <cell r="Z783">
            <v>254749.95</v>
          </cell>
          <cell r="AA783">
            <v>245651.73</v>
          </cell>
          <cell r="AB783">
            <v>236553.51</v>
          </cell>
          <cell r="AC783">
            <v>227455.29</v>
          </cell>
          <cell r="AD783">
            <v>382125.0174999999</v>
          </cell>
          <cell r="AE783">
            <v>373026.80041666672</v>
          </cell>
          <cell r="AF783">
            <v>363928.58250000002</v>
          </cell>
          <cell r="AG783">
            <v>354830.3641666667</v>
          </cell>
          <cell r="AH783">
            <v>345732.1454166667</v>
          </cell>
          <cell r="AI783">
            <v>336633.92624999996</v>
          </cell>
          <cell r="AJ783">
            <v>327535.70708333334</v>
          </cell>
          <cell r="AK783">
            <v>318437.48791666661</v>
          </cell>
          <cell r="AL783">
            <v>309339.26874999999</v>
          </cell>
          <cell r="AM783">
            <v>300241.04958333337</v>
          </cell>
          <cell r="AN783">
            <v>291142.83</v>
          </cell>
          <cell r="AO783">
            <v>282044.61</v>
          </cell>
          <cell r="AR783" t="str">
            <v>2</v>
          </cell>
        </row>
        <row r="784">
          <cell r="R784">
            <v>0</v>
          </cell>
          <cell r="S784">
            <v>0</v>
          </cell>
          <cell r="T784">
            <v>0</v>
          </cell>
          <cell r="U784">
            <v>0</v>
          </cell>
          <cell r="V784">
            <v>0</v>
          </cell>
          <cell r="W784">
            <v>0</v>
          </cell>
          <cell r="X784">
            <v>0</v>
          </cell>
          <cell r="Y784">
            <v>0</v>
          </cell>
          <cell r="Z784">
            <v>0</v>
          </cell>
          <cell r="AA784">
            <v>0</v>
          </cell>
          <cell r="AB784">
            <v>0</v>
          </cell>
          <cell r="AC784">
            <v>0</v>
          </cell>
          <cell r="AD784">
            <v>0</v>
          </cell>
          <cell r="AE784">
            <v>0</v>
          </cell>
          <cell r="AF784">
            <v>0</v>
          </cell>
          <cell r="AG784">
            <v>0</v>
          </cell>
          <cell r="AH784">
            <v>0</v>
          </cell>
          <cell r="AI784">
            <v>0</v>
          </cell>
          <cell r="AJ784">
            <v>0</v>
          </cell>
          <cell r="AK784">
            <v>0</v>
          </cell>
          <cell r="AL784">
            <v>0</v>
          </cell>
          <cell r="AM784">
            <v>0</v>
          </cell>
          <cell r="AN784">
            <v>0</v>
          </cell>
          <cell r="AO784">
            <v>0</v>
          </cell>
          <cell r="AR784" t="str">
            <v>2</v>
          </cell>
        </row>
        <row r="785">
          <cell r="R785">
            <v>3377602.82</v>
          </cell>
          <cell r="S785">
            <v>3363529.47</v>
          </cell>
          <cell r="T785">
            <v>3349456.12</v>
          </cell>
          <cell r="U785">
            <v>3335382.77</v>
          </cell>
          <cell r="V785">
            <v>3321309.42</v>
          </cell>
          <cell r="W785">
            <v>3307236.07</v>
          </cell>
          <cell r="X785">
            <v>3293162.72</v>
          </cell>
          <cell r="Y785">
            <v>3279089.37</v>
          </cell>
          <cell r="Z785">
            <v>3265016.02</v>
          </cell>
          <cell r="AA785">
            <v>3250942.67</v>
          </cell>
          <cell r="AB785">
            <v>3236869.32</v>
          </cell>
          <cell r="AC785">
            <v>3222795.97</v>
          </cell>
          <cell r="AD785">
            <v>3462042.918333333</v>
          </cell>
          <cell r="AE785">
            <v>3447969.5695833336</v>
          </cell>
          <cell r="AF785">
            <v>3433896.2199999993</v>
          </cell>
          <cell r="AG785">
            <v>3419822.8699999996</v>
          </cell>
          <cell r="AH785">
            <v>3405749.52</v>
          </cell>
          <cell r="AI785">
            <v>3391676.1700000004</v>
          </cell>
          <cell r="AJ785">
            <v>3377602.8200000003</v>
          </cell>
          <cell r="AK785">
            <v>3363529.4699999993</v>
          </cell>
          <cell r="AL785">
            <v>3349456.1199999996</v>
          </cell>
          <cell r="AM785">
            <v>3335382.77</v>
          </cell>
          <cell r="AN785">
            <v>3321309.4200000004</v>
          </cell>
          <cell r="AO785">
            <v>3307236.07</v>
          </cell>
          <cell r="AR785" t="str">
            <v>2</v>
          </cell>
        </row>
        <row r="786">
          <cell r="R786">
            <v>0</v>
          </cell>
          <cell r="S786">
            <v>0</v>
          </cell>
          <cell r="T786">
            <v>0</v>
          </cell>
          <cell r="U786">
            <v>0</v>
          </cell>
          <cell r="V786">
            <v>0</v>
          </cell>
          <cell r="W786">
            <v>0</v>
          </cell>
          <cell r="X786">
            <v>0</v>
          </cell>
          <cell r="Y786">
            <v>0</v>
          </cell>
          <cell r="Z786">
            <v>0</v>
          </cell>
          <cell r="AA786">
            <v>0</v>
          </cell>
          <cell r="AB786">
            <v>0</v>
          </cell>
          <cell r="AC786">
            <v>0</v>
          </cell>
          <cell r="AD786">
            <v>10534.222083333334</v>
          </cell>
          <cell r="AE786">
            <v>3505.7070833333332</v>
          </cell>
          <cell r="AF786">
            <v>0</v>
          </cell>
          <cell r="AG786">
            <v>0</v>
          </cell>
          <cell r="AH786">
            <v>0</v>
          </cell>
          <cell r="AI786">
            <v>0</v>
          </cell>
          <cell r="AJ786">
            <v>0</v>
          </cell>
          <cell r="AK786">
            <v>0</v>
          </cell>
          <cell r="AL786">
            <v>0</v>
          </cell>
          <cell r="AM786">
            <v>0</v>
          </cell>
          <cell r="AN786">
            <v>0</v>
          </cell>
          <cell r="AO786">
            <v>0</v>
          </cell>
          <cell r="AR786" t="str">
            <v>2</v>
          </cell>
        </row>
        <row r="787">
          <cell r="R787">
            <v>0</v>
          </cell>
          <cell r="S787">
            <v>0</v>
          </cell>
          <cell r="T787">
            <v>0</v>
          </cell>
          <cell r="U787">
            <v>0</v>
          </cell>
          <cell r="V787">
            <v>0</v>
          </cell>
          <cell r="W787">
            <v>0</v>
          </cell>
          <cell r="X787">
            <v>0</v>
          </cell>
          <cell r="Y787">
            <v>0</v>
          </cell>
          <cell r="Z787">
            <v>0</v>
          </cell>
          <cell r="AA787">
            <v>0</v>
          </cell>
          <cell r="AB787">
            <v>0</v>
          </cell>
          <cell r="AC787">
            <v>0</v>
          </cell>
          <cell r="AD787">
            <v>100794.75958333333</v>
          </cell>
          <cell r="AE787">
            <v>33513.360833333332</v>
          </cell>
          <cell r="AF787">
            <v>0</v>
          </cell>
          <cell r="AG787">
            <v>0</v>
          </cell>
          <cell r="AH787">
            <v>0</v>
          </cell>
          <cell r="AI787">
            <v>0</v>
          </cell>
          <cell r="AJ787">
            <v>0</v>
          </cell>
          <cell r="AK787">
            <v>0</v>
          </cell>
          <cell r="AL787">
            <v>0</v>
          </cell>
          <cell r="AM787">
            <v>0</v>
          </cell>
          <cell r="AN787">
            <v>0</v>
          </cell>
          <cell r="AO787">
            <v>0</v>
          </cell>
          <cell r="AR787" t="str">
            <v>2</v>
          </cell>
        </row>
        <row r="788">
          <cell r="R788">
            <v>0</v>
          </cell>
          <cell r="S788">
            <v>0</v>
          </cell>
          <cell r="T788">
            <v>0</v>
          </cell>
          <cell r="U788">
            <v>0</v>
          </cell>
          <cell r="V788">
            <v>0</v>
          </cell>
          <cell r="W788">
            <v>0</v>
          </cell>
          <cell r="X788">
            <v>0</v>
          </cell>
          <cell r="Y788">
            <v>0</v>
          </cell>
          <cell r="Z788">
            <v>0</v>
          </cell>
          <cell r="AA788">
            <v>0</v>
          </cell>
          <cell r="AB788">
            <v>0</v>
          </cell>
          <cell r="AC788">
            <v>0</v>
          </cell>
          <cell r="AD788">
            <v>68289.703333333338</v>
          </cell>
          <cell r="AE788">
            <v>22723.590833333335</v>
          </cell>
          <cell r="AF788">
            <v>0</v>
          </cell>
          <cell r="AG788">
            <v>0</v>
          </cell>
          <cell r="AH788">
            <v>0</v>
          </cell>
          <cell r="AI788">
            <v>0</v>
          </cell>
          <cell r="AJ788">
            <v>0</v>
          </cell>
          <cell r="AK788">
            <v>0</v>
          </cell>
          <cell r="AL788">
            <v>0</v>
          </cell>
          <cell r="AM788">
            <v>0</v>
          </cell>
          <cell r="AN788">
            <v>0</v>
          </cell>
          <cell r="AO788">
            <v>0</v>
          </cell>
          <cell r="AR788" t="str">
            <v>2</v>
          </cell>
        </row>
        <row r="789">
          <cell r="R789">
            <v>0</v>
          </cell>
          <cell r="S789">
            <v>0</v>
          </cell>
          <cell r="T789">
            <v>0</v>
          </cell>
          <cell r="U789">
            <v>0</v>
          </cell>
          <cell r="V789">
            <v>0</v>
          </cell>
          <cell r="W789">
            <v>0</v>
          </cell>
          <cell r="X789">
            <v>0</v>
          </cell>
          <cell r="Y789">
            <v>0</v>
          </cell>
          <cell r="Z789">
            <v>0</v>
          </cell>
          <cell r="AA789">
            <v>0</v>
          </cell>
          <cell r="AB789">
            <v>0</v>
          </cell>
          <cell r="AC789">
            <v>0</v>
          </cell>
          <cell r="AD789">
            <v>43521.294166666667</v>
          </cell>
          <cell r="AE789">
            <v>14485.25</v>
          </cell>
          <cell r="AF789">
            <v>0</v>
          </cell>
          <cell r="AG789">
            <v>0</v>
          </cell>
          <cell r="AH789">
            <v>0</v>
          </cell>
          <cell r="AI789">
            <v>0</v>
          </cell>
          <cell r="AJ789">
            <v>0</v>
          </cell>
          <cell r="AK789">
            <v>0</v>
          </cell>
          <cell r="AL789">
            <v>0</v>
          </cell>
          <cell r="AM789">
            <v>0</v>
          </cell>
          <cell r="AN789">
            <v>0</v>
          </cell>
          <cell r="AO789">
            <v>0</v>
          </cell>
          <cell r="AR789" t="str">
            <v>2</v>
          </cell>
        </row>
        <row r="790">
          <cell r="R790">
            <v>40999.71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  <cell r="W790">
            <v>0</v>
          </cell>
          <cell r="X790">
            <v>0</v>
          </cell>
          <cell r="Y790">
            <v>0</v>
          </cell>
          <cell r="Z790">
            <v>0</v>
          </cell>
          <cell r="AA790">
            <v>0</v>
          </cell>
          <cell r="AB790">
            <v>0</v>
          </cell>
          <cell r="AC790">
            <v>0</v>
          </cell>
          <cell r="AD790">
            <v>286999.93333333329</v>
          </cell>
          <cell r="AE790">
            <v>245998.80958333332</v>
          </cell>
          <cell r="AF790">
            <v>206706.93958333335</v>
          </cell>
          <cell r="AG790">
            <v>170832.17916666667</v>
          </cell>
          <cell r="AH790">
            <v>138374.06291666662</v>
          </cell>
          <cell r="AI790">
            <v>109332.59083333332</v>
          </cell>
          <cell r="AJ790">
            <v>83707.762916666659</v>
          </cell>
          <cell r="AK790">
            <v>61499.57916666667</v>
          </cell>
          <cell r="AL790">
            <v>42708.039583333339</v>
          </cell>
          <cell r="AM790">
            <v>27333.144166666665</v>
          </cell>
          <cell r="AN790">
            <v>15374.892916666664</v>
          </cell>
          <cell r="AO790">
            <v>6833.2854166666657</v>
          </cell>
          <cell r="AR790" t="str">
            <v>2</v>
          </cell>
        </row>
        <row r="791">
          <cell r="R791">
            <v>50441.16</v>
          </cell>
          <cell r="S791">
            <v>50149.59</v>
          </cell>
          <cell r="T791">
            <v>49858.02</v>
          </cell>
          <cell r="U791">
            <v>49566.45</v>
          </cell>
          <cell r="V791">
            <v>49274.879999999997</v>
          </cell>
          <cell r="W791">
            <v>48983.31</v>
          </cell>
          <cell r="X791">
            <v>48691.74</v>
          </cell>
          <cell r="Y791">
            <v>48400.17</v>
          </cell>
          <cell r="Z791">
            <v>48108.6</v>
          </cell>
          <cell r="AA791">
            <v>47817.03</v>
          </cell>
          <cell r="AB791">
            <v>47525.46</v>
          </cell>
          <cell r="AC791">
            <v>47233.89</v>
          </cell>
          <cell r="AD791">
            <v>52190.65</v>
          </cell>
          <cell r="AE791">
            <v>51899.027499999997</v>
          </cell>
          <cell r="AF791">
            <v>51607.44</v>
          </cell>
          <cell r="AG791">
            <v>51315.869999999995</v>
          </cell>
          <cell r="AH791">
            <v>51024.299999999996</v>
          </cell>
          <cell r="AI791">
            <v>50732.729999999989</v>
          </cell>
          <cell r="AJ791">
            <v>50441.16</v>
          </cell>
          <cell r="AK791">
            <v>50149.59</v>
          </cell>
          <cell r="AL791">
            <v>49858.020000000011</v>
          </cell>
          <cell r="AM791">
            <v>49566.44999999999</v>
          </cell>
          <cell r="AN791">
            <v>49274.879999999997</v>
          </cell>
          <cell r="AO791">
            <v>48983.31</v>
          </cell>
          <cell r="AR791" t="str">
            <v>2</v>
          </cell>
        </row>
        <row r="792">
          <cell r="R792">
            <v>1231762.42</v>
          </cell>
          <cell r="S792">
            <v>1227972.3799999999</v>
          </cell>
          <cell r="T792">
            <v>1224182.3400000001</v>
          </cell>
          <cell r="U792">
            <v>1220392.3</v>
          </cell>
          <cell r="V792">
            <v>1216602.26</v>
          </cell>
          <cell r="W792">
            <v>1212812.22</v>
          </cell>
          <cell r="X792">
            <v>1209022.18</v>
          </cell>
          <cell r="Y792">
            <v>1205232.1399999999</v>
          </cell>
          <cell r="Z792">
            <v>1201442.1000000001</v>
          </cell>
          <cell r="AA792">
            <v>1197652.06</v>
          </cell>
          <cell r="AB792">
            <v>1193862.02</v>
          </cell>
          <cell r="AC792">
            <v>1190071.98</v>
          </cell>
          <cell r="AD792">
            <v>1095163.134166667</v>
          </cell>
          <cell r="AE792">
            <v>1197652.0841666667</v>
          </cell>
          <cell r="AF792">
            <v>1246922.5800000003</v>
          </cell>
          <cell r="AG792">
            <v>1243132.54</v>
          </cell>
          <cell r="AH792">
            <v>1239342.5</v>
          </cell>
          <cell r="AI792">
            <v>1235552.46</v>
          </cell>
          <cell r="AJ792">
            <v>1231762.4200000002</v>
          </cell>
          <cell r="AK792">
            <v>1227972.3800000001</v>
          </cell>
          <cell r="AL792">
            <v>1224182.3400000001</v>
          </cell>
          <cell r="AM792">
            <v>1220392.3</v>
          </cell>
          <cell r="AN792">
            <v>1216602.26</v>
          </cell>
          <cell r="AO792">
            <v>1212812.22</v>
          </cell>
          <cell r="AR792" t="str">
            <v>2</v>
          </cell>
        </row>
        <row r="793">
          <cell r="R793">
            <v>936038.09</v>
          </cell>
          <cell r="S793">
            <v>933157.97</v>
          </cell>
          <cell r="T793">
            <v>930277.85</v>
          </cell>
          <cell r="U793">
            <v>927397.73</v>
          </cell>
          <cell r="V793">
            <v>924517.61</v>
          </cell>
          <cell r="W793">
            <v>921637.49</v>
          </cell>
          <cell r="X793">
            <v>918757.37</v>
          </cell>
          <cell r="Y793">
            <v>915877.25</v>
          </cell>
          <cell r="Z793">
            <v>912997.13</v>
          </cell>
          <cell r="AA793">
            <v>910117.01</v>
          </cell>
          <cell r="AB793">
            <v>907236.89</v>
          </cell>
          <cell r="AC793">
            <v>904356.77</v>
          </cell>
          <cell r="AD793">
            <v>832233.87875000003</v>
          </cell>
          <cell r="AE793">
            <v>910117.0479166666</v>
          </cell>
          <cell r="AF793">
            <v>947558.57000000018</v>
          </cell>
          <cell r="AG793">
            <v>944678.45000000007</v>
          </cell>
          <cell r="AH793">
            <v>941798.33000000007</v>
          </cell>
          <cell r="AI793">
            <v>938918.21</v>
          </cell>
          <cell r="AJ793">
            <v>936038.08999999985</v>
          </cell>
          <cell r="AK793">
            <v>933157.96999999986</v>
          </cell>
          <cell r="AL793">
            <v>930277.84999999974</v>
          </cell>
          <cell r="AM793">
            <v>927397.7300000001</v>
          </cell>
          <cell r="AN793">
            <v>924517.61</v>
          </cell>
          <cell r="AO793">
            <v>921637.49000000011</v>
          </cell>
          <cell r="AR793" t="str">
            <v>2</v>
          </cell>
        </row>
        <row r="794">
          <cell r="R794">
            <v>2866105.69</v>
          </cell>
          <cell r="S794">
            <v>2857286.9</v>
          </cell>
          <cell r="T794">
            <v>2848468.11</v>
          </cell>
          <cell r="U794">
            <v>2839649.32</v>
          </cell>
          <cell r="V794">
            <v>2830830.53</v>
          </cell>
          <cell r="W794">
            <v>2822011.74</v>
          </cell>
          <cell r="X794">
            <v>2813192.95</v>
          </cell>
          <cell r="Y794">
            <v>2804374.16</v>
          </cell>
          <cell r="Z794">
            <v>2795555.37</v>
          </cell>
          <cell r="AA794">
            <v>2786736.58</v>
          </cell>
          <cell r="AB794">
            <v>2777917.79</v>
          </cell>
          <cell r="AC794">
            <v>2769099</v>
          </cell>
          <cell r="AD794">
            <v>2548261.9329166664</v>
          </cell>
          <cell r="AE794">
            <v>2786736.6241666665</v>
          </cell>
          <cell r="AF794">
            <v>2901380.8499999996</v>
          </cell>
          <cell r="AG794">
            <v>2892562.06</v>
          </cell>
          <cell r="AH794">
            <v>2883743.27</v>
          </cell>
          <cell r="AI794">
            <v>2874924.4800000004</v>
          </cell>
          <cell r="AJ794">
            <v>2866105.69</v>
          </cell>
          <cell r="AK794">
            <v>2857286.9000000004</v>
          </cell>
          <cell r="AL794">
            <v>2848468.11</v>
          </cell>
          <cell r="AM794">
            <v>2839649.3200000003</v>
          </cell>
          <cell r="AN794">
            <v>2830830.5300000007</v>
          </cell>
          <cell r="AO794">
            <v>2822011.74</v>
          </cell>
          <cell r="AR794" t="str">
            <v>2</v>
          </cell>
        </row>
        <row r="795">
          <cell r="R795">
            <v>874732.25</v>
          </cell>
          <cell r="S795">
            <v>872040.77</v>
          </cell>
          <cell r="T795">
            <v>869349.29</v>
          </cell>
          <cell r="U795">
            <v>866657.81</v>
          </cell>
          <cell r="V795">
            <v>863966.33</v>
          </cell>
          <cell r="W795">
            <v>861274.85</v>
          </cell>
          <cell r="X795">
            <v>858583.37</v>
          </cell>
          <cell r="Y795">
            <v>855891.89</v>
          </cell>
          <cell r="Z795">
            <v>853200.41</v>
          </cell>
          <cell r="AA795">
            <v>850508.93</v>
          </cell>
          <cell r="AB795">
            <v>847817.45</v>
          </cell>
          <cell r="AC795">
            <v>845125.97</v>
          </cell>
          <cell r="AD795">
            <v>738626.66874999984</v>
          </cell>
          <cell r="AE795">
            <v>811408.87791666656</v>
          </cell>
          <cell r="AF795">
            <v>865948.16999999993</v>
          </cell>
          <cell r="AG795">
            <v>882806.69</v>
          </cell>
          <cell r="AH795">
            <v>880115.21</v>
          </cell>
          <cell r="AI795">
            <v>877423.73</v>
          </cell>
          <cell r="AJ795">
            <v>874732.24999999988</v>
          </cell>
          <cell r="AK795">
            <v>872040.7699999999</v>
          </cell>
          <cell r="AL795">
            <v>869349.29</v>
          </cell>
          <cell r="AM795">
            <v>866657.81</v>
          </cell>
          <cell r="AN795">
            <v>863966.33</v>
          </cell>
          <cell r="AO795">
            <v>861274.85</v>
          </cell>
          <cell r="AR795" t="str">
            <v>2</v>
          </cell>
        </row>
        <row r="796">
          <cell r="R796">
            <v>20444.53</v>
          </cell>
          <cell r="S796">
            <v>20349.439999999999</v>
          </cell>
          <cell r="T796">
            <v>20254.349999999999</v>
          </cell>
          <cell r="U796">
            <v>20159.259999999998</v>
          </cell>
          <cell r="V796">
            <v>20064.169999999998</v>
          </cell>
          <cell r="W796">
            <v>19969.080000000002</v>
          </cell>
          <cell r="X796">
            <v>19873.990000000002</v>
          </cell>
          <cell r="Y796">
            <v>19778.900000000001</v>
          </cell>
          <cell r="Z796">
            <v>19683.810000000001</v>
          </cell>
          <cell r="AA796">
            <v>19588.72</v>
          </cell>
          <cell r="AB796">
            <v>19493.63</v>
          </cell>
          <cell r="AC796">
            <v>19398.54</v>
          </cell>
          <cell r="AD796">
            <v>18324.828749999997</v>
          </cell>
          <cell r="AE796">
            <v>20024.577499999996</v>
          </cell>
          <cell r="AF796">
            <v>20824.907916666667</v>
          </cell>
          <cell r="AG796">
            <v>20729.8</v>
          </cell>
          <cell r="AH796">
            <v>20634.71</v>
          </cell>
          <cell r="AI796">
            <v>20539.62</v>
          </cell>
          <cell r="AJ796">
            <v>20444.530000000002</v>
          </cell>
          <cell r="AK796">
            <v>20349.440000000002</v>
          </cell>
          <cell r="AL796">
            <v>20254.350000000002</v>
          </cell>
          <cell r="AM796">
            <v>20159.259999999998</v>
          </cell>
          <cell r="AN796">
            <v>20064.169999999998</v>
          </cell>
          <cell r="AO796">
            <v>19969.080000000002</v>
          </cell>
          <cell r="AR796" t="str">
            <v>2</v>
          </cell>
        </row>
        <row r="797">
          <cell r="R797">
            <v>47703.33</v>
          </cell>
          <cell r="S797">
            <v>47481.45</v>
          </cell>
          <cell r="T797">
            <v>47259.57</v>
          </cell>
          <cell r="U797">
            <v>47037.69</v>
          </cell>
          <cell r="V797">
            <v>46815.81</v>
          </cell>
          <cell r="W797">
            <v>46593.93</v>
          </cell>
          <cell r="X797">
            <v>46372.05</v>
          </cell>
          <cell r="Y797">
            <v>46150.17</v>
          </cell>
          <cell r="Z797">
            <v>45928.29</v>
          </cell>
          <cell r="AA797">
            <v>45706.41</v>
          </cell>
          <cell r="AB797">
            <v>45484.53</v>
          </cell>
          <cell r="AC797">
            <v>45262.65</v>
          </cell>
          <cell r="AD797">
            <v>42757.446249999986</v>
          </cell>
          <cell r="AE797">
            <v>46723.478749999987</v>
          </cell>
          <cell r="AF797">
            <v>48590.891249999993</v>
          </cell>
          <cell r="AG797">
            <v>48368.97</v>
          </cell>
          <cell r="AH797">
            <v>48147.09</v>
          </cell>
          <cell r="AI797">
            <v>47925.21</v>
          </cell>
          <cell r="AJ797">
            <v>47703.329999999994</v>
          </cell>
          <cell r="AK797">
            <v>47481.450000000004</v>
          </cell>
          <cell r="AL797">
            <v>47259.57</v>
          </cell>
          <cell r="AM797">
            <v>47037.69</v>
          </cell>
          <cell r="AN797">
            <v>46815.81</v>
          </cell>
          <cell r="AO797">
            <v>46593.93</v>
          </cell>
          <cell r="AR797" t="str">
            <v>2</v>
          </cell>
        </row>
        <row r="798">
          <cell r="R798">
            <v>19666.150000000001</v>
          </cell>
          <cell r="S798">
            <v>19161.89</v>
          </cell>
          <cell r="T798">
            <v>18657.63</v>
          </cell>
          <cell r="U798">
            <v>18153.37</v>
          </cell>
          <cell r="V798">
            <v>17649.11</v>
          </cell>
          <cell r="W798">
            <v>17144.849999999999</v>
          </cell>
          <cell r="X798">
            <v>16640.59</v>
          </cell>
          <cell r="Y798">
            <v>16136.33</v>
          </cell>
          <cell r="Z798">
            <v>15632.07</v>
          </cell>
          <cell r="AA798">
            <v>15127.81</v>
          </cell>
          <cell r="AB798">
            <v>14623.55</v>
          </cell>
          <cell r="AC798">
            <v>14119.29</v>
          </cell>
          <cell r="AD798">
            <v>19519.072916666668</v>
          </cell>
          <cell r="AE798">
            <v>21136.907916666667</v>
          </cell>
          <cell r="AF798">
            <v>21683.19</v>
          </cell>
          <cell r="AG798">
            <v>21178.930000000004</v>
          </cell>
          <cell r="AH798">
            <v>20674.669999999998</v>
          </cell>
          <cell r="AI798">
            <v>20170.41</v>
          </cell>
          <cell r="AJ798">
            <v>19666.149999999998</v>
          </cell>
          <cell r="AK798">
            <v>19161.89</v>
          </cell>
          <cell r="AL798">
            <v>18657.63</v>
          </cell>
          <cell r="AM798">
            <v>18153.37</v>
          </cell>
          <cell r="AN798">
            <v>17649.11</v>
          </cell>
          <cell r="AO798">
            <v>17144.849999999999</v>
          </cell>
          <cell r="AR798" t="str">
            <v>2</v>
          </cell>
        </row>
        <row r="799">
          <cell r="R799">
            <v>1161192.58</v>
          </cell>
          <cell r="S799">
            <v>1155985.44</v>
          </cell>
          <cell r="T799">
            <v>1150778.3</v>
          </cell>
          <cell r="U799">
            <v>1145571.1599999999</v>
          </cell>
          <cell r="V799">
            <v>1140364.02</v>
          </cell>
          <cell r="W799">
            <v>1135156.8799999999</v>
          </cell>
          <cell r="X799">
            <v>1129949.74</v>
          </cell>
          <cell r="Y799">
            <v>1124742.6000000001</v>
          </cell>
          <cell r="Z799">
            <v>1119535.46</v>
          </cell>
          <cell r="AA799">
            <v>1114328.32</v>
          </cell>
          <cell r="AB799">
            <v>1109121.18</v>
          </cell>
          <cell r="AC799">
            <v>1103914.04</v>
          </cell>
          <cell r="AD799">
            <v>838132.8308333332</v>
          </cell>
          <cell r="AE799">
            <v>934681.91500000004</v>
          </cell>
          <cell r="AF799">
            <v>1030797.0708333333</v>
          </cell>
          <cell r="AG799">
            <v>1126478.2983333333</v>
          </cell>
          <cell r="AH799">
            <v>1171606.8599999999</v>
          </cell>
          <cell r="AI799">
            <v>1166399.72</v>
          </cell>
          <cell r="AJ799">
            <v>1161192.5799999998</v>
          </cell>
          <cell r="AK799">
            <v>1155985.4399999997</v>
          </cell>
          <cell r="AL799">
            <v>1150778.3</v>
          </cell>
          <cell r="AM799">
            <v>1145571.1600000001</v>
          </cell>
          <cell r="AN799">
            <v>1140364.0199999998</v>
          </cell>
          <cell r="AO799">
            <v>1135156.8799999999</v>
          </cell>
          <cell r="AR799" t="str">
            <v>2</v>
          </cell>
        </row>
        <row r="800">
          <cell r="R800">
            <v>881315.65</v>
          </cell>
          <cell r="S800">
            <v>873079.06</v>
          </cell>
          <cell r="T800">
            <v>864842.47</v>
          </cell>
          <cell r="U800">
            <v>856605.88</v>
          </cell>
          <cell r="V800">
            <v>848369.29</v>
          </cell>
          <cell r="W800">
            <v>840132.7</v>
          </cell>
          <cell r="X800">
            <v>831896.11</v>
          </cell>
          <cell r="Y800">
            <v>823659.52000000002</v>
          </cell>
          <cell r="Z800">
            <v>815422.93</v>
          </cell>
          <cell r="AA800">
            <v>807186.34</v>
          </cell>
          <cell r="AB800">
            <v>798949.75</v>
          </cell>
          <cell r="AC800">
            <v>790713.16</v>
          </cell>
          <cell r="AD800">
            <v>648628.38458333339</v>
          </cell>
          <cell r="AE800">
            <v>721728.16416666668</v>
          </cell>
          <cell r="AF800">
            <v>794141.56124999991</v>
          </cell>
          <cell r="AG800">
            <v>865868.57583333331</v>
          </cell>
          <cell r="AH800">
            <v>897615.51125000033</v>
          </cell>
          <cell r="AI800">
            <v>889552.24000000011</v>
          </cell>
          <cell r="AJ800">
            <v>881315.64999999991</v>
          </cell>
          <cell r="AK800">
            <v>873079.06</v>
          </cell>
          <cell r="AL800">
            <v>864842.47000000009</v>
          </cell>
          <cell r="AM800">
            <v>856605.88</v>
          </cell>
          <cell r="AN800">
            <v>848369.29</v>
          </cell>
          <cell r="AO800">
            <v>840132.69999999984</v>
          </cell>
          <cell r="AR800" t="str">
            <v>2</v>
          </cell>
        </row>
        <row r="801">
          <cell r="R801">
            <v>126114.69</v>
          </cell>
          <cell r="S801">
            <v>124827.81</v>
          </cell>
          <cell r="T801">
            <v>123540.93</v>
          </cell>
          <cell r="U801">
            <v>122254.05</v>
          </cell>
          <cell r="V801">
            <v>120967.17</v>
          </cell>
          <cell r="W801">
            <v>119680.29</v>
          </cell>
          <cell r="X801">
            <v>118393.41</v>
          </cell>
          <cell r="Y801">
            <v>117106.53</v>
          </cell>
          <cell r="Z801">
            <v>115819.65</v>
          </cell>
          <cell r="AA801">
            <v>114532.77</v>
          </cell>
          <cell r="AB801">
            <v>113245.89</v>
          </cell>
          <cell r="AC801">
            <v>111959.01</v>
          </cell>
          <cell r="AD801">
            <v>93040.496249999982</v>
          </cell>
          <cell r="AE801">
            <v>103496.43374999998</v>
          </cell>
          <cell r="AF801">
            <v>113845.13124999999</v>
          </cell>
          <cell r="AG801">
            <v>124086.58874999998</v>
          </cell>
          <cell r="AH801">
            <v>128612.75874999999</v>
          </cell>
          <cell r="AI801">
            <v>127401.56999999999</v>
          </cell>
          <cell r="AJ801">
            <v>126114.69</v>
          </cell>
          <cell r="AK801">
            <v>124827.81</v>
          </cell>
          <cell r="AL801">
            <v>123540.93</v>
          </cell>
          <cell r="AM801">
            <v>122254.05</v>
          </cell>
          <cell r="AN801">
            <v>120967.17</v>
          </cell>
          <cell r="AO801">
            <v>119680.29</v>
          </cell>
          <cell r="AR801" t="str">
            <v>2</v>
          </cell>
        </row>
        <row r="802">
          <cell r="R802">
            <v>207791.71</v>
          </cell>
          <cell r="S802">
            <v>206903.72</v>
          </cell>
          <cell r="T802">
            <v>206015.73</v>
          </cell>
          <cell r="U802">
            <v>205127.74</v>
          </cell>
          <cell r="V802">
            <v>204239.75</v>
          </cell>
          <cell r="W802">
            <v>203351.76</v>
          </cell>
          <cell r="X802">
            <v>202463.77</v>
          </cell>
          <cell r="Y802">
            <v>201575.78</v>
          </cell>
          <cell r="Z802">
            <v>200687.79</v>
          </cell>
          <cell r="AA802">
            <v>199799.8</v>
          </cell>
          <cell r="AB802">
            <v>198911.81</v>
          </cell>
          <cell r="AC802">
            <v>198023.82</v>
          </cell>
          <cell r="AD802">
            <v>96347.854583333319</v>
          </cell>
          <cell r="AE802">
            <v>113626.83083333333</v>
          </cell>
          <cell r="AF802">
            <v>130831.80791666666</v>
          </cell>
          <cell r="AG802">
            <v>147962.7858333333</v>
          </cell>
          <cell r="AH802">
            <v>165019.76458333331</v>
          </cell>
          <cell r="AI802">
            <v>182002.74416666664</v>
          </cell>
          <cell r="AJ802">
            <v>198911.72458333327</v>
          </cell>
          <cell r="AK802">
            <v>206903.72</v>
          </cell>
          <cell r="AL802">
            <v>206015.72999999998</v>
          </cell>
          <cell r="AM802">
            <v>205127.74</v>
          </cell>
          <cell r="AN802">
            <v>204239.75</v>
          </cell>
          <cell r="AO802">
            <v>203351.76</v>
          </cell>
          <cell r="AR802" t="str">
            <v>2</v>
          </cell>
        </row>
        <row r="803">
          <cell r="Y803">
            <v>2264759.31</v>
          </cell>
          <cell r="Z803">
            <v>2161815.71</v>
          </cell>
          <cell r="AA803">
            <v>2058872.11</v>
          </cell>
          <cell r="AB803">
            <v>1955928.51</v>
          </cell>
          <cell r="AC803">
            <v>1852984.91</v>
          </cell>
          <cell r="AJ803">
            <v>0</v>
          </cell>
          <cell r="AK803">
            <v>94364.971250000002</v>
          </cell>
          <cell r="AL803">
            <v>278805.59708333336</v>
          </cell>
          <cell r="AM803">
            <v>454667.58958333329</v>
          </cell>
          <cell r="AN803">
            <v>621950.94874999998</v>
          </cell>
          <cell r="AO803">
            <v>780655.67458333343</v>
          </cell>
          <cell r="AR803" t="str">
            <v>2</v>
          </cell>
        </row>
        <row r="804">
          <cell r="R804">
            <v>-1264872.97</v>
          </cell>
          <cell r="S804">
            <v>-4362046.3899999997</v>
          </cell>
          <cell r="T804">
            <v>-5712635.0700000003</v>
          </cell>
          <cell r="U804">
            <v>-3875780.58</v>
          </cell>
          <cell r="V804">
            <v>-522519</v>
          </cell>
          <cell r="W804">
            <v>3766785.04</v>
          </cell>
          <cell r="X804">
            <v>8723362.9900000002</v>
          </cell>
          <cell r="Y804">
            <v>13464257.470000001</v>
          </cell>
          <cell r="Z804">
            <v>17594509.640000001</v>
          </cell>
          <cell r="AA804">
            <v>14864994.720000001</v>
          </cell>
          <cell r="AB804">
            <v>13536491.4</v>
          </cell>
          <cell r="AC804">
            <v>10162336.460000001</v>
          </cell>
          <cell r="AD804">
            <v>4461830.4187500002</v>
          </cell>
          <cell r="AE804">
            <v>4276866.7458333336</v>
          </cell>
          <cell r="AF804">
            <v>4106441.5562500004</v>
          </cell>
          <cell r="AG804">
            <v>4024250.0791666671</v>
          </cell>
          <cell r="AH804">
            <v>4095760.8208333333</v>
          </cell>
          <cell r="AI804">
            <v>4200439.2745833332</v>
          </cell>
          <cell r="AJ804">
            <v>4278888.9104166673</v>
          </cell>
          <cell r="AK804">
            <v>4367535.0904166671</v>
          </cell>
          <cell r="AL804">
            <v>4447986.7954166671</v>
          </cell>
          <cell r="AM804">
            <v>4549159.8104166659</v>
          </cell>
          <cell r="AN804">
            <v>4829179.2725</v>
          </cell>
          <cell r="AO804">
            <v>5283406.0766666671</v>
          </cell>
          <cell r="AR804" t="str">
            <v>44</v>
          </cell>
        </row>
        <row r="805">
          <cell r="R805">
            <v>-2572899.31</v>
          </cell>
          <cell r="S805">
            <v>3961806.21</v>
          </cell>
          <cell r="T805">
            <v>7404319.6699999999</v>
          </cell>
          <cell r="U805">
            <v>7171842.9199999999</v>
          </cell>
          <cell r="V805">
            <v>7537093.7199999997</v>
          </cell>
          <cell r="W805">
            <v>3000815.09</v>
          </cell>
          <cell r="X805">
            <v>3451965.4</v>
          </cell>
          <cell r="Y805">
            <v>1763377.59</v>
          </cell>
          <cell r="Z805">
            <v>251101.93</v>
          </cell>
          <cell r="AA805">
            <v>-10988772.52</v>
          </cell>
          <cell r="AB805">
            <v>-2659079.7999999998</v>
          </cell>
          <cell r="AC805">
            <v>2211914.21</v>
          </cell>
          <cell r="AD805">
            <v>1389425.950833333</v>
          </cell>
          <cell r="AE805">
            <v>594470.3541666664</v>
          </cell>
          <cell r="AF805">
            <v>-1056617.1012500005</v>
          </cell>
          <cell r="AG805">
            <v>-2136287.6845833338</v>
          </cell>
          <cell r="AH805">
            <v>-1738748.87</v>
          </cell>
          <cell r="AI805">
            <v>-1542109.1616666671</v>
          </cell>
          <cell r="AJ805">
            <v>-1425033.3700000003</v>
          </cell>
          <cell r="AK805">
            <v>-945979.55291666661</v>
          </cell>
          <cell r="AL805">
            <v>-258651.9512500003</v>
          </cell>
          <cell r="AM805">
            <v>65826.486249999914</v>
          </cell>
          <cell r="AN805">
            <v>391177.25541666645</v>
          </cell>
          <cell r="AO805">
            <v>1213572.8474999999</v>
          </cell>
          <cell r="AR805" t="str">
            <v>44</v>
          </cell>
        </row>
        <row r="806"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V806">
            <v>0</v>
          </cell>
          <cell r="W806">
            <v>0</v>
          </cell>
          <cell r="X806">
            <v>0</v>
          </cell>
          <cell r="Y806">
            <v>0</v>
          </cell>
          <cell r="Z806">
            <v>0</v>
          </cell>
          <cell r="AA806">
            <v>0</v>
          </cell>
          <cell r="AB806">
            <v>0</v>
          </cell>
          <cell r="AC806">
            <v>0</v>
          </cell>
          <cell r="AD806">
            <v>0</v>
          </cell>
          <cell r="AE806">
            <v>0</v>
          </cell>
          <cell r="AF806">
            <v>0</v>
          </cell>
          <cell r="AG806">
            <v>0</v>
          </cell>
          <cell r="AH806">
            <v>0</v>
          </cell>
          <cell r="AI806">
            <v>0</v>
          </cell>
          <cell r="AJ806">
            <v>0</v>
          </cell>
          <cell r="AK806">
            <v>0</v>
          </cell>
          <cell r="AL806">
            <v>0</v>
          </cell>
          <cell r="AM806">
            <v>0</v>
          </cell>
          <cell r="AN806">
            <v>0</v>
          </cell>
          <cell r="AO806">
            <v>0</v>
          </cell>
          <cell r="AR806" t="str">
            <v>44</v>
          </cell>
        </row>
        <row r="807"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>
            <v>0</v>
          </cell>
          <cell r="W807">
            <v>0</v>
          </cell>
          <cell r="X807">
            <v>0</v>
          </cell>
          <cell r="Y807">
            <v>0</v>
          </cell>
          <cell r="Z807">
            <v>0</v>
          </cell>
          <cell r="AA807">
            <v>0</v>
          </cell>
          <cell r="AB807">
            <v>0</v>
          </cell>
          <cell r="AC807">
            <v>0</v>
          </cell>
          <cell r="AD807">
            <v>-25158116.232083332</v>
          </cell>
          <cell r="AE807">
            <v>-18588298.095416665</v>
          </cell>
          <cell r="AF807">
            <v>-12670561.45875</v>
          </cell>
          <cell r="AG807">
            <v>-8882629.1079166681</v>
          </cell>
          <cell r="AH807">
            <v>-7010535.1887499997</v>
          </cell>
          <cell r="AI807">
            <v>-5279475.4616666669</v>
          </cell>
          <cell r="AJ807">
            <v>-3641417.8649999998</v>
          </cell>
          <cell r="AK807">
            <v>-2106607.875</v>
          </cell>
          <cell r="AL807">
            <v>-685021.81625000003</v>
          </cell>
          <cell r="AM807">
            <v>0</v>
          </cell>
          <cell r="AN807">
            <v>0</v>
          </cell>
          <cell r="AO807">
            <v>0</v>
          </cell>
          <cell r="AR807" t="str">
            <v>44</v>
          </cell>
        </row>
        <row r="808">
          <cell r="R808">
            <v>-57127.09</v>
          </cell>
          <cell r="S808">
            <v>-64587.839999999997</v>
          </cell>
          <cell r="T808">
            <v>-50751.29</v>
          </cell>
          <cell r="U808">
            <v>-26433.79</v>
          </cell>
          <cell r="V808">
            <v>-2029.15</v>
          </cell>
          <cell r="W808">
            <v>22253.21</v>
          </cell>
          <cell r="X808">
            <v>45901.53</v>
          </cell>
          <cell r="Y808">
            <v>57443.71</v>
          </cell>
          <cell r="Z808">
            <v>63075.39</v>
          </cell>
          <cell r="AA808">
            <v>-20692.36</v>
          </cell>
          <cell r="AB808">
            <v>-58304.57</v>
          </cell>
          <cell r="AC808">
            <v>-67271.839999999997</v>
          </cell>
          <cell r="AD808">
            <v>2964.9704166666611</v>
          </cell>
          <cell r="AE808">
            <v>28272.577500000014</v>
          </cell>
          <cell r="AF808">
            <v>50459.491250000014</v>
          </cell>
          <cell r="AG808">
            <v>54243.098333333335</v>
          </cell>
          <cell r="AH808">
            <v>41942.508750000015</v>
          </cell>
          <cell r="AI808">
            <v>30903.953333333335</v>
          </cell>
          <cell r="AJ808">
            <v>21011.787499999999</v>
          </cell>
          <cell r="AK808">
            <v>12086.144583333333</v>
          </cell>
          <cell r="AL808">
            <v>4826.9087499999978</v>
          </cell>
          <cell r="AM808">
            <v>-1037.4437500000004</v>
          </cell>
          <cell r="AN808">
            <v>-6793.2791666666699</v>
          </cell>
          <cell r="AO808">
            <v>-11449.859583333337</v>
          </cell>
          <cell r="AR808" t="str">
            <v>44</v>
          </cell>
        </row>
        <row r="809">
          <cell r="R809">
            <v>140992.14000000001</v>
          </cell>
          <cell r="S809">
            <v>127129.2</v>
          </cell>
          <cell r="T809">
            <v>107721.89</v>
          </cell>
          <cell r="U809">
            <v>94979.6</v>
          </cell>
          <cell r="V809">
            <v>93204.47</v>
          </cell>
          <cell r="W809">
            <v>105588.42</v>
          </cell>
          <cell r="X809">
            <v>135223.96</v>
          </cell>
          <cell r="Y809">
            <v>180965.55</v>
          </cell>
          <cell r="Z809">
            <v>238810.52</v>
          </cell>
          <cell r="AA809">
            <v>211545.51</v>
          </cell>
          <cell r="AB809">
            <v>242331.51999999999</v>
          </cell>
          <cell r="AC809">
            <v>278754.44</v>
          </cell>
          <cell r="AD809">
            <v>58367.830833333333</v>
          </cell>
          <cell r="AE809">
            <v>65410.108750000007</v>
          </cell>
          <cell r="AF809">
            <v>72005.412083333329</v>
          </cell>
          <cell r="AG809">
            <v>79740.68541666666</v>
          </cell>
          <cell r="AH809">
            <v>89078.841666666674</v>
          </cell>
          <cell r="AI809">
            <v>98762.244166666685</v>
          </cell>
          <cell r="AJ809">
            <v>108614.41875</v>
          </cell>
          <cell r="AK809">
            <v>118590.27499999998</v>
          </cell>
          <cell r="AL809">
            <v>128583.565</v>
          </cell>
          <cell r="AM809">
            <v>138117.005</v>
          </cell>
          <cell r="AN809">
            <v>147331.42166666666</v>
          </cell>
          <cell r="AO809">
            <v>157542.88541666666</v>
          </cell>
          <cell r="AR809" t="str">
            <v>44</v>
          </cell>
        </row>
        <row r="810">
          <cell r="R810">
            <v>2364217.3199999998</v>
          </cell>
          <cell r="S810">
            <v>1761877.23</v>
          </cell>
          <cell r="T810">
            <v>1269914.73</v>
          </cell>
          <cell r="U810">
            <v>996069.21</v>
          </cell>
          <cell r="V810">
            <v>773946.05</v>
          </cell>
          <cell r="W810">
            <v>618568.95999999996</v>
          </cell>
          <cell r="X810">
            <v>488557.3</v>
          </cell>
          <cell r="Y810">
            <v>344561.77</v>
          </cell>
          <cell r="Z810">
            <v>155887.6</v>
          </cell>
          <cell r="AA810">
            <v>5173374.72</v>
          </cell>
          <cell r="AB810">
            <v>4551586.37</v>
          </cell>
          <cell r="AC810">
            <v>3782238.7</v>
          </cell>
          <cell r="AD810">
            <v>1045539.3366666666</v>
          </cell>
          <cell r="AE810">
            <v>1217459.9429166666</v>
          </cell>
          <cell r="AF810">
            <v>1343784.6079166667</v>
          </cell>
          <cell r="AG810">
            <v>1438200.6054166667</v>
          </cell>
          <cell r="AH810">
            <v>1511951.24125</v>
          </cell>
          <cell r="AI810">
            <v>1569972.7000000002</v>
          </cell>
          <cell r="AJ810">
            <v>1616102.9608333334</v>
          </cell>
          <cell r="AK810">
            <v>1650816.2554166671</v>
          </cell>
          <cell r="AL810">
            <v>1671668.3125000002</v>
          </cell>
          <cell r="AM810">
            <v>1708304.9762500003</v>
          </cell>
          <cell r="AN810">
            <v>1769645.1033333335</v>
          </cell>
          <cell r="AO810">
            <v>1828788.6066666665</v>
          </cell>
          <cell r="AR810" t="str">
            <v>44</v>
          </cell>
        </row>
        <row r="811">
          <cell r="R811">
            <v>-7379747.9199999999</v>
          </cell>
          <cell r="S811">
            <v>-5498944.75</v>
          </cell>
          <cell r="T811">
            <v>-3919497.08</v>
          </cell>
          <cell r="U811">
            <v>-2994508.02</v>
          </cell>
          <cell r="V811">
            <v>-2252766.73</v>
          </cell>
          <cell r="W811">
            <v>-1712695.28</v>
          </cell>
          <cell r="X811">
            <v>-1264501.17</v>
          </cell>
          <cell r="Y811">
            <v>-762145.56</v>
          </cell>
          <cell r="Z811">
            <v>-131056.25</v>
          </cell>
          <cell r="AA811">
            <v>3670147.74</v>
          </cell>
          <cell r="AB811">
            <v>3247024.92</v>
          </cell>
          <cell r="AC811">
            <v>2720498.24</v>
          </cell>
          <cell r="AD811">
            <v>-3267403.6108333338</v>
          </cell>
          <cell r="AE811">
            <v>-3804015.8054166674</v>
          </cell>
          <cell r="AF811">
            <v>-4196450.8816666668</v>
          </cell>
          <cell r="AG811">
            <v>-4484534.4275000002</v>
          </cell>
          <cell r="AH811">
            <v>-4703170.8754166672</v>
          </cell>
          <cell r="AI811">
            <v>-4868398.4591666674</v>
          </cell>
          <cell r="AJ811">
            <v>-4992448.3112500003</v>
          </cell>
          <cell r="AK811">
            <v>-5076891.9250000007</v>
          </cell>
          <cell r="AL811">
            <v>-5114108.6670833342</v>
          </cell>
          <cell r="AM811">
            <v>-4386755.9637500001</v>
          </cell>
          <cell r="AN811">
            <v>-3022801.9725000001</v>
          </cell>
          <cell r="AO811">
            <v>-1874088.675</v>
          </cell>
          <cell r="AR811" t="str">
            <v>44</v>
          </cell>
        </row>
        <row r="812">
          <cell r="R812">
            <v>0</v>
          </cell>
          <cell r="S812">
            <v>0</v>
          </cell>
          <cell r="T812">
            <v>0</v>
          </cell>
          <cell r="U812">
            <v>0</v>
          </cell>
          <cell r="V812">
            <v>0</v>
          </cell>
          <cell r="W812">
            <v>0</v>
          </cell>
          <cell r="X812">
            <v>0</v>
          </cell>
          <cell r="Y812">
            <v>0</v>
          </cell>
          <cell r="Z812">
            <v>0</v>
          </cell>
          <cell r="AA812">
            <v>0</v>
          </cell>
          <cell r="AB812">
            <v>0</v>
          </cell>
          <cell r="AC812">
            <v>0</v>
          </cell>
          <cell r="AD812">
            <v>0</v>
          </cell>
          <cell r="AE812">
            <v>0</v>
          </cell>
          <cell r="AF812">
            <v>0</v>
          </cell>
          <cell r="AG812">
            <v>0</v>
          </cell>
          <cell r="AH812">
            <v>0</v>
          </cell>
          <cell r="AI812">
            <v>0</v>
          </cell>
          <cell r="AJ812">
            <v>0</v>
          </cell>
          <cell r="AK812">
            <v>0</v>
          </cell>
          <cell r="AL812">
            <v>0</v>
          </cell>
          <cell r="AM812">
            <v>0</v>
          </cell>
          <cell r="AN812">
            <v>0</v>
          </cell>
          <cell r="AO812">
            <v>0</v>
          </cell>
        </row>
        <row r="813">
          <cell r="R813">
            <v>5269627728.3599968</v>
          </cell>
          <cell r="S813">
            <v>5311623829.9799995</v>
          </cell>
          <cell r="T813">
            <v>5254973849.8399973</v>
          </cell>
          <cell r="U813">
            <v>5202890360.1200018</v>
          </cell>
          <cell r="V813">
            <v>5198796705.8000031</v>
          </cell>
          <cell r="W813">
            <v>5156274329.7900038</v>
          </cell>
          <cell r="X813">
            <v>5347915777.9699965</v>
          </cell>
          <cell r="Y813">
            <v>5313557295.0699997</v>
          </cell>
          <cell r="Z813">
            <v>5275417958.2300043</v>
          </cell>
          <cell r="AA813">
            <v>5385977432.8899965</v>
          </cell>
          <cell r="AB813">
            <v>5385667283.6500034</v>
          </cell>
          <cell r="AC813">
            <v>5393609371.0699997</v>
          </cell>
          <cell r="AD813">
            <v>5230477485.534586</v>
          </cell>
          <cell r="AE813">
            <v>5228146323.8500023</v>
          </cell>
          <cell r="AF813">
            <v>5226912960.5612516</v>
          </cell>
          <cell r="AG813">
            <v>5223976800.5541677</v>
          </cell>
          <cell r="AH813">
            <v>5225522741.9020844</v>
          </cell>
          <cell r="AI813">
            <v>5223548998.5008335</v>
          </cell>
          <cell r="AJ813">
            <v>5221209024.9929171</v>
          </cell>
          <cell r="AK813">
            <v>5227843247.4712505</v>
          </cell>
          <cell r="AL813">
            <v>5236267256.3466673</v>
          </cell>
          <cell r="AM813">
            <v>5252183485.0395842</v>
          </cell>
          <cell r="AN813">
            <v>5269706020.076251</v>
          </cell>
          <cell r="AO813">
            <v>5283400789.2787504</v>
          </cell>
        </row>
        <row r="815">
          <cell r="R815">
            <v>-28001959.109999999</v>
          </cell>
          <cell r="S815">
            <v>-50474762.490000002</v>
          </cell>
          <cell r="T815">
            <v>-66898247.82</v>
          </cell>
          <cell r="U815">
            <v>-73464490.469999999</v>
          </cell>
          <cell r="V815">
            <v>-56917330.5</v>
          </cell>
          <cell r="W815">
            <v>-57358595.450000003</v>
          </cell>
          <cell r="X815">
            <v>-59729955.810000002</v>
          </cell>
          <cell r="Y815">
            <v>-63272306.579999998</v>
          </cell>
          <cell r="Z815">
            <v>-67005730.189999998</v>
          </cell>
          <cell r="AA815">
            <v>-77307902.689999998</v>
          </cell>
          <cell r="AB815">
            <v>-98553496.950000003</v>
          </cell>
          <cell r="AC815">
            <v>-126192237.68000001</v>
          </cell>
          <cell r="AD815">
            <v>-68579413.074583337</v>
          </cell>
          <cell r="AE815">
            <v>-69549546.896249995</v>
          </cell>
          <cell r="AF815">
            <v>-70972168.355833337</v>
          </cell>
          <cell r="AG815">
            <v>-72350151.284166679</v>
          </cell>
          <cell r="AH815">
            <v>-72620128.228333339</v>
          </cell>
          <cell r="AI815">
            <v>-71863878.768333346</v>
          </cell>
          <cell r="AJ815">
            <v>-71073573.924583346</v>
          </cell>
          <cell r="AK815">
            <v>-70434819.430833325</v>
          </cell>
          <cell r="AL815">
            <v>-69730050.900416672</v>
          </cell>
          <cell r="AM815">
            <v>-69152113.549999997</v>
          </cell>
          <cell r="AN815">
            <v>-68784105.231666669</v>
          </cell>
          <cell r="AO815">
            <v>-68666977.160416663</v>
          </cell>
          <cell r="AR815" t="str">
            <v>8b</v>
          </cell>
        </row>
        <row r="816">
          <cell r="Z816">
            <v>13216433.33</v>
          </cell>
          <cell r="AA816">
            <v>13216433.33</v>
          </cell>
          <cell r="AB816">
            <v>13216433.33</v>
          </cell>
          <cell r="AC816">
            <v>13657433.33</v>
          </cell>
          <cell r="AK816">
            <v>0</v>
          </cell>
          <cell r="AL816">
            <v>550684.7220833333</v>
          </cell>
          <cell r="AM816">
            <v>1652054.16625</v>
          </cell>
          <cell r="AN816">
            <v>2753423.6104166666</v>
          </cell>
          <cell r="AO816">
            <v>3873168.0545833334</v>
          </cell>
          <cell r="AR816" t="str">
            <v>50a</v>
          </cell>
        </row>
        <row r="817"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4840000</v>
          </cell>
          <cell r="W817">
            <v>5526000</v>
          </cell>
          <cell r="X817">
            <v>4487000</v>
          </cell>
          <cell r="Y817">
            <v>4804000</v>
          </cell>
          <cell r="Z817">
            <v>4684000</v>
          </cell>
          <cell r="AA817">
            <v>3104000</v>
          </cell>
          <cell r="AB817">
            <v>2494000</v>
          </cell>
          <cell r="AC817">
            <v>1846000</v>
          </cell>
          <cell r="AD817">
            <v>0</v>
          </cell>
          <cell r="AE817">
            <v>0</v>
          </cell>
          <cell r="AF817">
            <v>0</v>
          </cell>
          <cell r="AG817">
            <v>0</v>
          </cell>
          <cell r="AH817">
            <v>201666.66666666666</v>
          </cell>
          <cell r="AI817">
            <v>633583.33333333337</v>
          </cell>
          <cell r="AJ817">
            <v>1050791.6666666667</v>
          </cell>
          <cell r="AK817">
            <v>1437916.6666666667</v>
          </cell>
          <cell r="AL817">
            <v>1833250</v>
          </cell>
          <cell r="AM817">
            <v>2157750</v>
          </cell>
          <cell r="AN817">
            <v>2391000</v>
          </cell>
          <cell r="AO817">
            <v>2571833.3333333335</v>
          </cell>
          <cell r="AQ817" t="str">
            <v>37a</v>
          </cell>
          <cell r="AR817" t="str">
            <v>56</v>
          </cell>
        </row>
        <row r="818">
          <cell r="R818">
            <v>50532715</v>
          </cell>
          <cell r="S818">
            <v>50532715</v>
          </cell>
          <cell r="T818">
            <v>50532715</v>
          </cell>
          <cell r="U818">
            <v>50532715</v>
          </cell>
          <cell r="V818">
            <v>50532715</v>
          </cell>
          <cell r="W818">
            <v>50532715</v>
          </cell>
          <cell r="X818">
            <v>50532715</v>
          </cell>
          <cell r="Y818">
            <v>50532715</v>
          </cell>
          <cell r="Z818">
            <v>61170606</v>
          </cell>
          <cell r="AA818">
            <v>61170606</v>
          </cell>
          <cell r="AB818">
            <v>61170606</v>
          </cell>
          <cell r="AC818">
            <v>61170606</v>
          </cell>
          <cell r="AD818">
            <v>48213215</v>
          </cell>
          <cell r="AE818">
            <v>48529881.666666664</v>
          </cell>
          <cell r="AF818">
            <v>48869048.333333336</v>
          </cell>
          <cell r="AG818">
            <v>49179590</v>
          </cell>
          <cell r="AH818">
            <v>49460548.333333336</v>
          </cell>
          <cell r="AI818">
            <v>49697298.333333336</v>
          </cell>
          <cell r="AJ818">
            <v>49888215</v>
          </cell>
          <cell r="AK818">
            <v>50048298.333333336</v>
          </cell>
          <cell r="AL818">
            <v>50646460.458333336</v>
          </cell>
          <cell r="AM818">
            <v>51686493.041666664</v>
          </cell>
          <cell r="AN818">
            <v>52696900.625</v>
          </cell>
          <cell r="AO818">
            <v>53635433.208333336</v>
          </cell>
          <cell r="AR818" t="str">
            <v>42b</v>
          </cell>
        </row>
        <row r="819">
          <cell r="Z819">
            <v>2876367</v>
          </cell>
          <cell r="AA819">
            <v>2876367</v>
          </cell>
          <cell r="AB819">
            <v>2876367</v>
          </cell>
          <cell r="AC819">
            <v>2967367</v>
          </cell>
          <cell r="AK819">
            <v>0</v>
          </cell>
          <cell r="AL819">
            <v>119848.625</v>
          </cell>
          <cell r="AM819">
            <v>359545.875</v>
          </cell>
          <cell r="AN819">
            <v>599243.125</v>
          </cell>
          <cell r="AO819">
            <v>842732.04166666663</v>
          </cell>
          <cell r="AR819" t="str">
            <v>62</v>
          </cell>
        </row>
        <row r="820"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0</v>
          </cell>
          <cell r="W820">
            <v>1085000</v>
          </cell>
          <cell r="X820">
            <v>1085000</v>
          </cell>
          <cell r="Y820">
            <v>1085000</v>
          </cell>
          <cell r="Z820">
            <v>1205000</v>
          </cell>
          <cell r="AA820">
            <v>1205000</v>
          </cell>
          <cell r="AB820">
            <v>1205000</v>
          </cell>
          <cell r="AC820">
            <v>1407000</v>
          </cell>
          <cell r="AD820">
            <v>0</v>
          </cell>
          <cell r="AE820">
            <v>0</v>
          </cell>
          <cell r="AF820">
            <v>0</v>
          </cell>
          <cell r="AG820">
            <v>0</v>
          </cell>
          <cell r="AH820">
            <v>0</v>
          </cell>
          <cell r="AI820">
            <v>45208.333333333336</v>
          </cell>
          <cell r="AJ820">
            <v>135625</v>
          </cell>
          <cell r="AK820">
            <v>226041.66666666666</v>
          </cell>
          <cell r="AL820">
            <v>321458.33333333331</v>
          </cell>
          <cell r="AM820">
            <v>421875</v>
          </cell>
          <cell r="AN820">
            <v>522291.66666666669</v>
          </cell>
          <cell r="AO820">
            <v>631125</v>
          </cell>
          <cell r="AQ820" t="str">
            <v>37c</v>
          </cell>
          <cell r="AR820" t="str">
            <v>56</v>
          </cell>
        </row>
        <row r="821">
          <cell r="R821">
            <v>-1024751.45</v>
          </cell>
          <cell r="S821">
            <v>-1024751.45</v>
          </cell>
          <cell r="T821">
            <v>-1024751.45</v>
          </cell>
          <cell r="U821">
            <v>-1024751.45</v>
          </cell>
          <cell r="V821">
            <v>-1024751.45</v>
          </cell>
          <cell r="W821">
            <v>-1024751.45</v>
          </cell>
          <cell r="X821">
            <v>-1024751.45</v>
          </cell>
          <cell r="Y821">
            <v>-1024751.45</v>
          </cell>
          <cell r="Z821">
            <v>-1024751.45</v>
          </cell>
          <cell r="AA821">
            <v>-1024751.45</v>
          </cell>
          <cell r="AB821">
            <v>-1024751.45</v>
          </cell>
          <cell r="AC821">
            <v>-1024751.45</v>
          </cell>
          <cell r="AD821">
            <v>-1024751.4499999998</v>
          </cell>
          <cell r="AE821">
            <v>-1024751.4499999998</v>
          </cell>
          <cell r="AF821">
            <v>-1024751.4499999998</v>
          </cell>
          <cell r="AG821">
            <v>-1024751.4499999998</v>
          </cell>
          <cell r="AH821">
            <v>-1024751.4499999998</v>
          </cell>
          <cell r="AI821">
            <v>-1024751.4499999998</v>
          </cell>
          <cell r="AJ821">
            <v>-1024751.4499999998</v>
          </cell>
          <cell r="AK821">
            <v>-1024751.4499999998</v>
          </cell>
          <cell r="AL821">
            <v>-1024751.4499999998</v>
          </cell>
          <cell r="AM821">
            <v>-1024751.4499999998</v>
          </cell>
          <cell r="AN821">
            <v>-1024751.4499999998</v>
          </cell>
          <cell r="AO821">
            <v>-1024751.4499999998</v>
          </cell>
          <cell r="AR821" t="str">
            <v>17/21</v>
          </cell>
          <cell r="AS821" t="str">
            <v>10</v>
          </cell>
        </row>
        <row r="822">
          <cell r="R822">
            <v>-663000</v>
          </cell>
          <cell r="S822">
            <v>-714000</v>
          </cell>
          <cell r="T822">
            <v>-765000</v>
          </cell>
          <cell r="U822">
            <v>-816000</v>
          </cell>
          <cell r="V822">
            <v>-867000</v>
          </cell>
          <cell r="W822">
            <v>-918000</v>
          </cell>
          <cell r="X822">
            <v>-969000</v>
          </cell>
          <cell r="Y822">
            <v>-1020000</v>
          </cell>
          <cell r="Z822">
            <v>4221000</v>
          </cell>
          <cell r="AA822">
            <v>4170000</v>
          </cell>
          <cell r="AB822">
            <v>4119000</v>
          </cell>
          <cell r="AC822">
            <v>4068000</v>
          </cell>
          <cell r="AD822">
            <v>-346375</v>
          </cell>
          <cell r="AE822">
            <v>-403750</v>
          </cell>
          <cell r="AF822">
            <v>-459000</v>
          </cell>
          <cell r="AG822">
            <v>-510000</v>
          </cell>
          <cell r="AH822">
            <v>-561000</v>
          </cell>
          <cell r="AI822">
            <v>-612000</v>
          </cell>
          <cell r="AJ822">
            <v>-663000</v>
          </cell>
          <cell r="AK822">
            <v>-714000</v>
          </cell>
          <cell r="AL822">
            <v>-544500</v>
          </cell>
          <cell r="AM822">
            <v>-154500</v>
          </cell>
          <cell r="AN822">
            <v>235500</v>
          </cell>
          <cell r="AO822">
            <v>625500</v>
          </cell>
          <cell r="AR822" t="str">
            <v>62</v>
          </cell>
        </row>
        <row r="823">
          <cell r="R823">
            <v>28917.58</v>
          </cell>
          <cell r="S823">
            <v>27917.58</v>
          </cell>
          <cell r="T823">
            <v>27917.58</v>
          </cell>
          <cell r="U823">
            <v>26917.58</v>
          </cell>
          <cell r="V823">
            <v>25917.58</v>
          </cell>
          <cell r="W823">
            <v>24917.58</v>
          </cell>
          <cell r="X823">
            <v>23917.58</v>
          </cell>
          <cell r="Y823">
            <v>22917.58</v>
          </cell>
          <cell r="Z823">
            <v>22917.58</v>
          </cell>
          <cell r="AA823">
            <v>21917.58</v>
          </cell>
          <cell r="AB823">
            <v>21917.58</v>
          </cell>
          <cell r="AC823">
            <v>20698.580000000002</v>
          </cell>
          <cell r="AD823">
            <v>36167.580000000009</v>
          </cell>
          <cell r="AE823">
            <v>35000.913333333345</v>
          </cell>
          <cell r="AF823">
            <v>33875.913333333345</v>
          </cell>
          <cell r="AG823">
            <v>32792.580000000009</v>
          </cell>
          <cell r="AH823">
            <v>31709.246666666677</v>
          </cell>
          <cell r="AI823">
            <v>30667.580000000013</v>
          </cell>
          <cell r="AJ823">
            <v>29667.580000000013</v>
          </cell>
          <cell r="AK823">
            <v>28667.580000000013</v>
          </cell>
          <cell r="AL823">
            <v>27709.246666666677</v>
          </cell>
          <cell r="AM823">
            <v>26792.580000000013</v>
          </cell>
          <cell r="AN823">
            <v>25917.580000000013</v>
          </cell>
          <cell r="AO823">
            <v>25116.788333333345</v>
          </cell>
          <cell r="AQ823">
            <v>23</v>
          </cell>
          <cell r="AR823" t="str">
            <v>56</v>
          </cell>
        </row>
        <row r="824">
          <cell r="R824">
            <v>80427</v>
          </cell>
          <cell r="S824">
            <v>77427</v>
          </cell>
          <cell r="T824">
            <v>74427</v>
          </cell>
          <cell r="U824">
            <v>71427</v>
          </cell>
          <cell r="V824">
            <v>68427</v>
          </cell>
          <cell r="W824">
            <v>65427</v>
          </cell>
          <cell r="X824">
            <v>62427</v>
          </cell>
          <cell r="Y824">
            <v>59427</v>
          </cell>
          <cell r="Z824">
            <v>56427</v>
          </cell>
          <cell r="AA824">
            <v>53427</v>
          </cell>
          <cell r="AB824">
            <v>50427</v>
          </cell>
          <cell r="AC824">
            <v>48427</v>
          </cell>
          <cell r="AD824">
            <v>97552</v>
          </cell>
          <cell r="AE824">
            <v>94635.333333333328</v>
          </cell>
          <cell r="AF824">
            <v>91718.666666666672</v>
          </cell>
          <cell r="AG824">
            <v>88802</v>
          </cell>
          <cell r="AH824">
            <v>85885.333333333328</v>
          </cell>
          <cell r="AI824">
            <v>82968.666666666672</v>
          </cell>
          <cell r="AJ824">
            <v>80052</v>
          </cell>
          <cell r="AK824">
            <v>77135.333333333328</v>
          </cell>
          <cell r="AL824">
            <v>74218.666666666672</v>
          </cell>
          <cell r="AM824">
            <v>71302</v>
          </cell>
          <cell r="AN824">
            <v>68385.333333333328</v>
          </cell>
          <cell r="AO824">
            <v>65468.666666666664</v>
          </cell>
          <cell r="AQ824">
            <v>24</v>
          </cell>
          <cell r="AR824" t="str">
            <v>56</v>
          </cell>
        </row>
        <row r="825">
          <cell r="R825">
            <v>39210432</v>
          </cell>
          <cell r="S825">
            <v>39244432</v>
          </cell>
          <cell r="T825">
            <v>39378432</v>
          </cell>
          <cell r="U825">
            <v>39463432</v>
          </cell>
          <cell r="V825">
            <v>39902432</v>
          </cell>
          <cell r="W825">
            <v>39692432</v>
          </cell>
          <cell r="X825">
            <v>40078432</v>
          </cell>
          <cell r="Y825">
            <v>40464432</v>
          </cell>
          <cell r="Z825">
            <v>41045560</v>
          </cell>
          <cell r="AA825">
            <v>41510560</v>
          </cell>
          <cell r="AB825">
            <v>41584560</v>
          </cell>
          <cell r="AC825">
            <v>41144560</v>
          </cell>
          <cell r="AD825">
            <v>38902140.333333336</v>
          </cell>
          <cell r="AE825">
            <v>39006265.333333336</v>
          </cell>
          <cell r="AF825">
            <v>39101640.333333336</v>
          </cell>
          <cell r="AG825">
            <v>39191557</v>
          </cell>
          <cell r="AH825">
            <v>39305390.333333336</v>
          </cell>
          <cell r="AI825">
            <v>39430348.666666664</v>
          </cell>
          <cell r="AJ825">
            <v>39539765.333333336</v>
          </cell>
          <cell r="AK825">
            <v>39643348.666666664</v>
          </cell>
          <cell r="AL825">
            <v>39758062.333333336</v>
          </cell>
          <cell r="AM825">
            <v>39889864.666666664</v>
          </cell>
          <cell r="AN825">
            <v>40017042</v>
          </cell>
          <cell r="AO825">
            <v>40151344.333333336</v>
          </cell>
          <cell r="AQ825">
            <v>25</v>
          </cell>
          <cell r="AR825" t="str">
            <v>56</v>
          </cell>
        </row>
        <row r="826"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>
            <v>0</v>
          </cell>
          <cell r="W826">
            <v>0</v>
          </cell>
          <cell r="X826">
            <v>0</v>
          </cell>
          <cell r="Y826">
            <v>0</v>
          </cell>
          <cell r="Z826">
            <v>0</v>
          </cell>
          <cell r="AA826">
            <v>0</v>
          </cell>
          <cell r="AB826">
            <v>0</v>
          </cell>
          <cell r="AC826">
            <v>0</v>
          </cell>
          <cell r="AD826">
            <v>0</v>
          </cell>
          <cell r="AE826">
            <v>0</v>
          </cell>
          <cell r="AF826">
            <v>0</v>
          </cell>
          <cell r="AG826">
            <v>0</v>
          </cell>
          <cell r="AH826">
            <v>0</v>
          </cell>
          <cell r="AI826">
            <v>0</v>
          </cell>
          <cell r="AJ826">
            <v>0</v>
          </cell>
          <cell r="AK826">
            <v>0</v>
          </cell>
          <cell r="AL826">
            <v>0</v>
          </cell>
          <cell r="AM826">
            <v>0</v>
          </cell>
          <cell r="AN826">
            <v>0</v>
          </cell>
          <cell r="AO826">
            <v>0</v>
          </cell>
          <cell r="AR826" t="str">
            <v>8b</v>
          </cell>
        </row>
        <row r="827">
          <cell r="R827">
            <v>-29613000</v>
          </cell>
          <cell r="S827">
            <v>-29774000</v>
          </cell>
          <cell r="T827">
            <v>-29935000</v>
          </cell>
          <cell r="U827">
            <v>-30096000</v>
          </cell>
          <cell r="V827">
            <v>-30257000</v>
          </cell>
          <cell r="W827">
            <v>-30416000</v>
          </cell>
          <cell r="X827">
            <v>-30500000</v>
          </cell>
          <cell r="Y827">
            <v>-30649000</v>
          </cell>
          <cell r="Z827">
            <v>0</v>
          </cell>
          <cell r="AA827">
            <v>0</v>
          </cell>
          <cell r="AB827">
            <v>0</v>
          </cell>
          <cell r="AC827">
            <v>0</v>
          </cell>
          <cell r="AD827">
            <v>-26205708.333333332</v>
          </cell>
          <cell r="AE827">
            <v>-26925791.666666668</v>
          </cell>
          <cell r="AF827">
            <v>-27643208.333333332</v>
          </cell>
          <cell r="AG827">
            <v>-28357958.333333332</v>
          </cell>
          <cell r="AH827">
            <v>-29070041.666666668</v>
          </cell>
          <cell r="AI827">
            <v>-29562375</v>
          </cell>
          <cell r="AJ827">
            <v>-29763583.333333332</v>
          </cell>
          <cell r="AK827">
            <v>-29890250</v>
          </cell>
          <cell r="AL827">
            <v>-28730916.666666668</v>
          </cell>
          <cell r="AM827">
            <v>-26276666.666666668</v>
          </cell>
          <cell r="AN827">
            <v>-23800916.666666668</v>
          </cell>
          <cell r="AO827">
            <v>-21330500</v>
          </cell>
          <cell r="AR827" t="str">
            <v>62</v>
          </cell>
        </row>
        <row r="828">
          <cell r="R828">
            <v>2457000</v>
          </cell>
          <cell r="S828">
            <v>2457000</v>
          </cell>
          <cell r="T828">
            <v>2414000</v>
          </cell>
          <cell r="U828">
            <v>2414000</v>
          </cell>
          <cell r="V828">
            <v>2414000</v>
          </cell>
          <cell r="W828">
            <v>2649000</v>
          </cell>
          <cell r="X828">
            <v>2649000</v>
          </cell>
          <cell r="Y828">
            <v>2649000</v>
          </cell>
          <cell r="Z828">
            <v>2493590</v>
          </cell>
          <cell r="AA828">
            <v>2493590</v>
          </cell>
          <cell r="AB828">
            <v>2493590</v>
          </cell>
          <cell r="AC828">
            <v>2831590</v>
          </cell>
          <cell r="AD828">
            <v>2539375</v>
          </cell>
          <cell r="AE828">
            <v>2533958.3333333335</v>
          </cell>
          <cell r="AF828">
            <v>2528125</v>
          </cell>
          <cell r="AG828">
            <v>2521875</v>
          </cell>
          <cell r="AH828">
            <v>2515625</v>
          </cell>
          <cell r="AI828">
            <v>2527458.3333333335</v>
          </cell>
          <cell r="AJ828">
            <v>2557375</v>
          </cell>
          <cell r="AK828">
            <v>2587291.6666666665</v>
          </cell>
          <cell r="AL828">
            <v>2585774.5833333335</v>
          </cell>
          <cell r="AM828">
            <v>2552823.75</v>
          </cell>
          <cell r="AN828">
            <v>2519872.9166666665</v>
          </cell>
          <cell r="AO828">
            <v>2519005.4166666665</v>
          </cell>
          <cell r="AQ828">
            <v>26</v>
          </cell>
          <cell r="AR828" t="str">
            <v>56</v>
          </cell>
        </row>
        <row r="829">
          <cell r="R829">
            <v>1950018</v>
          </cell>
          <cell r="S829">
            <v>1812018</v>
          </cell>
          <cell r="T829">
            <v>1673018</v>
          </cell>
          <cell r="U829">
            <v>1535018</v>
          </cell>
          <cell r="V829">
            <v>1397018</v>
          </cell>
          <cell r="W829">
            <v>1259018</v>
          </cell>
          <cell r="X829">
            <v>1121018</v>
          </cell>
          <cell r="Y829">
            <v>983018</v>
          </cell>
          <cell r="Z829">
            <v>877892</v>
          </cell>
          <cell r="AA829">
            <v>739892</v>
          </cell>
          <cell r="AB829">
            <v>601892</v>
          </cell>
          <cell r="AC829">
            <v>419892</v>
          </cell>
          <cell r="AD829">
            <v>2327809.6666666665</v>
          </cell>
          <cell r="AE829">
            <v>2234559.6666666665</v>
          </cell>
          <cell r="AF829">
            <v>2141268</v>
          </cell>
          <cell r="AG829">
            <v>2047809.6666666667</v>
          </cell>
          <cell r="AH829">
            <v>1953393</v>
          </cell>
          <cell r="AI829">
            <v>1858143</v>
          </cell>
          <cell r="AJ829">
            <v>1762893</v>
          </cell>
          <cell r="AK829">
            <v>1667226.3333333333</v>
          </cell>
          <cell r="AL829">
            <v>1572512.75</v>
          </cell>
          <cell r="AM829">
            <v>1479002.25</v>
          </cell>
          <cell r="AN829">
            <v>1384366.75</v>
          </cell>
          <cell r="AO829">
            <v>1267022.9166666667</v>
          </cell>
          <cell r="AR829" t="str">
            <v>56</v>
          </cell>
        </row>
        <row r="830">
          <cell r="R830">
            <v>2224000</v>
          </cell>
          <cell r="S830">
            <v>2224000</v>
          </cell>
          <cell r="T830">
            <v>2100000</v>
          </cell>
          <cell r="U830">
            <v>2100000</v>
          </cell>
          <cell r="V830">
            <v>2100000</v>
          </cell>
          <cell r="W830">
            <v>1976000</v>
          </cell>
          <cell r="X830">
            <v>1976000</v>
          </cell>
          <cell r="Y830">
            <v>1976000</v>
          </cell>
          <cell r="Z830">
            <v>1852000</v>
          </cell>
          <cell r="AA830">
            <v>1852000</v>
          </cell>
          <cell r="AB830">
            <v>1852000</v>
          </cell>
          <cell r="AC830">
            <v>1729000</v>
          </cell>
          <cell r="AD830">
            <v>2656250</v>
          </cell>
          <cell r="AE830">
            <v>2615083.3333333335</v>
          </cell>
          <cell r="AF830">
            <v>2568750</v>
          </cell>
          <cell r="AG830">
            <v>2517250</v>
          </cell>
          <cell r="AH830">
            <v>2465750</v>
          </cell>
          <cell r="AI830">
            <v>2409083.3333333335</v>
          </cell>
          <cell r="AJ830">
            <v>2347250</v>
          </cell>
          <cell r="AK830">
            <v>2285416.6666666665</v>
          </cell>
          <cell r="AL830">
            <v>2218416.6666666665</v>
          </cell>
          <cell r="AM830">
            <v>2146250</v>
          </cell>
          <cell r="AN830">
            <v>2074083.3333333333</v>
          </cell>
          <cell r="AO830">
            <v>2017375</v>
          </cell>
          <cell r="AR830" t="str">
            <v>62</v>
          </cell>
        </row>
        <row r="831">
          <cell r="R831">
            <v>699108</v>
          </cell>
          <cell r="S831">
            <v>699108</v>
          </cell>
          <cell r="T831">
            <v>307132</v>
          </cell>
          <cell r="U831">
            <v>307132</v>
          </cell>
          <cell r="V831">
            <v>307132</v>
          </cell>
          <cell r="W831">
            <v>276882</v>
          </cell>
          <cell r="X831">
            <v>276882</v>
          </cell>
          <cell r="Y831">
            <v>276882</v>
          </cell>
          <cell r="Z831">
            <v>252382</v>
          </cell>
          <cell r="AA831">
            <v>252382</v>
          </cell>
          <cell r="AB831">
            <v>252382</v>
          </cell>
          <cell r="AC831">
            <v>263887</v>
          </cell>
          <cell r="AD831">
            <v>531888.25</v>
          </cell>
          <cell r="AE831">
            <v>543900.25</v>
          </cell>
          <cell r="AF831">
            <v>536288.25</v>
          </cell>
          <cell r="AG831">
            <v>509052.25</v>
          </cell>
          <cell r="AH831">
            <v>481816.25</v>
          </cell>
          <cell r="AI831">
            <v>452194.83333333331</v>
          </cell>
          <cell r="AJ831">
            <v>420188</v>
          </cell>
          <cell r="AK831">
            <v>388181.16666666669</v>
          </cell>
          <cell r="AL831">
            <v>374127.45833333331</v>
          </cell>
          <cell r="AM831">
            <v>378026.875</v>
          </cell>
          <cell r="AN831">
            <v>381926.29166666669</v>
          </cell>
          <cell r="AO831">
            <v>365741.79166666669</v>
          </cell>
          <cell r="AR831" t="str">
            <v>62</v>
          </cell>
        </row>
        <row r="832">
          <cell r="R832">
            <v>4618558</v>
          </cell>
          <cell r="S832">
            <v>4618558</v>
          </cell>
          <cell r="T832">
            <v>4618558</v>
          </cell>
          <cell r="U832">
            <v>4618558</v>
          </cell>
          <cell r="V832">
            <v>4618558</v>
          </cell>
          <cell r="W832">
            <v>2997558</v>
          </cell>
          <cell r="X832">
            <v>2997558</v>
          </cell>
          <cell r="Y832">
            <v>2997558</v>
          </cell>
          <cell r="Z832">
            <v>5369169</v>
          </cell>
          <cell r="AA832">
            <v>5369169</v>
          </cell>
          <cell r="AB832">
            <v>5369169</v>
          </cell>
          <cell r="AC832">
            <v>5828169</v>
          </cell>
          <cell r="AD832">
            <v>4159636.125</v>
          </cell>
          <cell r="AE832">
            <v>4247104.875</v>
          </cell>
          <cell r="AF832">
            <v>4325948.625</v>
          </cell>
          <cell r="AG832">
            <v>4396167.375</v>
          </cell>
          <cell r="AH832">
            <v>4466386.125</v>
          </cell>
          <cell r="AI832">
            <v>4461979.875</v>
          </cell>
          <cell r="AJ832">
            <v>4382948.625</v>
          </cell>
          <cell r="AK832">
            <v>4303917.375</v>
          </cell>
          <cell r="AL832">
            <v>4287161.583333333</v>
          </cell>
          <cell r="AM832">
            <v>4332681.25</v>
          </cell>
          <cell r="AN832">
            <v>4378200.916666667</v>
          </cell>
          <cell r="AO832">
            <v>4451361.208333333</v>
          </cell>
          <cell r="AR832" t="str">
            <v>62</v>
          </cell>
        </row>
        <row r="833">
          <cell r="R833">
            <v>2537</v>
          </cell>
          <cell r="S833">
            <v>2537</v>
          </cell>
          <cell r="T833">
            <v>0</v>
          </cell>
          <cell r="U833">
            <v>0</v>
          </cell>
          <cell r="V833">
            <v>0</v>
          </cell>
          <cell r="W833">
            <v>0</v>
          </cell>
          <cell r="X833">
            <v>0</v>
          </cell>
          <cell r="Y833">
            <v>0</v>
          </cell>
          <cell r="Z833">
            <v>0</v>
          </cell>
          <cell r="AA833">
            <v>0</v>
          </cell>
          <cell r="AB833">
            <v>0</v>
          </cell>
          <cell r="AC833">
            <v>0</v>
          </cell>
          <cell r="AD833">
            <v>6726.125</v>
          </cell>
          <cell r="AE833">
            <v>6573.541666666667</v>
          </cell>
          <cell r="AF833">
            <v>6393.666666666667</v>
          </cell>
          <cell r="AG833">
            <v>6186.5</v>
          </cell>
          <cell r="AH833">
            <v>5979.333333333333</v>
          </cell>
          <cell r="AI833">
            <v>5438.958333333333</v>
          </cell>
          <cell r="AJ833">
            <v>4565.375</v>
          </cell>
          <cell r="AK833">
            <v>3691.7916666666665</v>
          </cell>
          <cell r="AL833">
            <v>2818.2083333333335</v>
          </cell>
          <cell r="AM833">
            <v>1944.625</v>
          </cell>
          <cell r="AN833">
            <v>1071.0416666666667</v>
          </cell>
          <cell r="AO833">
            <v>528.54166666666663</v>
          </cell>
          <cell r="AR833" t="str">
            <v>62</v>
          </cell>
        </row>
        <row r="834">
          <cell r="R834">
            <v>49000</v>
          </cell>
          <cell r="S834">
            <v>49000</v>
          </cell>
          <cell r="T834">
            <v>49000</v>
          </cell>
          <cell r="U834">
            <v>49000</v>
          </cell>
          <cell r="V834">
            <v>49000</v>
          </cell>
          <cell r="W834">
            <v>49000</v>
          </cell>
          <cell r="X834">
            <v>49000</v>
          </cell>
          <cell r="Y834">
            <v>49000</v>
          </cell>
          <cell r="Z834">
            <v>49000</v>
          </cell>
          <cell r="AA834">
            <v>49000</v>
          </cell>
          <cell r="AB834">
            <v>49000</v>
          </cell>
          <cell r="AC834">
            <v>0</v>
          </cell>
          <cell r="AD834">
            <v>49000</v>
          </cell>
          <cell r="AE834">
            <v>49000</v>
          </cell>
          <cell r="AF834">
            <v>49000</v>
          </cell>
          <cell r="AG834">
            <v>49000</v>
          </cell>
          <cell r="AH834">
            <v>49000</v>
          </cell>
          <cell r="AI834">
            <v>49000</v>
          </cell>
          <cell r="AJ834">
            <v>49000</v>
          </cell>
          <cell r="AK834">
            <v>49000</v>
          </cell>
          <cell r="AL834">
            <v>49000</v>
          </cell>
          <cell r="AM834">
            <v>49000</v>
          </cell>
          <cell r="AN834">
            <v>49000</v>
          </cell>
          <cell r="AO834">
            <v>46958.333333333336</v>
          </cell>
          <cell r="AR834" t="str">
            <v>62</v>
          </cell>
        </row>
        <row r="835">
          <cell r="R835">
            <v>530000</v>
          </cell>
          <cell r="S835">
            <v>530000</v>
          </cell>
          <cell r="T835">
            <v>530000</v>
          </cell>
          <cell r="U835">
            <v>530000</v>
          </cell>
          <cell r="V835">
            <v>530000</v>
          </cell>
          <cell r="W835">
            <v>516000</v>
          </cell>
          <cell r="X835">
            <v>516000</v>
          </cell>
          <cell r="Y835">
            <v>516000</v>
          </cell>
          <cell r="Z835">
            <v>516000</v>
          </cell>
          <cell r="AA835">
            <v>516000</v>
          </cell>
          <cell r="AB835">
            <v>516000</v>
          </cell>
          <cell r="AC835">
            <v>-533000</v>
          </cell>
          <cell r="AD835">
            <v>-155000</v>
          </cell>
          <cell r="AE835">
            <v>-87500</v>
          </cell>
          <cell r="AF835">
            <v>-20000</v>
          </cell>
          <cell r="AG835">
            <v>47500</v>
          </cell>
          <cell r="AH835">
            <v>115000</v>
          </cell>
          <cell r="AI835">
            <v>179791.66666666666</v>
          </cell>
          <cell r="AJ835">
            <v>241875</v>
          </cell>
          <cell r="AK835">
            <v>303958.33333333331</v>
          </cell>
          <cell r="AL835">
            <v>366333.33333333331</v>
          </cell>
          <cell r="AM835">
            <v>429000</v>
          </cell>
          <cell r="AN835">
            <v>491666.66666666669</v>
          </cell>
          <cell r="AO835">
            <v>478708.33333333331</v>
          </cell>
          <cell r="AR835" t="str">
            <v>62</v>
          </cell>
        </row>
        <row r="836"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>
            <v>0</v>
          </cell>
          <cell r="W836">
            <v>0</v>
          </cell>
          <cell r="X836">
            <v>0</v>
          </cell>
          <cell r="Y836">
            <v>0</v>
          </cell>
          <cell r="Z836">
            <v>0</v>
          </cell>
          <cell r="AA836">
            <v>0</v>
          </cell>
          <cell r="AB836">
            <v>0</v>
          </cell>
          <cell r="AC836">
            <v>0</v>
          </cell>
          <cell r="AD836">
            <v>0</v>
          </cell>
          <cell r="AE836">
            <v>0</v>
          </cell>
          <cell r="AF836">
            <v>0</v>
          </cell>
          <cell r="AG836">
            <v>0</v>
          </cell>
          <cell r="AH836">
            <v>0</v>
          </cell>
          <cell r="AI836">
            <v>0</v>
          </cell>
          <cell r="AJ836">
            <v>0</v>
          </cell>
          <cell r="AK836">
            <v>0</v>
          </cell>
          <cell r="AL836">
            <v>0</v>
          </cell>
          <cell r="AM836">
            <v>0</v>
          </cell>
          <cell r="AN836">
            <v>0</v>
          </cell>
          <cell r="AO836">
            <v>0</v>
          </cell>
          <cell r="AQ836">
            <v>27</v>
          </cell>
          <cell r="AR836" t="str">
            <v>56</v>
          </cell>
        </row>
        <row r="837">
          <cell r="R837">
            <v>2167000</v>
          </cell>
          <cell r="S837">
            <v>2167000</v>
          </cell>
          <cell r="T837">
            <v>2171000</v>
          </cell>
          <cell r="U837">
            <v>2171000</v>
          </cell>
          <cell r="V837">
            <v>2171000</v>
          </cell>
          <cell r="W837">
            <v>2173000</v>
          </cell>
          <cell r="X837">
            <v>2173000</v>
          </cell>
          <cell r="Y837">
            <v>2173000</v>
          </cell>
          <cell r="Z837">
            <v>0</v>
          </cell>
          <cell r="AA837">
            <v>0</v>
          </cell>
          <cell r="AB837">
            <v>0</v>
          </cell>
          <cell r="AC837">
            <v>0</v>
          </cell>
          <cell r="AD837">
            <v>2110500</v>
          </cell>
          <cell r="AE837">
            <v>2113500</v>
          </cell>
          <cell r="AF837">
            <v>2116666.6666666665</v>
          </cell>
          <cell r="AG837">
            <v>2120000</v>
          </cell>
          <cell r="AH837">
            <v>2123333.3333333335</v>
          </cell>
          <cell r="AI837">
            <v>2128375</v>
          </cell>
          <cell r="AJ837">
            <v>2135125</v>
          </cell>
          <cell r="AK837">
            <v>2141875</v>
          </cell>
          <cell r="AL837">
            <v>2059000</v>
          </cell>
          <cell r="AM837">
            <v>1886500</v>
          </cell>
          <cell r="AN837">
            <v>1714000</v>
          </cell>
          <cell r="AO837">
            <v>1537458.3333333333</v>
          </cell>
          <cell r="AR837" t="str">
            <v>62</v>
          </cell>
        </row>
        <row r="838">
          <cell r="R838">
            <v>365575</v>
          </cell>
          <cell r="S838">
            <v>365575</v>
          </cell>
          <cell r="T838">
            <v>365575</v>
          </cell>
          <cell r="U838">
            <v>365575</v>
          </cell>
          <cell r="V838">
            <v>365575</v>
          </cell>
          <cell r="W838">
            <v>365575</v>
          </cell>
          <cell r="X838">
            <v>365575</v>
          </cell>
          <cell r="Y838">
            <v>365575</v>
          </cell>
          <cell r="Z838">
            <v>0</v>
          </cell>
          <cell r="AA838">
            <v>0</v>
          </cell>
          <cell r="AB838">
            <v>0</v>
          </cell>
          <cell r="AC838">
            <v>0</v>
          </cell>
          <cell r="AD838">
            <v>352515.625</v>
          </cell>
          <cell r="AE838">
            <v>355417.70833333331</v>
          </cell>
          <cell r="AF838">
            <v>358319.79166666669</v>
          </cell>
          <cell r="AG838">
            <v>361221.875</v>
          </cell>
          <cell r="AH838">
            <v>364123.95833333331</v>
          </cell>
          <cell r="AI838">
            <v>365575</v>
          </cell>
          <cell r="AJ838">
            <v>365575</v>
          </cell>
          <cell r="AK838">
            <v>365575</v>
          </cell>
          <cell r="AL838">
            <v>350342.70833333331</v>
          </cell>
          <cell r="AM838">
            <v>319878.125</v>
          </cell>
          <cell r="AN838">
            <v>289413.54166666669</v>
          </cell>
          <cell r="AO838">
            <v>258948.95833333334</v>
          </cell>
          <cell r="AR838" t="str">
            <v>62</v>
          </cell>
        </row>
        <row r="839">
          <cell r="R839">
            <v>455000</v>
          </cell>
          <cell r="S839">
            <v>455000</v>
          </cell>
          <cell r="T839">
            <v>455000</v>
          </cell>
          <cell r="U839">
            <v>455000</v>
          </cell>
          <cell r="V839">
            <v>455000</v>
          </cell>
          <cell r="W839">
            <v>455000</v>
          </cell>
          <cell r="X839">
            <v>455000</v>
          </cell>
          <cell r="Y839">
            <v>455000</v>
          </cell>
          <cell r="Z839">
            <v>0</v>
          </cell>
          <cell r="AA839">
            <v>0</v>
          </cell>
          <cell r="AB839">
            <v>0</v>
          </cell>
          <cell r="AC839">
            <v>0</v>
          </cell>
          <cell r="AD839">
            <v>455000</v>
          </cell>
          <cell r="AE839">
            <v>455000</v>
          </cell>
          <cell r="AF839">
            <v>455000</v>
          </cell>
          <cell r="AG839">
            <v>455000</v>
          </cell>
          <cell r="AH839">
            <v>455000</v>
          </cell>
          <cell r="AI839">
            <v>455000</v>
          </cell>
          <cell r="AJ839">
            <v>455000</v>
          </cell>
          <cell r="AK839">
            <v>455000</v>
          </cell>
          <cell r="AL839">
            <v>436041.66666666669</v>
          </cell>
          <cell r="AM839">
            <v>398125</v>
          </cell>
          <cell r="AN839">
            <v>360208.33333333331</v>
          </cell>
          <cell r="AO839">
            <v>322291.66666666669</v>
          </cell>
          <cell r="AR839" t="str">
            <v>62</v>
          </cell>
        </row>
        <row r="840">
          <cell r="R840">
            <v>926000</v>
          </cell>
          <cell r="S840">
            <v>926000</v>
          </cell>
          <cell r="T840">
            <v>892000</v>
          </cell>
          <cell r="U840">
            <v>892000</v>
          </cell>
          <cell r="V840">
            <v>892000</v>
          </cell>
          <cell r="W840">
            <v>877000</v>
          </cell>
          <cell r="X840">
            <v>877000</v>
          </cell>
          <cell r="Y840">
            <v>877000</v>
          </cell>
          <cell r="Z840">
            <v>843000</v>
          </cell>
          <cell r="AA840">
            <v>843000</v>
          </cell>
          <cell r="AB840">
            <v>843000</v>
          </cell>
          <cell r="AC840">
            <v>808000</v>
          </cell>
          <cell r="AD840">
            <v>990375</v>
          </cell>
          <cell r="AE840">
            <v>979791.66666666663</v>
          </cell>
          <cell r="AF840">
            <v>968916.66666666663</v>
          </cell>
          <cell r="AG840">
            <v>957750</v>
          </cell>
          <cell r="AH840">
            <v>946583.33333333337</v>
          </cell>
          <cell r="AI840">
            <v>936458.33333333337</v>
          </cell>
          <cell r="AJ840">
            <v>927375</v>
          </cell>
          <cell r="AK840">
            <v>918291.66666666663</v>
          </cell>
          <cell r="AL840">
            <v>908875</v>
          </cell>
          <cell r="AM840">
            <v>899125</v>
          </cell>
          <cell r="AN840">
            <v>889375</v>
          </cell>
          <cell r="AO840">
            <v>879583.33333333337</v>
          </cell>
          <cell r="AR840" t="str">
            <v>62</v>
          </cell>
        </row>
        <row r="841">
          <cell r="R841">
            <v>1259000</v>
          </cell>
          <cell r="S841">
            <v>1259000</v>
          </cell>
          <cell r="T841">
            <v>1259000</v>
          </cell>
          <cell r="U841">
            <v>1259000</v>
          </cell>
          <cell r="V841">
            <v>1259000</v>
          </cell>
          <cell r="W841">
            <v>1259000</v>
          </cell>
          <cell r="X841">
            <v>1259000</v>
          </cell>
          <cell r="Y841">
            <v>1259000</v>
          </cell>
          <cell r="Z841">
            <v>0</v>
          </cell>
          <cell r="AA841">
            <v>0</v>
          </cell>
          <cell r="AB841">
            <v>0</v>
          </cell>
          <cell r="AC841">
            <v>0</v>
          </cell>
          <cell r="AD841">
            <v>1259000</v>
          </cell>
          <cell r="AE841">
            <v>1259000</v>
          </cell>
          <cell r="AF841">
            <v>1259000</v>
          </cell>
          <cell r="AG841">
            <v>1259000</v>
          </cell>
          <cell r="AH841">
            <v>1259000</v>
          </cell>
          <cell r="AI841">
            <v>1259000</v>
          </cell>
          <cell r="AJ841">
            <v>1259000</v>
          </cell>
          <cell r="AK841">
            <v>1259000</v>
          </cell>
          <cell r="AL841">
            <v>1206541.6666666667</v>
          </cell>
          <cell r="AM841">
            <v>1101625</v>
          </cell>
          <cell r="AN841">
            <v>996708.33333333337</v>
          </cell>
          <cell r="AO841">
            <v>891791.66666666663</v>
          </cell>
          <cell r="AR841" t="str">
            <v>62</v>
          </cell>
        </row>
        <row r="842"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  <cell r="W842">
            <v>0</v>
          </cell>
          <cell r="X842">
            <v>0</v>
          </cell>
          <cell r="Y842">
            <v>0</v>
          </cell>
          <cell r="Z842">
            <v>0</v>
          </cell>
          <cell r="AA842">
            <v>0</v>
          </cell>
          <cell r="AB842">
            <v>0</v>
          </cell>
          <cell r="AC842">
            <v>0</v>
          </cell>
          <cell r="AD842">
            <v>0</v>
          </cell>
          <cell r="AE842">
            <v>0</v>
          </cell>
          <cell r="AF842">
            <v>0</v>
          </cell>
          <cell r="AG842">
            <v>0</v>
          </cell>
          <cell r="AH842">
            <v>0</v>
          </cell>
          <cell r="AI842">
            <v>0</v>
          </cell>
          <cell r="AJ842">
            <v>0</v>
          </cell>
          <cell r="AK842">
            <v>0</v>
          </cell>
          <cell r="AL842">
            <v>0</v>
          </cell>
          <cell r="AM842">
            <v>0</v>
          </cell>
          <cell r="AN842">
            <v>0</v>
          </cell>
          <cell r="AO842">
            <v>0</v>
          </cell>
          <cell r="AR842" t="str">
            <v>62</v>
          </cell>
        </row>
        <row r="843">
          <cell r="R843">
            <v>7044734.3300000001</v>
          </cell>
          <cell r="S843">
            <v>7044734.3300000001</v>
          </cell>
          <cell r="T843">
            <v>9561734.3300000001</v>
          </cell>
          <cell r="U843">
            <v>9561734.3300000001</v>
          </cell>
          <cell r="V843">
            <v>9561734.3300000001</v>
          </cell>
          <cell r="W843">
            <v>9409734.3300000001</v>
          </cell>
          <cell r="X843">
            <v>9409734.3300000001</v>
          </cell>
          <cell r="Y843">
            <v>9409734.3300000001</v>
          </cell>
          <cell r="Z843">
            <v>0</v>
          </cell>
          <cell r="AA843">
            <v>0</v>
          </cell>
          <cell r="AB843">
            <v>0</v>
          </cell>
          <cell r="AC843">
            <v>0</v>
          </cell>
          <cell r="AD843">
            <v>6668147.0412500007</v>
          </cell>
          <cell r="AE843">
            <v>6768941.0687500006</v>
          </cell>
          <cell r="AF843">
            <v>6948901.7629166665</v>
          </cell>
          <cell r="AG843">
            <v>7208029.1237500003</v>
          </cell>
          <cell r="AH843">
            <v>7467156.4845833331</v>
          </cell>
          <cell r="AI843">
            <v>7702825.512083333</v>
          </cell>
          <cell r="AJ843">
            <v>7915036.2062499998</v>
          </cell>
          <cell r="AK843">
            <v>8127246.9004166657</v>
          </cell>
          <cell r="AL843">
            <v>7945135.3308333317</v>
          </cell>
          <cell r="AM843">
            <v>7368701.4974999996</v>
          </cell>
          <cell r="AN843">
            <v>6792267.6641666666</v>
          </cell>
          <cell r="AO843">
            <v>6210520.1504166676</v>
          </cell>
          <cell r="AR843" t="str">
            <v>62</v>
          </cell>
        </row>
        <row r="844">
          <cell r="R844">
            <v>0</v>
          </cell>
          <cell r="S844">
            <v>0</v>
          </cell>
          <cell r="T844">
            <v>0</v>
          </cell>
          <cell r="U844">
            <v>0</v>
          </cell>
          <cell r="V844">
            <v>0</v>
          </cell>
          <cell r="W844">
            <v>0</v>
          </cell>
          <cell r="X844">
            <v>0</v>
          </cell>
          <cell r="Y844">
            <v>0</v>
          </cell>
          <cell r="Z844">
            <v>0</v>
          </cell>
          <cell r="AA844">
            <v>0</v>
          </cell>
          <cell r="AB844">
            <v>0</v>
          </cell>
          <cell r="AC844">
            <v>0</v>
          </cell>
          <cell r="AD844">
            <v>0</v>
          </cell>
          <cell r="AE844">
            <v>0</v>
          </cell>
          <cell r="AF844">
            <v>0</v>
          </cell>
          <cell r="AG844">
            <v>0</v>
          </cell>
          <cell r="AH844">
            <v>0</v>
          </cell>
          <cell r="AI844">
            <v>0</v>
          </cell>
          <cell r="AJ844">
            <v>0</v>
          </cell>
          <cell r="AK844">
            <v>0</v>
          </cell>
          <cell r="AL844">
            <v>0</v>
          </cell>
          <cell r="AM844">
            <v>0</v>
          </cell>
          <cell r="AN844">
            <v>0</v>
          </cell>
          <cell r="AO844">
            <v>0</v>
          </cell>
          <cell r="AR844" t="str">
            <v>62</v>
          </cell>
        </row>
        <row r="845">
          <cell r="R845">
            <v>0</v>
          </cell>
          <cell r="S845">
            <v>0</v>
          </cell>
          <cell r="T845">
            <v>1280000</v>
          </cell>
          <cell r="U845">
            <v>1280000</v>
          </cell>
          <cell r="V845">
            <v>1280000</v>
          </cell>
          <cell r="W845">
            <v>1331000</v>
          </cell>
          <cell r="X845">
            <v>1331000</v>
          </cell>
          <cell r="Y845">
            <v>1331000</v>
          </cell>
          <cell r="Z845">
            <v>0</v>
          </cell>
          <cell r="AA845">
            <v>0</v>
          </cell>
          <cell r="AB845">
            <v>0</v>
          </cell>
          <cell r="AC845">
            <v>0</v>
          </cell>
          <cell r="AD845">
            <v>0</v>
          </cell>
          <cell r="AE845">
            <v>0</v>
          </cell>
          <cell r="AF845">
            <v>53333.333333333336</v>
          </cell>
          <cell r="AG845">
            <v>160000</v>
          </cell>
          <cell r="AH845">
            <v>266666.66666666669</v>
          </cell>
          <cell r="AI845">
            <v>375458.33333333331</v>
          </cell>
          <cell r="AJ845">
            <v>486375</v>
          </cell>
          <cell r="AK845">
            <v>597291.66666666663</v>
          </cell>
          <cell r="AL845">
            <v>652750</v>
          </cell>
          <cell r="AM845">
            <v>652750</v>
          </cell>
          <cell r="AN845">
            <v>652750</v>
          </cell>
          <cell r="AO845">
            <v>652750</v>
          </cell>
          <cell r="AR845" t="str">
            <v>17</v>
          </cell>
        </row>
        <row r="846">
          <cell r="R846">
            <v>3020901</v>
          </cell>
          <cell r="S846">
            <v>3020901</v>
          </cell>
          <cell r="T846">
            <v>1069682</v>
          </cell>
          <cell r="U846">
            <v>1069682</v>
          </cell>
          <cell r="V846">
            <v>1069682</v>
          </cell>
          <cell r="W846">
            <v>1142320</v>
          </cell>
          <cell r="X846">
            <v>1142320</v>
          </cell>
          <cell r="Y846">
            <v>1142320</v>
          </cell>
          <cell r="Z846">
            <v>1142320</v>
          </cell>
          <cell r="AA846">
            <v>1142320</v>
          </cell>
          <cell r="AB846">
            <v>1142320</v>
          </cell>
          <cell r="AC846">
            <v>1112042</v>
          </cell>
          <cell r="AD846">
            <v>2523960</v>
          </cell>
          <cell r="AE846">
            <v>2583645</v>
          </cell>
          <cell r="AF846">
            <v>2581312.5416666665</v>
          </cell>
          <cell r="AG846">
            <v>2516962.625</v>
          </cell>
          <cell r="AH846">
            <v>2452612.7083333335</v>
          </cell>
          <cell r="AI846">
            <v>2353995.25</v>
          </cell>
          <cell r="AJ846">
            <v>2221110.25</v>
          </cell>
          <cell r="AK846">
            <v>2088225.25</v>
          </cell>
          <cell r="AL846">
            <v>1950453.25</v>
          </cell>
          <cell r="AM846">
            <v>1807794.25</v>
          </cell>
          <cell r="AN846">
            <v>1665135.25</v>
          </cell>
          <cell r="AO846">
            <v>1514269.9583333333</v>
          </cell>
          <cell r="AR846" t="str">
            <v>62</v>
          </cell>
        </row>
        <row r="847">
          <cell r="R847">
            <v>2458000</v>
          </cell>
          <cell r="S847">
            <v>2458000</v>
          </cell>
          <cell r="T847">
            <v>2458000</v>
          </cell>
          <cell r="U847">
            <v>2458000</v>
          </cell>
          <cell r="V847">
            <v>2458000</v>
          </cell>
          <cell r="W847">
            <v>2458000</v>
          </cell>
          <cell r="X847">
            <v>0</v>
          </cell>
          <cell r="Y847">
            <v>0</v>
          </cell>
          <cell r="Z847">
            <v>0</v>
          </cell>
          <cell r="AA847">
            <v>0</v>
          </cell>
          <cell r="AB847">
            <v>0</v>
          </cell>
          <cell r="AC847">
            <v>0</v>
          </cell>
          <cell r="AD847">
            <v>2458000</v>
          </cell>
          <cell r="AE847">
            <v>2458000</v>
          </cell>
          <cell r="AF847">
            <v>2458000</v>
          </cell>
          <cell r="AG847">
            <v>2458000</v>
          </cell>
          <cell r="AH847">
            <v>2458000</v>
          </cell>
          <cell r="AI847">
            <v>2458000</v>
          </cell>
          <cell r="AJ847">
            <v>2355583.3333333335</v>
          </cell>
          <cell r="AK847">
            <v>2150750</v>
          </cell>
          <cell r="AL847">
            <v>1945916.6666666667</v>
          </cell>
          <cell r="AM847">
            <v>1741083.3333333333</v>
          </cell>
          <cell r="AN847">
            <v>1536250</v>
          </cell>
          <cell r="AO847">
            <v>1331416.6666666667</v>
          </cell>
          <cell r="AR847" t="str">
            <v>50a</v>
          </cell>
        </row>
        <row r="848">
          <cell r="R848">
            <v>1553352</v>
          </cell>
          <cell r="S848">
            <v>1553352</v>
          </cell>
          <cell r="T848">
            <v>1553352</v>
          </cell>
          <cell r="U848">
            <v>1553352</v>
          </cell>
          <cell r="V848">
            <v>1553352</v>
          </cell>
          <cell r="W848">
            <v>1553352</v>
          </cell>
          <cell r="X848">
            <v>1553352</v>
          </cell>
          <cell r="Y848">
            <v>1553352</v>
          </cell>
          <cell r="Z848">
            <v>537046</v>
          </cell>
          <cell r="AA848">
            <v>537046</v>
          </cell>
          <cell r="AB848">
            <v>537046</v>
          </cell>
          <cell r="AC848">
            <v>537046</v>
          </cell>
          <cell r="AD848">
            <v>1702102</v>
          </cell>
          <cell r="AE848">
            <v>1682268.6666666667</v>
          </cell>
          <cell r="AF848">
            <v>1662435.3333333333</v>
          </cell>
          <cell r="AG848">
            <v>1642602</v>
          </cell>
          <cell r="AH848">
            <v>1622768.6666666667</v>
          </cell>
          <cell r="AI848">
            <v>1602935.3333333333</v>
          </cell>
          <cell r="AJ848">
            <v>1583102</v>
          </cell>
          <cell r="AK848">
            <v>1563268.6666666667</v>
          </cell>
          <cell r="AL848">
            <v>1511005.9166666667</v>
          </cell>
          <cell r="AM848">
            <v>1426313.75</v>
          </cell>
          <cell r="AN848">
            <v>1341621.5833333333</v>
          </cell>
          <cell r="AO848">
            <v>1256929.4166666667</v>
          </cell>
          <cell r="AR848" t="str">
            <v>62</v>
          </cell>
        </row>
        <row r="849">
          <cell r="R849">
            <v>340757</v>
          </cell>
          <cell r="S849">
            <v>340757</v>
          </cell>
          <cell r="T849">
            <v>380583</v>
          </cell>
          <cell r="U849">
            <v>380583</v>
          </cell>
          <cell r="V849">
            <v>380583</v>
          </cell>
          <cell r="W849">
            <v>616371</v>
          </cell>
          <cell r="X849">
            <v>616371</v>
          </cell>
          <cell r="Y849">
            <v>616371</v>
          </cell>
          <cell r="Z849">
            <v>614370</v>
          </cell>
          <cell r="AA849">
            <v>614370</v>
          </cell>
          <cell r="AB849">
            <v>614370</v>
          </cell>
          <cell r="AC849">
            <v>962562</v>
          </cell>
          <cell r="AD849">
            <v>42594.625</v>
          </cell>
          <cell r="AE849">
            <v>70991.041666666672</v>
          </cell>
          <cell r="AF849">
            <v>101046.875</v>
          </cell>
          <cell r="AG849">
            <v>132762.125</v>
          </cell>
          <cell r="AH849">
            <v>164477.375</v>
          </cell>
          <cell r="AI849">
            <v>206017.125</v>
          </cell>
          <cell r="AJ849">
            <v>257381.375</v>
          </cell>
          <cell r="AK849">
            <v>308745.625</v>
          </cell>
          <cell r="AL849">
            <v>360026.5</v>
          </cell>
          <cell r="AM849">
            <v>411224</v>
          </cell>
          <cell r="AN849">
            <v>462421.5</v>
          </cell>
          <cell r="AO849">
            <v>513928.79166666669</v>
          </cell>
          <cell r="AR849" t="str">
            <v>62</v>
          </cell>
        </row>
        <row r="850">
          <cell r="R850">
            <v>16000</v>
          </cell>
          <cell r="S850">
            <v>16000</v>
          </cell>
          <cell r="T850">
            <v>0</v>
          </cell>
          <cell r="U850">
            <v>0</v>
          </cell>
          <cell r="V850">
            <v>0</v>
          </cell>
          <cell r="W850">
            <v>0</v>
          </cell>
          <cell r="X850">
            <v>0</v>
          </cell>
          <cell r="Y850">
            <v>0</v>
          </cell>
          <cell r="Z850">
            <v>0</v>
          </cell>
          <cell r="AA850">
            <v>0</v>
          </cell>
          <cell r="AB850">
            <v>0</v>
          </cell>
          <cell r="AC850">
            <v>0</v>
          </cell>
          <cell r="AD850">
            <v>2000</v>
          </cell>
          <cell r="AE850">
            <v>3333.3333333333335</v>
          </cell>
          <cell r="AF850">
            <v>4000</v>
          </cell>
          <cell r="AG850">
            <v>4000</v>
          </cell>
          <cell r="AH850">
            <v>4000</v>
          </cell>
          <cell r="AI850">
            <v>4000</v>
          </cell>
          <cell r="AJ850">
            <v>4000</v>
          </cell>
          <cell r="AK850">
            <v>4000</v>
          </cell>
          <cell r="AL850">
            <v>4000</v>
          </cell>
          <cell r="AM850">
            <v>4000</v>
          </cell>
          <cell r="AN850">
            <v>4000</v>
          </cell>
          <cell r="AO850">
            <v>3333.3333333333335</v>
          </cell>
          <cell r="AR850" t="str">
            <v>62</v>
          </cell>
        </row>
        <row r="851">
          <cell r="R851">
            <v>863861</v>
          </cell>
          <cell r="S851">
            <v>863861</v>
          </cell>
          <cell r="T851">
            <v>863861</v>
          </cell>
          <cell r="U851">
            <v>863861</v>
          </cell>
          <cell r="V851">
            <v>863861</v>
          </cell>
          <cell r="W851">
            <v>863861</v>
          </cell>
          <cell r="X851">
            <v>863861</v>
          </cell>
          <cell r="Y851">
            <v>863861</v>
          </cell>
          <cell r="Z851">
            <v>863861</v>
          </cell>
          <cell r="AA851">
            <v>863861</v>
          </cell>
          <cell r="AB851">
            <v>863861</v>
          </cell>
          <cell r="AC851">
            <v>0</v>
          </cell>
          <cell r="AD851">
            <v>863861</v>
          </cell>
          <cell r="AE851">
            <v>863861</v>
          </cell>
          <cell r="AF851">
            <v>863861</v>
          </cell>
          <cell r="AG851">
            <v>863861</v>
          </cell>
          <cell r="AH851">
            <v>863861</v>
          </cell>
          <cell r="AI851">
            <v>863861</v>
          </cell>
          <cell r="AJ851">
            <v>863861</v>
          </cell>
          <cell r="AK851">
            <v>863861</v>
          </cell>
          <cell r="AL851">
            <v>863861</v>
          </cell>
          <cell r="AM851">
            <v>863861</v>
          </cell>
          <cell r="AN851">
            <v>863861</v>
          </cell>
          <cell r="AO851">
            <v>827866.79166666663</v>
          </cell>
          <cell r="AR851" t="str">
            <v>62</v>
          </cell>
        </row>
        <row r="852">
          <cell r="R852">
            <v>0</v>
          </cell>
          <cell r="S852">
            <v>0</v>
          </cell>
          <cell r="T852">
            <v>0</v>
          </cell>
          <cell r="U852">
            <v>0</v>
          </cell>
          <cell r="V852">
            <v>0</v>
          </cell>
          <cell r="W852">
            <v>0</v>
          </cell>
          <cell r="X852">
            <v>0</v>
          </cell>
          <cell r="Y852">
            <v>0</v>
          </cell>
          <cell r="Z852">
            <v>0</v>
          </cell>
          <cell r="AA852">
            <v>0</v>
          </cell>
          <cell r="AB852">
            <v>0</v>
          </cell>
          <cell r="AC852">
            <v>0</v>
          </cell>
          <cell r="AD852">
            <v>0</v>
          </cell>
          <cell r="AE852">
            <v>0</v>
          </cell>
          <cell r="AF852">
            <v>0</v>
          </cell>
          <cell r="AG852">
            <v>0</v>
          </cell>
          <cell r="AH852">
            <v>0</v>
          </cell>
          <cell r="AI852">
            <v>0</v>
          </cell>
          <cell r="AJ852">
            <v>0</v>
          </cell>
          <cell r="AK852">
            <v>0</v>
          </cell>
          <cell r="AL852">
            <v>0</v>
          </cell>
          <cell r="AM852">
            <v>0</v>
          </cell>
          <cell r="AN852">
            <v>0</v>
          </cell>
          <cell r="AO852">
            <v>0</v>
          </cell>
          <cell r="AR852" t="str">
            <v>62</v>
          </cell>
        </row>
        <row r="853">
          <cell r="R853">
            <v>14000</v>
          </cell>
          <cell r="S853">
            <v>14000</v>
          </cell>
          <cell r="T853">
            <v>0</v>
          </cell>
          <cell r="U853">
            <v>0</v>
          </cell>
          <cell r="V853">
            <v>0</v>
          </cell>
          <cell r="W853">
            <v>0</v>
          </cell>
          <cell r="X853">
            <v>0</v>
          </cell>
          <cell r="Y853">
            <v>0</v>
          </cell>
          <cell r="Z853">
            <v>0</v>
          </cell>
          <cell r="AA853">
            <v>0</v>
          </cell>
          <cell r="AB853">
            <v>0</v>
          </cell>
          <cell r="AC853">
            <v>3000</v>
          </cell>
          <cell r="AD853">
            <v>20625</v>
          </cell>
          <cell r="AE853">
            <v>20208.333333333332</v>
          </cell>
          <cell r="AF853">
            <v>19333.333333333332</v>
          </cell>
          <cell r="AG853">
            <v>18000</v>
          </cell>
          <cell r="AH853">
            <v>16666.666666666668</v>
          </cell>
          <cell r="AI853">
            <v>14791.666666666666</v>
          </cell>
          <cell r="AJ853">
            <v>12375</v>
          </cell>
          <cell r="AK853">
            <v>9958.3333333333339</v>
          </cell>
          <cell r="AL853">
            <v>7875</v>
          </cell>
          <cell r="AM853">
            <v>6125</v>
          </cell>
          <cell r="AN853">
            <v>4375</v>
          </cell>
          <cell r="AO853">
            <v>3041.6666666666665</v>
          </cell>
        </row>
        <row r="854">
          <cell r="R854">
            <v>0</v>
          </cell>
          <cell r="S854">
            <v>0</v>
          </cell>
          <cell r="T854">
            <v>0</v>
          </cell>
          <cell r="U854">
            <v>0</v>
          </cell>
          <cell r="V854">
            <v>0</v>
          </cell>
          <cell r="W854">
            <v>0</v>
          </cell>
          <cell r="X854">
            <v>0</v>
          </cell>
          <cell r="Y854">
            <v>0</v>
          </cell>
          <cell r="Z854">
            <v>0</v>
          </cell>
          <cell r="AA854">
            <v>0</v>
          </cell>
          <cell r="AB854">
            <v>0</v>
          </cell>
          <cell r="AC854">
            <v>0</v>
          </cell>
          <cell r="AD854">
            <v>0</v>
          </cell>
          <cell r="AE854">
            <v>0</v>
          </cell>
          <cell r="AF854">
            <v>0</v>
          </cell>
          <cell r="AG854">
            <v>0</v>
          </cell>
          <cell r="AH854">
            <v>0</v>
          </cell>
          <cell r="AI854">
            <v>0</v>
          </cell>
          <cell r="AJ854">
            <v>0</v>
          </cell>
          <cell r="AK854">
            <v>0</v>
          </cell>
          <cell r="AL854">
            <v>0</v>
          </cell>
          <cell r="AM854">
            <v>0</v>
          </cell>
          <cell r="AN854">
            <v>0</v>
          </cell>
          <cell r="AO854">
            <v>0</v>
          </cell>
          <cell r="AR854" t="str">
            <v>62</v>
          </cell>
        </row>
        <row r="855">
          <cell r="R855">
            <v>159437</v>
          </cell>
          <cell r="S855">
            <v>159437</v>
          </cell>
          <cell r="T855">
            <v>159437</v>
          </cell>
          <cell r="U855">
            <v>159437</v>
          </cell>
          <cell r="V855">
            <v>159437</v>
          </cell>
          <cell r="W855">
            <v>159437</v>
          </cell>
          <cell r="X855">
            <v>159437</v>
          </cell>
          <cell r="Y855">
            <v>159437</v>
          </cell>
          <cell r="Z855">
            <v>159437</v>
          </cell>
          <cell r="AA855">
            <v>159437</v>
          </cell>
          <cell r="AB855">
            <v>159437</v>
          </cell>
          <cell r="AC855">
            <v>159437</v>
          </cell>
          <cell r="AD855">
            <v>159437</v>
          </cell>
          <cell r="AE855">
            <v>159437</v>
          </cell>
          <cell r="AF855">
            <v>159437</v>
          </cell>
          <cell r="AG855">
            <v>159437</v>
          </cell>
          <cell r="AH855">
            <v>159437</v>
          </cell>
          <cell r="AI855">
            <v>159437</v>
          </cell>
          <cell r="AJ855">
            <v>159437</v>
          </cell>
          <cell r="AK855">
            <v>159437</v>
          </cell>
          <cell r="AL855">
            <v>159437</v>
          </cell>
          <cell r="AM855">
            <v>159437</v>
          </cell>
          <cell r="AN855">
            <v>159437</v>
          </cell>
          <cell r="AO855">
            <v>159437</v>
          </cell>
          <cell r="AR855" t="str">
            <v>56</v>
          </cell>
        </row>
        <row r="856">
          <cell r="R856">
            <v>156000</v>
          </cell>
          <cell r="S856">
            <v>156000</v>
          </cell>
          <cell r="T856">
            <v>1000</v>
          </cell>
          <cell r="U856">
            <v>1000</v>
          </cell>
          <cell r="V856">
            <v>1000</v>
          </cell>
          <cell r="W856">
            <v>394000</v>
          </cell>
          <cell r="X856">
            <v>394000</v>
          </cell>
          <cell r="Y856">
            <v>394000</v>
          </cell>
          <cell r="Z856">
            <v>396586</v>
          </cell>
          <cell r="AA856">
            <v>396586</v>
          </cell>
          <cell r="AB856">
            <v>396586</v>
          </cell>
          <cell r="AC856">
            <v>427586</v>
          </cell>
          <cell r="AD856">
            <v>880875</v>
          </cell>
          <cell r="AE856">
            <v>823958.33333333337</v>
          </cell>
          <cell r="AF856">
            <v>755625</v>
          </cell>
          <cell r="AG856">
            <v>675875</v>
          </cell>
          <cell r="AH856">
            <v>596125</v>
          </cell>
          <cell r="AI856">
            <v>531500</v>
          </cell>
          <cell r="AJ856">
            <v>482000</v>
          </cell>
          <cell r="AK856">
            <v>432500</v>
          </cell>
          <cell r="AL856">
            <v>379274.41666666669</v>
          </cell>
          <cell r="AM856">
            <v>322323.25</v>
          </cell>
          <cell r="AN856">
            <v>265372.08333333331</v>
          </cell>
          <cell r="AO856">
            <v>248212.58333333334</v>
          </cell>
          <cell r="AR856" t="str">
            <v>62</v>
          </cell>
        </row>
        <row r="857">
          <cell r="R857">
            <v>-7000</v>
          </cell>
          <cell r="S857">
            <v>-7000</v>
          </cell>
          <cell r="T857">
            <v>-7000</v>
          </cell>
          <cell r="U857">
            <v>-7000</v>
          </cell>
          <cell r="V857">
            <v>-7000</v>
          </cell>
          <cell r="W857">
            <v>-7000</v>
          </cell>
          <cell r="X857">
            <v>-7000</v>
          </cell>
          <cell r="Y857">
            <v>-7000</v>
          </cell>
          <cell r="Z857">
            <v>-7000</v>
          </cell>
          <cell r="AA857">
            <v>-7000</v>
          </cell>
          <cell r="AB857">
            <v>-7000</v>
          </cell>
          <cell r="AC857">
            <v>0</v>
          </cell>
          <cell r="AD857">
            <v>-7000</v>
          </cell>
          <cell r="AE857">
            <v>-7000</v>
          </cell>
          <cell r="AF857">
            <v>-7000</v>
          </cell>
          <cell r="AG857">
            <v>-7000</v>
          </cell>
          <cell r="AH857">
            <v>-7000</v>
          </cell>
          <cell r="AI857">
            <v>-7000</v>
          </cell>
          <cell r="AJ857">
            <v>-7000</v>
          </cell>
          <cell r="AK857">
            <v>-7000</v>
          </cell>
          <cell r="AL857">
            <v>-7000</v>
          </cell>
          <cell r="AM857">
            <v>-7000</v>
          </cell>
          <cell r="AN857">
            <v>-7000</v>
          </cell>
          <cell r="AO857">
            <v>-6708.333333333333</v>
          </cell>
          <cell r="AR857" t="str">
            <v>62</v>
          </cell>
        </row>
        <row r="858"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  <cell r="X858">
            <v>0</v>
          </cell>
          <cell r="Y858">
            <v>0</v>
          </cell>
          <cell r="Z858">
            <v>0</v>
          </cell>
          <cell r="AA858">
            <v>0</v>
          </cell>
          <cell r="AB858">
            <v>0</v>
          </cell>
          <cell r="AC858">
            <v>0</v>
          </cell>
          <cell r="AD858">
            <v>0</v>
          </cell>
          <cell r="AE858">
            <v>0</v>
          </cell>
          <cell r="AF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  <cell r="AK858">
            <v>0</v>
          </cell>
          <cell r="AL858">
            <v>0</v>
          </cell>
          <cell r="AM858">
            <v>0</v>
          </cell>
          <cell r="AN858">
            <v>0</v>
          </cell>
          <cell r="AO858">
            <v>0</v>
          </cell>
          <cell r="AR858" t="str">
            <v>62</v>
          </cell>
        </row>
        <row r="859">
          <cell r="R859">
            <v>12777000</v>
          </cell>
          <cell r="S859">
            <v>12777000</v>
          </cell>
          <cell r="T859">
            <v>12777000</v>
          </cell>
          <cell r="U859">
            <v>12777000</v>
          </cell>
          <cell r="V859">
            <v>12777000</v>
          </cell>
          <cell r="W859">
            <v>12777000</v>
          </cell>
          <cell r="X859">
            <v>12777000</v>
          </cell>
          <cell r="Y859">
            <v>12777000</v>
          </cell>
          <cell r="Z859">
            <v>-699695</v>
          </cell>
          <cell r="AA859">
            <v>-699695</v>
          </cell>
          <cell r="AB859">
            <v>-699695</v>
          </cell>
          <cell r="AC859">
            <v>-699695</v>
          </cell>
          <cell r="AD859">
            <v>12777000</v>
          </cell>
          <cell r="AE859">
            <v>12777000</v>
          </cell>
          <cell r="AF859">
            <v>12777000</v>
          </cell>
          <cell r="AG859">
            <v>12777000</v>
          </cell>
          <cell r="AH859">
            <v>12777000</v>
          </cell>
          <cell r="AI859">
            <v>12777000</v>
          </cell>
          <cell r="AJ859">
            <v>12777000</v>
          </cell>
          <cell r="AK859">
            <v>12777000</v>
          </cell>
          <cell r="AL859">
            <v>12215471.041666666</v>
          </cell>
          <cell r="AM859">
            <v>11092413.125</v>
          </cell>
          <cell r="AN859">
            <v>9969355.208333334</v>
          </cell>
          <cell r="AO859">
            <v>8846297.291666666</v>
          </cell>
          <cell r="AR859" t="str">
            <v>62</v>
          </cell>
        </row>
        <row r="860">
          <cell r="R860">
            <v>1044000</v>
          </cell>
          <cell r="S860">
            <v>1044000</v>
          </cell>
          <cell r="T860">
            <v>1044000</v>
          </cell>
          <cell r="U860">
            <v>1044000</v>
          </cell>
          <cell r="V860">
            <v>1044000</v>
          </cell>
          <cell r="W860">
            <v>1044000</v>
          </cell>
          <cell r="X860">
            <v>1044000</v>
          </cell>
          <cell r="Y860">
            <v>1044000</v>
          </cell>
          <cell r="Z860">
            <v>0</v>
          </cell>
          <cell r="AA860">
            <v>0</v>
          </cell>
          <cell r="AB860">
            <v>0</v>
          </cell>
          <cell r="AC860">
            <v>0</v>
          </cell>
          <cell r="AD860">
            <v>1044000</v>
          </cell>
          <cell r="AE860">
            <v>1044000</v>
          </cell>
          <cell r="AF860">
            <v>1044000</v>
          </cell>
          <cell r="AG860">
            <v>1044000</v>
          </cell>
          <cell r="AH860">
            <v>1044000</v>
          </cell>
          <cell r="AI860">
            <v>1044000</v>
          </cell>
          <cell r="AJ860">
            <v>1044000</v>
          </cell>
          <cell r="AK860">
            <v>1044000</v>
          </cell>
          <cell r="AL860">
            <v>1000500</v>
          </cell>
          <cell r="AM860">
            <v>913500</v>
          </cell>
          <cell r="AN860">
            <v>826500</v>
          </cell>
          <cell r="AO860">
            <v>739500</v>
          </cell>
          <cell r="AR860" t="str">
            <v>62</v>
          </cell>
        </row>
        <row r="861">
          <cell r="R861">
            <v>5292000</v>
          </cell>
          <cell r="S861">
            <v>5292000</v>
          </cell>
          <cell r="T861">
            <v>5292000</v>
          </cell>
          <cell r="U861">
            <v>5292000</v>
          </cell>
          <cell r="V861">
            <v>5292000</v>
          </cell>
          <cell r="W861">
            <v>5292000</v>
          </cell>
          <cell r="X861">
            <v>5292000</v>
          </cell>
          <cell r="Y861">
            <v>5292000</v>
          </cell>
          <cell r="Z861">
            <v>0</v>
          </cell>
          <cell r="AA861">
            <v>0</v>
          </cell>
          <cell r="AB861">
            <v>0</v>
          </cell>
          <cell r="AC861">
            <v>0</v>
          </cell>
          <cell r="AD861">
            <v>5281375</v>
          </cell>
          <cell r="AE861">
            <v>5287750</v>
          </cell>
          <cell r="AF861">
            <v>5292000</v>
          </cell>
          <cell r="AG861">
            <v>5292000</v>
          </cell>
          <cell r="AH861">
            <v>5292000</v>
          </cell>
          <cell r="AI861">
            <v>5292000</v>
          </cell>
          <cell r="AJ861">
            <v>5292000</v>
          </cell>
          <cell r="AK861">
            <v>5292000</v>
          </cell>
          <cell r="AL861">
            <v>5071500</v>
          </cell>
          <cell r="AM861">
            <v>4630500</v>
          </cell>
          <cell r="AN861">
            <v>4189500</v>
          </cell>
          <cell r="AO861">
            <v>3748500</v>
          </cell>
          <cell r="AR861" t="str">
            <v>62</v>
          </cell>
        </row>
        <row r="862">
          <cell r="R862">
            <v>863211</v>
          </cell>
          <cell r="S862">
            <v>863211</v>
          </cell>
          <cell r="T862">
            <v>863211</v>
          </cell>
          <cell r="U862">
            <v>863211</v>
          </cell>
          <cell r="V862">
            <v>863211</v>
          </cell>
          <cell r="W862">
            <v>863211</v>
          </cell>
          <cell r="X862">
            <v>863211</v>
          </cell>
          <cell r="Y862">
            <v>863211</v>
          </cell>
          <cell r="Z862">
            <v>863211</v>
          </cell>
          <cell r="AA862">
            <v>863211</v>
          </cell>
          <cell r="AB862">
            <v>3270608</v>
          </cell>
          <cell r="AC862">
            <v>3270608</v>
          </cell>
          <cell r="AD862">
            <v>1048451.125</v>
          </cell>
          <cell r="AE862">
            <v>1030809.2083333334</v>
          </cell>
          <cell r="AF862">
            <v>1013167.2916666666</v>
          </cell>
          <cell r="AG862">
            <v>995525.375</v>
          </cell>
          <cell r="AH862">
            <v>977883.45833333337</v>
          </cell>
          <cell r="AI862">
            <v>960241.54166666663</v>
          </cell>
          <cell r="AJ862">
            <v>942599.625</v>
          </cell>
          <cell r="AK862">
            <v>924957.70833333337</v>
          </cell>
          <cell r="AL862">
            <v>907315.79166666663</v>
          </cell>
          <cell r="AM862">
            <v>889673.875</v>
          </cell>
          <cell r="AN862">
            <v>972340.16666666663</v>
          </cell>
          <cell r="AO862">
            <v>1164135.625</v>
          </cell>
          <cell r="AR862" t="str">
            <v>62</v>
          </cell>
        </row>
        <row r="863">
          <cell r="R863">
            <v>30097</v>
          </cell>
          <cell r="S863">
            <v>30097</v>
          </cell>
          <cell r="T863">
            <v>35097</v>
          </cell>
          <cell r="U863">
            <v>35097</v>
          </cell>
          <cell r="V863">
            <v>35097</v>
          </cell>
          <cell r="W863">
            <v>42097</v>
          </cell>
          <cell r="X863">
            <v>42097</v>
          </cell>
          <cell r="Y863">
            <v>42097</v>
          </cell>
          <cell r="Z863">
            <v>72918</v>
          </cell>
          <cell r="AA863">
            <v>72918</v>
          </cell>
          <cell r="AB863">
            <v>72918</v>
          </cell>
          <cell r="AC863">
            <v>82918</v>
          </cell>
          <cell r="AD863">
            <v>91834.875</v>
          </cell>
          <cell r="AE863">
            <v>94342.958333333328</v>
          </cell>
          <cell r="AF863">
            <v>93263.666666666672</v>
          </cell>
          <cell r="AG863">
            <v>88597</v>
          </cell>
          <cell r="AH863">
            <v>83930.333333333328</v>
          </cell>
          <cell r="AI863">
            <v>78222</v>
          </cell>
          <cell r="AJ863">
            <v>71472</v>
          </cell>
          <cell r="AK863">
            <v>64722</v>
          </cell>
          <cell r="AL863">
            <v>58631.208333333336</v>
          </cell>
          <cell r="AM863">
            <v>53199.625</v>
          </cell>
          <cell r="AN863">
            <v>47768.041666666664</v>
          </cell>
          <cell r="AO863">
            <v>47253.125</v>
          </cell>
          <cell r="AR863" t="str">
            <v>62</v>
          </cell>
        </row>
        <row r="864">
          <cell r="AC864">
            <v>526000</v>
          </cell>
          <cell r="AO864">
            <v>21916.666666666668</v>
          </cell>
          <cell r="AQ864" t="str">
            <v>37d</v>
          </cell>
          <cell r="AR864" t="str">
            <v>56</v>
          </cell>
        </row>
        <row r="865">
          <cell r="R865">
            <v>448000</v>
          </cell>
          <cell r="S865">
            <v>448000</v>
          </cell>
          <cell r="T865">
            <v>448000</v>
          </cell>
          <cell r="U865">
            <v>448000</v>
          </cell>
          <cell r="V865">
            <v>448000</v>
          </cell>
          <cell r="W865">
            <v>448000</v>
          </cell>
          <cell r="X865">
            <v>448000</v>
          </cell>
          <cell r="Y865">
            <v>448000</v>
          </cell>
          <cell r="Z865">
            <v>-726946</v>
          </cell>
          <cell r="AA865">
            <v>-726946</v>
          </cell>
          <cell r="AB865">
            <v>-726946</v>
          </cell>
          <cell r="AC865">
            <v>-726946</v>
          </cell>
          <cell r="AD865">
            <v>629875</v>
          </cell>
          <cell r="AE865">
            <v>605625</v>
          </cell>
          <cell r="AF865">
            <v>581375</v>
          </cell>
          <cell r="AG865">
            <v>557125</v>
          </cell>
          <cell r="AH865">
            <v>532875</v>
          </cell>
          <cell r="AI865">
            <v>508625</v>
          </cell>
          <cell r="AJ865">
            <v>484375</v>
          </cell>
          <cell r="AK865">
            <v>460125</v>
          </cell>
          <cell r="AL865">
            <v>399043.91666666669</v>
          </cell>
          <cell r="AM865">
            <v>301131.75</v>
          </cell>
          <cell r="AN865">
            <v>203219.58333333334</v>
          </cell>
          <cell r="AO865">
            <v>105307.41666666667</v>
          </cell>
          <cell r="AR865" t="str">
            <v>62</v>
          </cell>
        </row>
        <row r="866">
          <cell r="R866">
            <v>601000</v>
          </cell>
          <cell r="S866">
            <v>601000</v>
          </cell>
          <cell r="T866">
            <v>601000</v>
          </cell>
          <cell r="U866">
            <v>601000</v>
          </cell>
          <cell r="V866">
            <v>601000</v>
          </cell>
          <cell r="W866">
            <v>601000</v>
          </cell>
          <cell r="X866">
            <v>601000</v>
          </cell>
          <cell r="Y866">
            <v>601000</v>
          </cell>
          <cell r="Z866">
            <v>601000</v>
          </cell>
          <cell r="AA866">
            <v>601000</v>
          </cell>
          <cell r="AB866">
            <v>601000</v>
          </cell>
          <cell r="AC866">
            <v>0</v>
          </cell>
          <cell r="AD866">
            <v>209208.33333333334</v>
          </cell>
          <cell r="AE866">
            <v>259291.66666666666</v>
          </cell>
          <cell r="AF866">
            <v>309375</v>
          </cell>
          <cell r="AG866">
            <v>359458.33333333331</v>
          </cell>
          <cell r="AH866">
            <v>409541.66666666669</v>
          </cell>
          <cell r="AI866">
            <v>459625</v>
          </cell>
          <cell r="AJ866">
            <v>509708.33333333331</v>
          </cell>
          <cell r="AK866">
            <v>559791.66666666663</v>
          </cell>
          <cell r="AL866">
            <v>586958.33333333337</v>
          </cell>
          <cell r="AM866">
            <v>591208.33333333337</v>
          </cell>
          <cell r="AN866">
            <v>595458.33333333337</v>
          </cell>
          <cell r="AO866">
            <v>574250</v>
          </cell>
          <cell r="AR866" t="str">
            <v>62</v>
          </cell>
        </row>
        <row r="867"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>
            <v>0</v>
          </cell>
          <cell r="W867">
            <v>0</v>
          </cell>
          <cell r="X867">
            <v>0</v>
          </cell>
          <cell r="Y867">
            <v>0</v>
          </cell>
          <cell r="Z867">
            <v>245000</v>
          </cell>
          <cell r="AA867">
            <v>245000</v>
          </cell>
          <cell r="AB867">
            <v>245000</v>
          </cell>
          <cell r="AC867">
            <v>245000</v>
          </cell>
          <cell r="AD867">
            <v>175000</v>
          </cell>
          <cell r="AE867">
            <v>175000</v>
          </cell>
          <cell r="AF867">
            <v>175000</v>
          </cell>
          <cell r="AG867">
            <v>175000</v>
          </cell>
          <cell r="AH867">
            <v>175000</v>
          </cell>
          <cell r="AI867">
            <v>175000</v>
          </cell>
          <cell r="AJ867">
            <v>175000</v>
          </cell>
          <cell r="AK867">
            <v>175000</v>
          </cell>
          <cell r="AL867">
            <v>156041.66666666666</v>
          </cell>
          <cell r="AM867">
            <v>118125</v>
          </cell>
          <cell r="AN867">
            <v>80208.333333333328</v>
          </cell>
          <cell r="AO867">
            <v>71458.333333333328</v>
          </cell>
          <cell r="AR867" t="str">
            <v>62</v>
          </cell>
        </row>
        <row r="868">
          <cell r="R868">
            <v>22000</v>
          </cell>
          <cell r="S868">
            <v>9000</v>
          </cell>
          <cell r="T868">
            <v>-24000</v>
          </cell>
          <cell r="U868">
            <v>-93000</v>
          </cell>
          <cell r="V868">
            <v>-81000</v>
          </cell>
          <cell r="W868">
            <v>-105000</v>
          </cell>
          <cell r="X868">
            <v>-132000</v>
          </cell>
          <cell r="Y868">
            <v>-159000</v>
          </cell>
          <cell r="Z868">
            <v>62967</v>
          </cell>
          <cell r="AA868">
            <v>33967</v>
          </cell>
          <cell r="AB868">
            <v>118967</v>
          </cell>
          <cell r="AC868">
            <v>148967</v>
          </cell>
          <cell r="AD868">
            <v>916.66666666666663</v>
          </cell>
          <cell r="AE868">
            <v>2208.3333333333335</v>
          </cell>
          <cell r="AF868">
            <v>1583.3333333333333</v>
          </cell>
          <cell r="AG868">
            <v>-3291.6666666666665</v>
          </cell>
          <cell r="AH868">
            <v>-10541.666666666666</v>
          </cell>
          <cell r="AI868">
            <v>-18291.666666666668</v>
          </cell>
          <cell r="AJ868">
            <v>-28166.666666666668</v>
          </cell>
          <cell r="AK868">
            <v>-40291.666666666664</v>
          </cell>
          <cell r="AL868">
            <v>-44293.041666666664</v>
          </cell>
          <cell r="AM868">
            <v>-40254.125</v>
          </cell>
          <cell r="AN868">
            <v>-33881.875</v>
          </cell>
          <cell r="AO868">
            <v>-22717.958333333332</v>
          </cell>
          <cell r="AR868" t="str">
            <v>17</v>
          </cell>
        </row>
        <row r="869">
          <cell r="Z869">
            <v>805234</v>
          </cell>
          <cell r="AA869">
            <v>805234</v>
          </cell>
          <cell r="AB869">
            <v>805234</v>
          </cell>
          <cell r="AC869">
            <v>893234</v>
          </cell>
          <cell r="AK869">
            <v>0</v>
          </cell>
          <cell r="AL869">
            <v>33551.416666666664</v>
          </cell>
          <cell r="AM869">
            <v>100654.25</v>
          </cell>
          <cell r="AN869">
            <v>167757.08333333334</v>
          </cell>
          <cell r="AO869">
            <v>238526.58333333334</v>
          </cell>
        </row>
        <row r="870">
          <cell r="Z870">
            <v>117818</v>
          </cell>
          <cell r="AA870">
            <v>117818</v>
          </cell>
          <cell r="AB870">
            <v>117818</v>
          </cell>
          <cell r="AC870">
            <v>227818</v>
          </cell>
          <cell r="AK870">
            <v>0</v>
          </cell>
          <cell r="AL870">
            <v>4909.083333333333</v>
          </cell>
          <cell r="AM870">
            <v>14727.25</v>
          </cell>
          <cell r="AN870">
            <v>24545.416666666668</v>
          </cell>
          <cell r="AO870">
            <v>38946.916666666664</v>
          </cell>
        </row>
        <row r="871">
          <cell r="R871">
            <v>49000</v>
          </cell>
          <cell r="S871">
            <v>98000</v>
          </cell>
          <cell r="T871">
            <v>147000</v>
          </cell>
          <cell r="U871">
            <v>196000</v>
          </cell>
          <cell r="V871">
            <v>245000</v>
          </cell>
          <cell r="W871">
            <v>-910000</v>
          </cell>
          <cell r="X871">
            <v>-910000</v>
          </cell>
          <cell r="Y871">
            <v>-910000</v>
          </cell>
          <cell r="Z871">
            <v>0</v>
          </cell>
          <cell r="AA871">
            <v>0</v>
          </cell>
          <cell r="AB871">
            <v>0</v>
          </cell>
          <cell r="AC871">
            <v>0</v>
          </cell>
          <cell r="AD871">
            <v>2041.6666666666667</v>
          </cell>
          <cell r="AE871">
            <v>8166.666666666667</v>
          </cell>
          <cell r="AF871">
            <v>18375</v>
          </cell>
          <cell r="AG871">
            <v>32666.666666666668</v>
          </cell>
          <cell r="AH871">
            <v>51041.666666666664</v>
          </cell>
          <cell r="AI871">
            <v>23333.333333333332</v>
          </cell>
          <cell r="AJ871">
            <v>-52500</v>
          </cell>
          <cell r="AK871">
            <v>-128333.33333333333</v>
          </cell>
          <cell r="AL871">
            <v>-166250</v>
          </cell>
          <cell r="AM871">
            <v>-166250</v>
          </cell>
          <cell r="AN871">
            <v>-166250</v>
          </cell>
          <cell r="AO871">
            <v>-166250</v>
          </cell>
          <cell r="AR871" t="str">
            <v>17</v>
          </cell>
        </row>
        <row r="872">
          <cell r="R872">
            <v>0</v>
          </cell>
          <cell r="S872">
            <v>0</v>
          </cell>
          <cell r="T872">
            <v>2000</v>
          </cell>
          <cell r="U872">
            <v>2000</v>
          </cell>
          <cell r="V872">
            <v>2000</v>
          </cell>
          <cell r="W872">
            <v>4000</v>
          </cell>
          <cell r="X872">
            <v>4000</v>
          </cell>
          <cell r="Y872">
            <v>4000</v>
          </cell>
          <cell r="Z872">
            <v>447324</v>
          </cell>
          <cell r="AA872">
            <v>447324</v>
          </cell>
          <cell r="AB872">
            <v>447324</v>
          </cell>
          <cell r="AC872">
            <v>452324</v>
          </cell>
          <cell r="AD872">
            <v>0</v>
          </cell>
          <cell r="AE872">
            <v>0</v>
          </cell>
          <cell r="AF872">
            <v>83.333333333333329</v>
          </cell>
          <cell r="AG872">
            <v>250</v>
          </cell>
          <cell r="AH872">
            <v>416.66666666666669</v>
          </cell>
          <cell r="AI872">
            <v>666.66666666666663</v>
          </cell>
          <cell r="AJ872">
            <v>1000</v>
          </cell>
          <cell r="AK872">
            <v>1333.3333333333333</v>
          </cell>
          <cell r="AL872">
            <v>20138.5</v>
          </cell>
          <cell r="AM872">
            <v>57415.5</v>
          </cell>
          <cell r="AN872">
            <v>94692.5</v>
          </cell>
          <cell r="AO872">
            <v>132177.83333333334</v>
          </cell>
          <cell r="AR872" t="str">
            <v>17</v>
          </cell>
        </row>
        <row r="873">
          <cell r="R873">
            <v>0</v>
          </cell>
          <cell r="S873">
            <v>0</v>
          </cell>
          <cell r="T873">
            <v>-24000</v>
          </cell>
          <cell r="U873">
            <v>-24000</v>
          </cell>
          <cell r="V873">
            <v>-24000</v>
          </cell>
          <cell r="W873">
            <v>108000</v>
          </cell>
          <cell r="X873">
            <v>108000</v>
          </cell>
          <cell r="Y873">
            <v>108000</v>
          </cell>
          <cell r="Z873">
            <v>0</v>
          </cell>
          <cell r="AA873">
            <v>0</v>
          </cell>
          <cell r="AB873">
            <v>0</v>
          </cell>
          <cell r="AC873">
            <v>0</v>
          </cell>
          <cell r="AD873">
            <v>0</v>
          </cell>
          <cell r="AE873">
            <v>0</v>
          </cell>
          <cell r="AF873">
            <v>-1000</v>
          </cell>
          <cell r="AG873">
            <v>-3000</v>
          </cell>
          <cell r="AH873">
            <v>-5000</v>
          </cell>
          <cell r="AI873">
            <v>-1500</v>
          </cell>
          <cell r="AJ873">
            <v>7500</v>
          </cell>
          <cell r="AK873">
            <v>16500</v>
          </cell>
          <cell r="AL873">
            <v>21000</v>
          </cell>
          <cell r="AM873">
            <v>21000</v>
          </cell>
          <cell r="AN873">
            <v>21000</v>
          </cell>
          <cell r="AO873">
            <v>21000</v>
          </cell>
          <cell r="AR873" t="str">
            <v>17</v>
          </cell>
        </row>
        <row r="874">
          <cell r="R874">
            <v>0</v>
          </cell>
          <cell r="S874">
            <v>0</v>
          </cell>
          <cell r="T874">
            <v>2000</v>
          </cell>
          <cell r="U874">
            <v>2000</v>
          </cell>
          <cell r="V874">
            <v>2000</v>
          </cell>
          <cell r="W874">
            <v>3000</v>
          </cell>
          <cell r="X874">
            <v>3000</v>
          </cell>
          <cell r="Y874">
            <v>3000</v>
          </cell>
          <cell r="Z874">
            <v>0</v>
          </cell>
          <cell r="AA874">
            <v>0</v>
          </cell>
          <cell r="AB874">
            <v>0</v>
          </cell>
          <cell r="AC874">
            <v>0</v>
          </cell>
          <cell r="AD874">
            <v>0</v>
          </cell>
          <cell r="AE874">
            <v>0</v>
          </cell>
          <cell r="AF874">
            <v>83.333333333333329</v>
          </cell>
          <cell r="AG874">
            <v>250</v>
          </cell>
          <cell r="AH874">
            <v>416.66666666666669</v>
          </cell>
          <cell r="AI874">
            <v>625</v>
          </cell>
          <cell r="AJ874">
            <v>875</v>
          </cell>
          <cell r="AK874">
            <v>1125</v>
          </cell>
          <cell r="AL874">
            <v>1250</v>
          </cell>
          <cell r="AM874">
            <v>1250</v>
          </cell>
          <cell r="AN874">
            <v>1250</v>
          </cell>
          <cell r="AO874">
            <v>1250</v>
          </cell>
          <cell r="AR874" t="str">
            <v>17</v>
          </cell>
        </row>
        <row r="875">
          <cell r="R875">
            <v>52000</v>
          </cell>
          <cell r="S875">
            <v>57000</v>
          </cell>
          <cell r="T875">
            <v>98000</v>
          </cell>
          <cell r="U875">
            <v>121000</v>
          </cell>
          <cell r="V875">
            <v>367000</v>
          </cell>
          <cell r="W875">
            <v>369000</v>
          </cell>
          <cell r="X875">
            <v>374000</v>
          </cell>
          <cell r="Y875">
            <v>379000</v>
          </cell>
          <cell r="Z875">
            <v>509000</v>
          </cell>
          <cell r="AA875">
            <v>543000</v>
          </cell>
          <cell r="AB875">
            <v>643000</v>
          </cell>
          <cell r="AC875">
            <v>690000</v>
          </cell>
          <cell r="AD875">
            <v>2166.6666666666665</v>
          </cell>
          <cell r="AE875">
            <v>6708.333333333333</v>
          </cell>
          <cell r="AF875">
            <v>13166.666666666666</v>
          </cell>
          <cell r="AG875">
            <v>22291.666666666668</v>
          </cell>
          <cell r="AH875">
            <v>42625</v>
          </cell>
          <cell r="AI875">
            <v>73291.666666666672</v>
          </cell>
          <cell r="AJ875">
            <v>104250</v>
          </cell>
          <cell r="AK875">
            <v>135625</v>
          </cell>
          <cell r="AL875">
            <v>172625</v>
          </cell>
          <cell r="AM875">
            <v>216458.33333333334</v>
          </cell>
          <cell r="AN875">
            <v>265875</v>
          </cell>
          <cell r="AO875">
            <v>321416.66666666669</v>
          </cell>
          <cell r="AR875" t="str">
            <v>17</v>
          </cell>
        </row>
        <row r="876">
          <cell r="R876">
            <v>-90000</v>
          </cell>
          <cell r="S876">
            <v>-180000</v>
          </cell>
          <cell r="T876">
            <v>-270000</v>
          </cell>
          <cell r="U876">
            <v>-360000</v>
          </cell>
          <cell r="V876">
            <v>-450000</v>
          </cell>
          <cell r="W876">
            <v>-542000</v>
          </cell>
          <cell r="X876">
            <v>-589000</v>
          </cell>
          <cell r="Y876">
            <v>-673000</v>
          </cell>
          <cell r="Z876">
            <v>0</v>
          </cell>
          <cell r="AA876">
            <v>0</v>
          </cell>
          <cell r="AB876">
            <v>0</v>
          </cell>
          <cell r="AC876">
            <v>0</v>
          </cell>
          <cell r="AD876">
            <v>-3750</v>
          </cell>
          <cell r="AE876">
            <v>-15000</v>
          </cell>
          <cell r="AF876">
            <v>-33750</v>
          </cell>
          <cell r="AG876">
            <v>-60000</v>
          </cell>
          <cell r="AH876">
            <v>-93750</v>
          </cell>
          <cell r="AI876">
            <v>-135083.33333333334</v>
          </cell>
          <cell r="AJ876">
            <v>-182208.33333333334</v>
          </cell>
          <cell r="AK876">
            <v>-234791.66666666666</v>
          </cell>
          <cell r="AL876">
            <v>-262833.33333333331</v>
          </cell>
          <cell r="AM876">
            <v>-262833.33333333331</v>
          </cell>
          <cell r="AN876">
            <v>-262833.33333333331</v>
          </cell>
          <cell r="AO876">
            <v>-262833.33333333331</v>
          </cell>
          <cell r="AR876" t="str">
            <v>17</v>
          </cell>
        </row>
        <row r="877">
          <cell r="R877">
            <v>0</v>
          </cell>
          <cell r="S877">
            <v>0</v>
          </cell>
          <cell r="T877">
            <v>-114000</v>
          </cell>
          <cell r="U877">
            <v>-114000</v>
          </cell>
          <cell r="V877">
            <v>-114000</v>
          </cell>
          <cell r="W877">
            <v>-232000</v>
          </cell>
          <cell r="X877">
            <v>-232000</v>
          </cell>
          <cell r="Y877">
            <v>-232000</v>
          </cell>
          <cell r="Z877">
            <v>-2606240</v>
          </cell>
          <cell r="AA877">
            <v>-2606240</v>
          </cell>
          <cell r="AB877">
            <v>-2606240</v>
          </cell>
          <cell r="AC877">
            <v>-3121240</v>
          </cell>
          <cell r="AD877">
            <v>0</v>
          </cell>
          <cell r="AE877">
            <v>0</v>
          </cell>
          <cell r="AF877">
            <v>-4750</v>
          </cell>
          <cell r="AG877">
            <v>-14250</v>
          </cell>
          <cell r="AH877">
            <v>-23750</v>
          </cell>
          <cell r="AI877">
            <v>-38166.666666666664</v>
          </cell>
          <cell r="AJ877">
            <v>-57500</v>
          </cell>
          <cell r="AK877">
            <v>-76833.333333333328</v>
          </cell>
          <cell r="AL877">
            <v>-195093.33333333334</v>
          </cell>
          <cell r="AM877">
            <v>-412280</v>
          </cell>
          <cell r="AN877">
            <v>-629466.66666666663</v>
          </cell>
          <cell r="AO877">
            <v>-868111.66666666663</v>
          </cell>
          <cell r="AR877" t="str">
            <v>17</v>
          </cell>
        </row>
        <row r="878">
          <cell r="R878">
            <v>8000</v>
          </cell>
          <cell r="S878">
            <v>15000</v>
          </cell>
          <cell r="T878">
            <v>-180000</v>
          </cell>
          <cell r="U878">
            <v>-242000</v>
          </cell>
          <cell r="V878">
            <v>-296000</v>
          </cell>
          <cell r="W878">
            <v>-350000</v>
          </cell>
          <cell r="X878">
            <v>-405000</v>
          </cell>
          <cell r="Y878">
            <v>-462000</v>
          </cell>
          <cell r="Z878">
            <v>-2039616</v>
          </cell>
          <cell r="AA878">
            <v>-2096616</v>
          </cell>
          <cell r="AB878">
            <v>-1908616</v>
          </cell>
          <cell r="AC878">
            <v>-1973616</v>
          </cell>
          <cell r="AD878">
            <v>333.33333333333331</v>
          </cell>
          <cell r="AE878">
            <v>1291.6666666666667</v>
          </cell>
          <cell r="AF878">
            <v>-5583.333333333333</v>
          </cell>
          <cell r="AG878">
            <v>-23166.666666666668</v>
          </cell>
          <cell r="AH878">
            <v>-45583.333333333336</v>
          </cell>
          <cell r="AI878">
            <v>-72500</v>
          </cell>
          <cell r="AJ878">
            <v>-103958.33333333333</v>
          </cell>
          <cell r="AK878">
            <v>-140083.33333333334</v>
          </cell>
          <cell r="AL878">
            <v>-244317.33333333334</v>
          </cell>
          <cell r="AM878">
            <v>-416660.33333333331</v>
          </cell>
          <cell r="AN878">
            <v>-583545</v>
          </cell>
          <cell r="AO878">
            <v>-745304.66666666663</v>
          </cell>
          <cell r="AR878" t="str">
            <v>17</v>
          </cell>
        </row>
        <row r="879">
          <cell r="R879">
            <v>50000</v>
          </cell>
          <cell r="S879">
            <v>100000</v>
          </cell>
          <cell r="T879">
            <v>150000</v>
          </cell>
          <cell r="U879">
            <v>200000</v>
          </cell>
          <cell r="V879">
            <v>250000</v>
          </cell>
          <cell r="W879">
            <v>300000</v>
          </cell>
          <cell r="X879">
            <v>350000</v>
          </cell>
          <cell r="Y879">
            <v>400000</v>
          </cell>
          <cell r="Z879">
            <v>-1464596</v>
          </cell>
          <cell r="AA879">
            <v>-1414596</v>
          </cell>
          <cell r="AB879">
            <v>-1364596</v>
          </cell>
          <cell r="AC879">
            <v>-1349596</v>
          </cell>
          <cell r="AD879">
            <v>2083.3333333333335</v>
          </cell>
          <cell r="AE879">
            <v>8333.3333333333339</v>
          </cell>
          <cell r="AF879">
            <v>18750</v>
          </cell>
          <cell r="AG879">
            <v>33333.333333333336</v>
          </cell>
          <cell r="AH879">
            <v>52083.333333333336</v>
          </cell>
          <cell r="AI879">
            <v>75000</v>
          </cell>
          <cell r="AJ879">
            <v>102083.33333333333</v>
          </cell>
          <cell r="AK879">
            <v>133333.33333333334</v>
          </cell>
          <cell r="AL879">
            <v>88975.166666666672</v>
          </cell>
          <cell r="AM879">
            <v>-30991.166666666668</v>
          </cell>
          <cell r="AN879">
            <v>-146790.83333333334</v>
          </cell>
          <cell r="AO879">
            <v>-259882.16666666666</v>
          </cell>
          <cell r="AR879" t="str">
            <v>17</v>
          </cell>
        </row>
        <row r="880">
          <cell r="R880">
            <v>15000</v>
          </cell>
          <cell r="S880">
            <v>13000</v>
          </cell>
          <cell r="T880">
            <v>21000</v>
          </cell>
          <cell r="U880">
            <v>28000</v>
          </cell>
          <cell r="V880">
            <v>-262000</v>
          </cell>
          <cell r="W880">
            <v>-21000</v>
          </cell>
          <cell r="X880">
            <v>-33000</v>
          </cell>
          <cell r="Y880">
            <v>-21000</v>
          </cell>
          <cell r="Z880">
            <v>-577173</v>
          </cell>
          <cell r="AA880">
            <v>-651173</v>
          </cell>
          <cell r="AB880">
            <v>-693173</v>
          </cell>
          <cell r="AC880">
            <v>-783173</v>
          </cell>
          <cell r="AD880">
            <v>625</v>
          </cell>
          <cell r="AE880">
            <v>1791.6666666666667</v>
          </cell>
          <cell r="AF880">
            <v>3208.3333333333335</v>
          </cell>
          <cell r="AG880">
            <v>5250</v>
          </cell>
          <cell r="AH880">
            <v>-4500</v>
          </cell>
          <cell r="AI880">
            <v>-16291.666666666666</v>
          </cell>
          <cell r="AJ880">
            <v>-18541.666666666668</v>
          </cell>
          <cell r="AK880">
            <v>-20791.666666666668</v>
          </cell>
          <cell r="AL880">
            <v>-45715.541666666664</v>
          </cell>
          <cell r="AM880">
            <v>-96896.625</v>
          </cell>
          <cell r="AN880">
            <v>-152911.04166666666</v>
          </cell>
          <cell r="AO880">
            <v>-214425.45833333334</v>
          </cell>
          <cell r="AR880" t="str">
            <v>17</v>
          </cell>
        </row>
        <row r="881">
          <cell r="R881">
            <v>-4000</v>
          </cell>
          <cell r="S881">
            <v>-8000</v>
          </cell>
          <cell r="T881">
            <v>-12000</v>
          </cell>
          <cell r="U881">
            <v>-16000</v>
          </cell>
          <cell r="V881">
            <v>-20000</v>
          </cell>
          <cell r="W881">
            <v>-24000</v>
          </cell>
          <cell r="X881">
            <v>-28000</v>
          </cell>
          <cell r="Y881">
            <v>-32000</v>
          </cell>
          <cell r="Z881">
            <v>0</v>
          </cell>
          <cell r="AA881">
            <v>0</v>
          </cell>
          <cell r="AB881">
            <v>0</v>
          </cell>
          <cell r="AC881">
            <v>0</v>
          </cell>
          <cell r="AD881">
            <v>-166.66666666666666</v>
          </cell>
          <cell r="AE881">
            <v>-666.66666666666663</v>
          </cell>
          <cell r="AF881">
            <v>-1500</v>
          </cell>
          <cell r="AG881">
            <v>-2666.6666666666665</v>
          </cell>
          <cell r="AH881">
            <v>-4166.666666666667</v>
          </cell>
          <cell r="AI881">
            <v>-6000</v>
          </cell>
          <cell r="AJ881">
            <v>-8166.666666666667</v>
          </cell>
          <cell r="AK881">
            <v>-10666.666666666666</v>
          </cell>
          <cell r="AL881">
            <v>-12000</v>
          </cell>
          <cell r="AM881">
            <v>-12000</v>
          </cell>
          <cell r="AN881">
            <v>-12000</v>
          </cell>
          <cell r="AO881">
            <v>-12000</v>
          </cell>
          <cell r="AR881" t="str">
            <v>17</v>
          </cell>
        </row>
        <row r="882">
          <cell r="R882">
            <v>-859037900</v>
          </cell>
          <cell r="S882">
            <v>-859037900</v>
          </cell>
          <cell r="T882">
            <v>-859037900</v>
          </cell>
          <cell r="U882">
            <v>-859037900</v>
          </cell>
          <cell r="V882">
            <v>-859037900</v>
          </cell>
          <cell r="W882">
            <v>-859037900</v>
          </cell>
          <cell r="X882">
            <v>-859037900</v>
          </cell>
          <cell r="Y882">
            <v>-859037900</v>
          </cell>
          <cell r="Z882">
            <v>-859037900</v>
          </cell>
          <cell r="AA882">
            <v>-859037900</v>
          </cell>
          <cell r="AB882">
            <v>-859037900</v>
          </cell>
          <cell r="AC882">
            <v>-859037900</v>
          </cell>
          <cell r="AD882">
            <v>-859037900</v>
          </cell>
          <cell r="AE882">
            <v>-859037900</v>
          </cell>
          <cell r="AF882">
            <v>-859037900</v>
          </cell>
          <cell r="AG882">
            <v>-859037900</v>
          </cell>
          <cell r="AH882">
            <v>-859037900</v>
          </cell>
          <cell r="AI882">
            <v>-859037900</v>
          </cell>
          <cell r="AJ882">
            <v>-859037900</v>
          </cell>
          <cell r="AK882">
            <v>-859037900</v>
          </cell>
          <cell r="AL882">
            <v>-859037900</v>
          </cell>
          <cell r="AM882">
            <v>-859037900</v>
          </cell>
          <cell r="AN882">
            <v>-859037900</v>
          </cell>
          <cell r="AO882">
            <v>-859037900</v>
          </cell>
          <cell r="AR882" t="str">
            <v>6b</v>
          </cell>
        </row>
        <row r="883">
          <cell r="R883">
            <v>0</v>
          </cell>
          <cell r="S883">
            <v>0</v>
          </cell>
          <cell r="T883">
            <v>0</v>
          </cell>
          <cell r="U883">
            <v>0</v>
          </cell>
          <cell r="V883">
            <v>0</v>
          </cell>
          <cell r="W883">
            <v>0</v>
          </cell>
          <cell r="X883">
            <v>0</v>
          </cell>
          <cell r="Y883">
            <v>0</v>
          </cell>
          <cell r="Z883">
            <v>0</v>
          </cell>
          <cell r="AA883">
            <v>0</v>
          </cell>
          <cell r="AB883">
            <v>0</v>
          </cell>
          <cell r="AC883">
            <v>0</v>
          </cell>
          <cell r="AD883">
            <v>-42500000</v>
          </cell>
          <cell r="AE883">
            <v>-37500000</v>
          </cell>
          <cell r="AF883">
            <v>-32500000</v>
          </cell>
          <cell r="AG883">
            <v>-27500000</v>
          </cell>
          <cell r="AH883">
            <v>-22500000</v>
          </cell>
          <cell r="AI883">
            <v>-17500000</v>
          </cell>
          <cell r="AJ883">
            <v>-12500000</v>
          </cell>
          <cell r="AK883">
            <v>-7500000</v>
          </cell>
          <cell r="AL883">
            <v>-2500000</v>
          </cell>
          <cell r="AM883">
            <v>0</v>
          </cell>
          <cell r="AN883">
            <v>0</v>
          </cell>
          <cell r="AO883">
            <v>0</v>
          </cell>
          <cell r="AR883" t="str">
            <v>5</v>
          </cell>
        </row>
        <row r="884"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>
            <v>0</v>
          </cell>
          <cell r="W884">
            <v>0</v>
          </cell>
          <cell r="X884">
            <v>0</v>
          </cell>
          <cell r="Y884">
            <v>0</v>
          </cell>
          <cell r="Z884">
            <v>0</v>
          </cell>
          <cell r="AA884">
            <v>0</v>
          </cell>
          <cell r="AB884">
            <v>0</v>
          </cell>
          <cell r="AC884">
            <v>0</v>
          </cell>
          <cell r="AD884">
            <v>0</v>
          </cell>
          <cell r="AE884">
            <v>0</v>
          </cell>
          <cell r="AF884">
            <v>0</v>
          </cell>
          <cell r="AG884">
            <v>0</v>
          </cell>
          <cell r="AH884">
            <v>0</v>
          </cell>
          <cell r="AI884">
            <v>0</v>
          </cell>
          <cell r="AJ884">
            <v>0</v>
          </cell>
          <cell r="AK884">
            <v>0</v>
          </cell>
          <cell r="AL884">
            <v>0</v>
          </cell>
          <cell r="AM884">
            <v>0</v>
          </cell>
          <cell r="AN884">
            <v>0</v>
          </cell>
          <cell r="AO884">
            <v>0</v>
          </cell>
          <cell r="AR884" t="str">
            <v>5</v>
          </cell>
        </row>
        <row r="885">
          <cell r="R885">
            <v>0</v>
          </cell>
          <cell r="S885">
            <v>0</v>
          </cell>
          <cell r="T885">
            <v>0</v>
          </cell>
          <cell r="U885">
            <v>0</v>
          </cell>
          <cell r="V885">
            <v>0</v>
          </cell>
          <cell r="W885">
            <v>0</v>
          </cell>
          <cell r="X885">
            <v>0</v>
          </cell>
          <cell r="Y885">
            <v>0</v>
          </cell>
          <cell r="Z885">
            <v>0</v>
          </cell>
          <cell r="AA885">
            <v>0</v>
          </cell>
          <cell r="AB885">
            <v>0</v>
          </cell>
          <cell r="AC885">
            <v>0</v>
          </cell>
          <cell r="AD885">
            <v>-377212.5</v>
          </cell>
          <cell r="AE885">
            <v>-341287.5</v>
          </cell>
          <cell r="AF885">
            <v>-305362.5</v>
          </cell>
          <cell r="AG885">
            <v>-269437.5</v>
          </cell>
          <cell r="AH885">
            <v>-233512.5</v>
          </cell>
          <cell r="AI885">
            <v>-197587.5</v>
          </cell>
          <cell r="AJ885">
            <v>-161662.5</v>
          </cell>
          <cell r="AK885">
            <v>-125737.5</v>
          </cell>
          <cell r="AL885">
            <v>-89812.5</v>
          </cell>
          <cell r="AM885">
            <v>-53887.5</v>
          </cell>
          <cell r="AN885">
            <v>-17962.5</v>
          </cell>
          <cell r="AO885">
            <v>0</v>
          </cell>
          <cell r="AR885" t="str">
            <v>5</v>
          </cell>
        </row>
        <row r="886"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V886">
            <v>0</v>
          </cell>
          <cell r="W886">
            <v>0</v>
          </cell>
          <cell r="X886">
            <v>0</v>
          </cell>
          <cell r="Y886">
            <v>0</v>
          </cell>
          <cell r="Z886">
            <v>0</v>
          </cell>
          <cell r="AA886">
            <v>0</v>
          </cell>
          <cell r="AB886">
            <v>0</v>
          </cell>
          <cell r="AC886">
            <v>0</v>
          </cell>
          <cell r="AD886">
            <v>-1280700</v>
          </cell>
          <cell r="AE886">
            <v>-1157300</v>
          </cell>
          <cell r="AF886">
            <v>-1033900</v>
          </cell>
          <cell r="AG886">
            <v>-911437.5</v>
          </cell>
          <cell r="AH886">
            <v>-789912.5</v>
          </cell>
          <cell r="AI886">
            <v>-668387.5</v>
          </cell>
          <cell r="AJ886">
            <v>-546862.5</v>
          </cell>
          <cell r="AK886">
            <v>-425337.5</v>
          </cell>
          <cell r="AL886">
            <v>-303812.5</v>
          </cell>
          <cell r="AM886">
            <v>-182287.5</v>
          </cell>
          <cell r="AN886">
            <v>-60762.5</v>
          </cell>
          <cell r="AO886">
            <v>0</v>
          </cell>
          <cell r="AR886" t="str">
            <v>5</v>
          </cell>
        </row>
        <row r="887">
          <cell r="R887">
            <v>0</v>
          </cell>
          <cell r="S887">
            <v>0</v>
          </cell>
          <cell r="T887">
            <v>0</v>
          </cell>
          <cell r="U887">
            <v>0</v>
          </cell>
          <cell r="V887">
            <v>0</v>
          </cell>
          <cell r="W887">
            <v>0</v>
          </cell>
          <cell r="X887">
            <v>0</v>
          </cell>
          <cell r="Y887">
            <v>0</v>
          </cell>
          <cell r="Z887">
            <v>0</v>
          </cell>
          <cell r="AA887">
            <v>0</v>
          </cell>
          <cell r="AB887">
            <v>0</v>
          </cell>
          <cell r="AC887">
            <v>0</v>
          </cell>
          <cell r="AD887">
            <v>-18593750</v>
          </cell>
          <cell r="AE887">
            <v>-15468750</v>
          </cell>
          <cell r="AF887">
            <v>-12656250</v>
          </cell>
          <cell r="AG887">
            <v>-9843750</v>
          </cell>
          <cell r="AH887">
            <v>-7031250</v>
          </cell>
          <cell r="AI887">
            <v>-4218750</v>
          </cell>
          <cell r="AJ887">
            <v>-1406250</v>
          </cell>
          <cell r="AK887">
            <v>0</v>
          </cell>
          <cell r="AL887">
            <v>0</v>
          </cell>
          <cell r="AM887">
            <v>0</v>
          </cell>
          <cell r="AN887">
            <v>0</v>
          </cell>
          <cell r="AO887">
            <v>0</v>
          </cell>
          <cell r="AR887" t="str">
            <v>5</v>
          </cell>
        </row>
        <row r="888">
          <cell r="R888">
            <v>0</v>
          </cell>
          <cell r="S888">
            <v>0</v>
          </cell>
          <cell r="T888">
            <v>0</v>
          </cell>
          <cell r="U888">
            <v>0</v>
          </cell>
          <cell r="V888">
            <v>0</v>
          </cell>
          <cell r="W888">
            <v>0</v>
          </cell>
          <cell r="X888">
            <v>0</v>
          </cell>
          <cell r="Y888">
            <v>0</v>
          </cell>
          <cell r="Z888">
            <v>0</v>
          </cell>
          <cell r="AA888">
            <v>0</v>
          </cell>
          <cell r="AB888">
            <v>0</v>
          </cell>
          <cell r="AC888">
            <v>0</v>
          </cell>
          <cell r="AD888">
            <v>-71041666.666666672</v>
          </cell>
          <cell r="AE888">
            <v>-63531250</v>
          </cell>
          <cell r="AF888">
            <v>-56843750</v>
          </cell>
          <cell r="AG888">
            <v>-50156250</v>
          </cell>
          <cell r="AH888">
            <v>-43468750</v>
          </cell>
          <cell r="AI888">
            <v>-36781250</v>
          </cell>
          <cell r="AJ888">
            <v>-30093750</v>
          </cell>
          <cell r="AK888">
            <v>-23406250</v>
          </cell>
          <cell r="AL888">
            <v>-16718750</v>
          </cell>
          <cell r="AM888">
            <v>-10031250</v>
          </cell>
          <cell r="AN888">
            <v>-3343750</v>
          </cell>
          <cell r="AO888">
            <v>0</v>
          </cell>
          <cell r="AR888" t="str">
            <v>5</v>
          </cell>
        </row>
        <row r="889">
          <cell r="R889">
            <v>0</v>
          </cell>
          <cell r="S889">
            <v>0</v>
          </cell>
          <cell r="T889">
            <v>0</v>
          </cell>
          <cell r="U889">
            <v>0</v>
          </cell>
          <cell r="V889">
            <v>0</v>
          </cell>
          <cell r="W889">
            <v>0</v>
          </cell>
          <cell r="X889">
            <v>0</v>
          </cell>
          <cell r="Y889">
            <v>0</v>
          </cell>
          <cell r="Z889">
            <v>0</v>
          </cell>
          <cell r="AA889">
            <v>0</v>
          </cell>
          <cell r="AB889">
            <v>0</v>
          </cell>
          <cell r="AC889">
            <v>0</v>
          </cell>
          <cell r="AD889">
            <v>-175000000</v>
          </cell>
          <cell r="AE889">
            <v>-158333333.33333334</v>
          </cell>
          <cell r="AF889">
            <v>-141666666.66666666</v>
          </cell>
          <cell r="AG889">
            <v>-125000000</v>
          </cell>
          <cell r="AH889">
            <v>-108333333.33333333</v>
          </cell>
          <cell r="AI889">
            <v>-91666666.666666672</v>
          </cell>
          <cell r="AJ889">
            <v>-75000000</v>
          </cell>
          <cell r="AK889">
            <v>-58333333.333333336</v>
          </cell>
          <cell r="AL889">
            <v>-41666666.666666664</v>
          </cell>
          <cell r="AM889">
            <v>-25000000</v>
          </cell>
          <cell r="AN889">
            <v>-8333333.333333333</v>
          </cell>
          <cell r="AO889">
            <v>0</v>
          </cell>
          <cell r="AR889" t="str">
            <v>5</v>
          </cell>
        </row>
        <row r="890">
          <cell r="R890">
            <v>-122847945.22</v>
          </cell>
          <cell r="S890">
            <v>-122847945.22</v>
          </cell>
          <cell r="T890">
            <v>-122847945.22</v>
          </cell>
          <cell r="U890">
            <v>-122847945.22</v>
          </cell>
          <cell r="V890">
            <v>-122847945.22</v>
          </cell>
          <cell r="W890">
            <v>-122847945.22</v>
          </cell>
          <cell r="X890">
            <v>-122847945.22</v>
          </cell>
          <cell r="Y890">
            <v>-122847945.22</v>
          </cell>
          <cell r="Z890">
            <v>-122847945.22</v>
          </cell>
          <cell r="AA890">
            <v>-122847945.22</v>
          </cell>
          <cell r="AB890">
            <v>-122847945.22</v>
          </cell>
          <cell r="AC890">
            <v>-122847945.22</v>
          </cell>
          <cell r="AD890">
            <v>-122847945.22000001</v>
          </cell>
          <cell r="AE890">
            <v>-122847945.22000001</v>
          </cell>
          <cell r="AF890">
            <v>-122847945.22000001</v>
          </cell>
          <cell r="AG890">
            <v>-122847945.22000001</v>
          </cell>
          <cell r="AH890">
            <v>-122847945.22000001</v>
          </cell>
          <cell r="AI890">
            <v>-122847945.22000001</v>
          </cell>
          <cell r="AJ890">
            <v>-122847945.22000001</v>
          </cell>
          <cell r="AK890">
            <v>-122847945.22000001</v>
          </cell>
          <cell r="AL890">
            <v>-122847945.22000001</v>
          </cell>
          <cell r="AM890">
            <v>-122847945.22000001</v>
          </cell>
          <cell r="AN890">
            <v>-122847945.22000001</v>
          </cell>
          <cell r="AO890">
            <v>-122847945.22000001</v>
          </cell>
          <cell r="AR890" t="str">
            <v>7b</v>
          </cell>
        </row>
        <row r="891">
          <cell r="R891">
            <v>-338395484.31</v>
          </cell>
          <cell r="S891">
            <v>-338395484.31</v>
          </cell>
          <cell r="T891">
            <v>-338395484.31</v>
          </cell>
          <cell r="U891">
            <v>-338395484.31</v>
          </cell>
          <cell r="V891">
            <v>-338395484.31</v>
          </cell>
          <cell r="W891">
            <v>-338395484.31</v>
          </cell>
          <cell r="X891">
            <v>-338395484.31</v>
          </cell>
          <cell r="Y891">
            <v>-338395484.31</v>
          </cell>
          <cell r="Z891">
            <v>-338395484.31</v>
          </cell>
          <cell r="AA891">
            <v>-338395484.31</v>
          </cell>
          <cell r="AB891">
            <v>-338395484.31</v>
          </cell>
          <cell r="AC891">
            <v>-338395484.31</v>
          </cell>
          <cell r="AD891">
            <v>-338395484.31</v>
          </cell>
          <cell r="AE891">
            <v>-338395484.31</v>
          </cell>
          <cell r="AF891">
            <v>-338395484.31</v>
          </cell>
          <cell r="AG891">
            <v>-338395484.31</v>
          </cell>
          <cell r="AH891">
            <v>-338395484.31</v>
          </cell>
          <cell r="AI891">
            <v>-338395484.31</v>
          </cell>
          <cell r="AJ891">
            <v>-338395484.31</v>
          </cell>
          <cell r="AK891">
            <v>-338395484.31</v>
          </cell>
          <cell r="AL891">
            <v>-338395484.31</v>
          </cell>
          <cell r="AM891">
            <v>-338395484.31</v>
          </cell>
          <cell r="AN891">
            <v>-338395484.31</v>
          </cell>
          <cell r="AO891">
            <v>-338395484.31</v>
          </cell>
          <cell r="AR891" t="str">
            <v>7b</v>
          </cell>
        </row>
        <row r="892">
          <cell r="R892">
            <v>-16901820.34</v>
          </cell>
          <cell r="S892">
            <v>-16901820.34</v>
          </cell>
          <cell r="T892">
            <v>-16901820.34</v>
          </cell>
          <cell r="U892">
            <v>-16901820.34</v>
          </cell>
          <cell r="V892">
            <v>-16901820.34</v>
          </cell>
          <cell r="W892">
            <v>-16901820.34</v>
          </cell>
          <cell r="X892">
            <v>-16901820.34</v>
          </cell>
          <cell r="Y892">
            <v>-16901820.34</v>
          </cell>
          <cell r="Z892">
            <v>-16901820.34</v>
          </cell>
          <cell r="AA892">
            <v>-16901820.34</v>
          </cell>
          <cell r="AB892">
            <v>-16901820.34</v>
          </cell>
          <cell r="AC892">
            <v>-16901820.34</v>
          </cell>
          <cell r="AD892">
            <v>-16901820.34</v>
          </cell>
          <cell r="AE892">
            <v>-16901820.34</v>
          </cell>
          <cell r="AF892">
            <v>-16901820.34</v>
          </cell>
          <cell r="AG892">
            <v>-16901820.34</v>
          </cell>
          <cell r="AH892">
            <v>-16901820.34</v>
          </cell>
          <cell r="AI892">
            <v>-16901820.34</v>
          </cell>
          <cell r="AJ892">
            <v>-16901820.34</v>
          </cell>
          <cell r="AK892">
            <v>-16901820.34</v>
          </cell>
          <cell r="AL892">
            <v>-16901820.34</v>
          </cell>
          <cell r="AM892">
            <v>-16901820.34</v>
          </cell>
          <cell r="AN892">
            <v>-16901820.34</v>
          </cell>
          <cell r="AO892">
            <v>-16901820.34</v>
          </cell>
          <cell r="AR892" t="str">
            <v>7b</v>
          </cell>
        </row>
        <row r="893">
          <cell r="R893">
            <v>-337.5</v>
          </cell>
          <cell r="S893">
            <v>-337.5</v>
          </cell>
          <cell r="T893">
            <v>-337.5</v>
          </cell>
          <cell r="U893">
            <v>-337.5</v>
          </cell>
          <cell r="V893">
            <v>-337.5</v>
          </cell>
          <cell r="W893">
            <v>-337.5</v>
          </cell>
          <cell r="X893">
            <v>-337.5</v>
          </cell>
          <cell r="Y893">
            <v>-337.5</v>
          </cell>
          <cell r="Z893">
            <v>-337.5</v>
          </cell>
          <cell r="AA893">
            <v>-337.5</v>
          </cell>
          <cell r="AB893">
            <v>-337.5</v>
          </cell>
          <cell r="AC893">
            <v>-337.5</v>
          </cell>
          <cell r="AD893">
            <v>-267.1875</v>
          </cell>
          <cell r="AE893">
            <v>-295.3125</v>
          </cell>
          <cell r="AF893">
            <v>-323.4375</v>
          </cell>
          <cell r="AG893">
            <v>-337.5</v>
          </cell>
          <cell r="AH893">
            <v>-337.5</v>
          </cell>
          <cell r="AI893">
            <v>-337.5</v>
          </cell>
          <cell r="AJ893">
            <v>-337.5</v>
          </cell>
          <cell r="AK893">
            <v>-337.5</v>
          </cell>
          <cell r="AL893">
            <v>-337.5</v>
          </cell>
          <cell r="AM893">
            <v>-337.5</v>
          </cell>
          <cell r="AN893">
            <v>-337.5</v>
          </cell>
          <cell r="AO893">
            <v>-337.5</v>
          </cell>
          <cell r="AR893" t="str">
            <v>7b</v>
          </cell>
        </row>
        <row r="894">
          <cell r="R894">
            <v>-136260519.41</v>
          </cell>
          <cell r="S894">
            <v>-136577010.22</v>
          </cell>
          <cell r="T894">
            <v>-136924719.47999999</v>
          </cell>
          <cell r="U894">
            <v>-137283911.02000001</v>
          </cell>
          <cell r="V894">
            <v>-137601920.41</v>
          </cell>
          <cell r="W894">
            <v>-138486889.63</v>
          </cell>
          <cell r="X894">
            <v>-138804946.22</v>
          </cell>
          <cell r="Y894">
            <v>-139063395.75999999</v>
          </cell>
          <cell r="Z894">
            <v>-139476265.50999999</v>
          </cell>
          <cell r="AA894">
            <v>-139746289.34</v>
          </cell>
          <cell r="AB894">
            <v>-139977639.15000001</v>
          </cell>
          <cell r="AC894">
            <v>-140901148.61000001</v>
          </cell>
          <cell r="AD894">
            <v>-53121103.004583329</v>
          </cell>
          <cell r="AE894">
            <v>-61984959.866666675</v>
          </cell>
          <cell r="AF894">
            <v>-70863556.560000002</v>
          </cell>
          <cell r="AG894">
            <v>-79758000.538333341</v>
          </cell>
          <cell r="AH894">
            <v>-88663587.380416676</v>
          </cell>
          <cell r="AI894">
            <v>-97584190.236666679</v>
          </cell>
          <cell r="AJ894">
            <v>-106520461.3775</v>
          </cell>
          <cell r="AK894">
            <v>-115459134.71083336</v>
          </cell>
          <cell r="AL894">
            <v>-124397963.06833333</v>
          </cell>
          <cell r="AM894">
            <v>-133237454.51124997</v>
          </cell>
          <cell r="AN894">
            <v>-137807074.54416665</v>
          </cell>
          <cell r="AO894">
            <v>-138216395.43125001</v>
          </cell>
          <cell r="AR894" t="str">
            <v>7b</v>
          </cell>
        </row>
        <row r="895">
          <cell r="R895">
            <v>0</v>
          </cell>
          <cell r="S895">
            <v>0</v>
          </cell>
          <cell r="T895">
            <v>0</v>
          </cell>
          <cell r="U895">
            <v>0</v>
          </cell>
          <cell r="V895">
            <v>0</v>
          </cell>
          <cell r="W895">
            <v>0</v>
          </cell>
          <cell r="X895">
            <v>0</v>
          </cell>
          <cell r="Y895">
            <v>0</v>
          </cell>
          <cell r="Z895">
            <v>0</v>
          </cell>
          <cell r="AA895">
            <v>0</v>
          </cell>
          <cell r="AB895">
            <v>0</v>
          </cell>
          <cell r="AC895">
            <v>0</v>
          </cell>
          <cell r="AD895">
            <v>0</v>
          </cell>
          <cell r="AE895">
            <v>0</v>
          </cell>
          <cell r="AF895">
            <v>0</v>
          </cell>
          <cell r="AG895">
            <v>0</v>
          </cell>
          <cell r="AH895">
            <v>0</v>
          </cell>
          <cell r="AI895">
            <v>0</v>
          </cell>
          <cell r="AJ895">
            <v>0</v>
          </cell>
          <cell r="AK895">
            <v>0</v>
          </cell>
          <cell r="AL895">
            <v>0</v>
          </cell>
          <cell r="AM895">
            <v>0</v>
          </cell>
          <cell r="AN895">
            <v>0</v>
          </cell>
          <cell r="AO895">
            <v>0</v>
          </cell>
          <cell r="AR895" t="str">
            <v>62</v>
          </cell>
        </row>
        <row r="896">
          <cell r="R896">
            <v>0</v>
          </cell>
          <cell r="S896">
            <v>0</v>
          </cell>
          <cell r="T896">
            <v>0</v>
          </cell>
          <cell r="U896">
            <v>0</v>
          </cell>
          <cell r="V896">
            <v>0</v>
          </cell>
          <cell r="W896">
            <v>0</v>
          </cell>
          <cell r="X896">
            <v>0</v>
          </cell>
          <cell r="Y896">
            <v>0</v>
          </cell>
          <cell r="Z896">
            <v>0</v>
          </cell>
          <cell r="AA896">
            <v>0</v>
          </cell>
          <cell r="AB896">
            <v>0</v>
          </cell>
          <cell r="AC896">
            <v>0</v>
          </cell>
          <cell r="AD896">
            <v>0</v>
          </cell>
          <cell r="AE896">
            <v>0</v>
          </cell>
          <cell r="AF896">
            <v>0</v>
          </cell>
          <cell r="AG896">
            <v>0</v>
          </cell>
          <cell r="AH896">
            <v>0</v>
          </cell>
          <cell r="AI896">
            <v>0</v>
          </cell>
          <cell r="AJ896">
            <v>0</v>
          </cell>
          <cell r="AK896">
            <v>0</v>
          </cell>
          <cell r="AL896">
            <v>0</v>
          </cell>
          <cell r="AM896">
            <v>0</v>
          </cell>
          <cell r="AN896">
            <v>0</v>
          </cell>
          <cell r="AO896">
            <v>0</v>
          </cell>
          <cell r="AR896" t="str">
            <v>62</v>
          </cell>
        </row>
        <row r="897">
          <cell r="R897">
            <v>0</v>
          </cell>
          <cell r="S897">
            <v>0</v>
          </cell>
          <cell r="T897">
            <v>0</v>
          </cell>
          <cell r="U897">
            <v>0</v>
          </cell>
          <cell r="V897">
            <v>0</v>
          </cell>
          <cell r="W897">
            <v>0</v>
          </cell>
          <cell r="X897">
            <v>0</v>
          </cell>
          <cell r="Y897">
            <v>0</v>
          </cell>
          <cell r="Z897">
            <v>0</v>
          </cell>
          <cell r="AA897">
            <v>0</v>
          </cell>
          <cell r="AB897">
            <v>0</v>
          </cell>
          <cell r="AC897">
            <v>0</v>
          </cell>
          <cell r="AD897">
            <v>0</v>
          </cell>
          <cell r="AE897">
            <v>0</v>
          </cell>
          <cell r="AF897">
            <v>0</v>
          </cell>
          <cell r="AG897">
            <v>0</v>
          </cell>
          <cell r="AH897">
            <v>0</v>
          </cell>
          <cell r="AI897">
            <v>0</v>
          </cell>
          <cell r="AJ897">
            <v>0</v>
          </cell>
          <cell r="AK897">
            <v>0</v>
          </cell>
          <cell r="AL897">
            <v>0</v>
          </cell>
          <cell r="AM897">
            <v>0</v>
          </cell>
          <cell r="AN897">
            <v>0</v>
          </cell>
          <cell r="AO897">
            <v>0</v>
          </cell>
          <cell r="AR897" t="str">
            <v>62</v>
          </cell>
        </row>
        <row r="898">
          <cell r="R898">
            <v>0</v>
          </cell>
          <cell r="S898">
            <v>0</v>
          </cell>
          <cell r="T898">
            <v>0</v>
          </cell>
          <cell r="U898">
            <v>0</v>
          </cell>
          <cell r="V898">
            <v>0</v>
          </cell>
          <cell r="W898">
            <v>0</v>
          </cell>
          <cell r="X898">
            <v>0</v>
          </cell>
          <cell r="Y898">
            <v>0</v>
          </cell>
          <cell r="Z898">
            <v>0</v>
          </cell>
          <cell r="AA898">
            <v>0</v>
          </cell>
          <cell r="AB898">
            <v>0</v>
          </cell>
          <cell r="AC898">
            <v>0</v>
          </cell>
          <cell r="AD898">
            <v>0</v>
          </cell>
          <cell r="AE898">
            <v>0</v>
          </cell>
          <cell r="AF898">
            <v>0</v>
          </cell>
          <cell r="AG898">
            <v>0</v>
          </cell>
          <cell r="AH898">
            <v>0</v>
          </cell>
          <cell r="AI898">
            <v>0</v>
          </cell>
          <cell r="AJ898">
            <v>0</v>
          </cell>
          <cell r="AK898">
            <v>0</v>
          </cell>
          <cell r="AL898">
            <v>0</v>
          </cell>
          <cell r="AM898">
            <v>0</v>
          </cell>
          <cell r="AN898">
            <v>0</v>
          </cell>
          <cell r="AO898">
            <v>0</v>
          </cell>
          <cell r="AR898" t="str">
            <v>62</v>
          </cell>
        </row>
        <row r="899">
          <cell r="R899">
            <v>0</v>
          </cell>
          <cell r="S899">
            <v>0</v>
          </cell>
          <cell r="T899">
            <v>0</v>
          </cell>
          <cell r="U899">
            <v>0</v>
          </cell>
          <cell r="V899">
            <v>0</v>
          </cell>
          <cell r="W899">
            <v>0</v>
          </cell>
          <cell r="X899">
            <v>0</v>
          </cell>
          <cell r="Y899">
            <v>0</v>
          </cell>
          <cell r="Z899">
            <v>0</v>
          </cell>
          <cell r="AA899">
            <v>0</v>
          </cell>
          <cell r="AB899">
            <v>0</v>
          </cell>
          <cell r="AC899">
            <v>0</v>
          </cell>
          <cell r="AD899">
            <v>0</v>
          </cell>
          <cell r="AE899">
            <v>0</v>
          </cell>
          <cell r="AF899">
            <v>0</v>
          </cell>
          <cell r="AG899">
            <v>0</v>
          </cell>
          <cell r="AH899">
            <v>0</v>
          </cell>
          <cell r="AI899">
            <v>0</v>
          </cell>
          <cell r="AJ899">
            <v>0</v>
          </cell>
          <cell r="AK899">
            <v>0</v>
          </cell>
          <cell r="AL899">
            <v>0</v>
          </cell>
          <cell r="AM899">
            <v>0</v>
          </cell>
          <cell r="AN899">
            <v>0</v>
          </cell>
          <cell r="AO899">
            <v>0</v>
          </cell>
          <cell r="AR899" t="str">
            <v>62</v>
          </cell>
        </row>
        <row r="900">
          <cell r="R900">
            <v>0</v>
          </cell>
          <cell r="S900">
            <v>0</v>
          </cell>
          <cell r="T900">
            <v>0</v>
          </cell>
          <cell r="U900">
            <v>0</v>
          </cell>
          <cell r="V900">
            <v>0</v>
          </cell>
          <cell r="W900">
            <v>0</v>
          </cell>
          <cell r="X900">
            <v>0</v>
          </cell>
          <cell r="Y900">
            <v>0</v>
          </cell>
          <cell r="Z900">
            <v>0</v>
          </cell>
          <cell r="AA900">
            <v>0</v>
          </cell>
          <cell r="AB900">
            <v>0</v>
          </cell>
          <cell r="AC900">
            <v>0</v>
          </cell>
          <cell r="AD900">
            <v>0</v>
          </cell>
          <cell r="AE900">
            <v>0</v>
          </cell>
          <cell r="AF900">
            <v>0</v>
          </cell>
          <cell r="AG900">
            <v>0</v>
          </cell>
          <cell r="AH900">
            <v>0</v>
          </cell>
          <cell r="AI900">
            <v>0</v>
          </cell>
          <cell r="AJ900">
            <v>0</v>
          </cell>
          <cell r="AK900">
            <v>0</v>
          </cell>
          <cell r="AL900">
            <v>0</v>
          </cell>
          <cell r="AM900">
            <v>0</v>
          </cell>
          <cell r="AN900">
            <v>0</v>
          </cell>
          <cell r="AO900">
            <v>0</v>
          </cell>
          <cell r="AR900" t="str">
            <v>62</v>
          </cell>
        </row>
        <row r="901">
          <cell r="R901">
            <v>2148854.7200000002</v>
          </cell>
          <cell r="S901">
            <v>2148854.7200000002</v>
          </cell>
          <cell r="T901">
            <v>2148854.7200000002</v>
          </cell>
          <cell r="U901">
            <v>2148854.7200000002</v>
          </cell>
          <cell r="V901">
            <v>2148854.7200000002</v>
          </cell>
          <cell r="W901">
            <v>2148854.7200000002</v>
          </cell>
          <cell r="X901">
            <v>2148854.7200000002</v>
          </cell>
          <cell r="Y901">
            <v>2148854.7200000002</v>
          </cell>
          <cell r="Z901">
            <v>2148854.7200000002</v>
          </cell>
          <cell r="AA901">
            <v>2148854.7200000002</v>
          </cell>
          <cell r="AB901">
            <v>2148854.7200000002</v>
          </cell>
          <cell r="AC901">
            <v>2148854.7200000002</v>
          </cell>
          <cell r="AD901">
            <v>2148854.7199999997</v>
          </cell>
          <cell r="AE901">
            <v>2148854.7199999997</v>
          </cell>
          <cell r="AF901">
            <v>2148854.7199999997</v>
          </cell>
          <cell r="AG901">
            <v>2148854.7199999997</v>
          </cell>
          <cell r="AH901">
            <v>2148854.7199999997</v>
          </cell>
          <cell r="AI901">
            <v>2148854.7199999997</v>
          </cell>
          <cell r="AJ901">
            <v>2148854.7199999997</v>
          </cell>
          <cell r="AK901">
            <v>2148854.7199999997</v>
          </cell>
          <cell r="AL901">
            <v>2148854.7199999997</v>
          </cell>
          <cell r="AM901">
            <v>2148854.7199999997</v>
          </cell>
          <cell r="AN901">
            <v>2148854.7199999997</v>
          </cell>
          <cell r="AO901">
            <v>2148854.7199999997</v>
          </cell>
          <cell r="AR901" t="str">
            <v>7b</v>
          </cell>
        </row>
        <row r="902">
          <cell r="R902">
            <v>1658853.74</v>
          </cell>
          <cell r="S902">
            <v>1658853.74</v>
          </cell>
          <cell r="T902">
            <v>1658853.74</v>
          </cell>
          <cell r="U902">
            <v>1658853.74</v>
          </cell>
          <cell r="V902">
            <v>1658853.74</v>
          </cell>
          <cell r="W902">
            <v>1658853.74</v>
          </cell>
          <cell r="X902">
            <v>1658853.74</v>
          </cell>
          <cell r="Y902">
            <v>1658853.74</v>
          </cell>
          <cell r="Z902">
            <v>1658853.74</v>
          </cell>
          <cell r="AA902">
            <v>1658853.74</v>
          </cell>
          <cell r="AB902">
            <v>1658853.74</v>
          </cell>
          <cell r="AC902">
            <v>1658853.74</v>
          </cell>
          <cell r="AD902">
            <v>1651849.365</v>
          </cell>
          <cell r="AE902">
            <v>1652516.4483333332</v>
          </cell>
          <cell r="AF902">
            <v>1653183.5316666665</v>
          </cell>
          <cell r="AG902">
            <v>1653850.615</v>
          </cell>
          <cell r="AH902">
            <v>1654517.6983333332</v>
          </cell>
          <cell r="AI902">
            <v>1655184.7816666665</v>
          </cell>
          <cell r="AJ902">
            <v>1655851.865</v>
          </cell>
          <cell r="AK902">
            <v>1656518.9483333332</v>
          </cell>
          <cell r="AL902">
            <v>1657186.0316666665</v>
          </cell>
          <cell r="AM902">
            <v>1657853.115</v>
          </cell>
          <cell r="AN902">
            <v>1658520.1983333332</v>
          </cell>
          <cell r="AO902">
            <v>1658853.74</v>
          </cell>
          <cell r="AR902" t="str">
            <v>7b</v>
          </cell>
        </row>
        <row r="903">
          <cell r="R903">
            <v>4985024.68</v>
          </cell>
          <cell r="S903">
            <v>4985024.68</v>
          </cell>
          <cell r="T903">
            <v>4985024.68</v>
          </cell>
          <cell r="U903">
            <v>4985024.68</v>
          </cell>
          <cell r="V903">
            <v>4985024.68</v>
          </cell>
          <cell r="W903">
            <v>4985024.68</v>
          </cell>
          <cell r="X903">
            <v>4985024.68</v>
          </cell>
          <cell r="Y903">
            <v>4985024.68</v>
          </cell>
          <cell r="Z903">
            <v>4985024.68</v>
          </cell>
          <cell r="AA903">
            <v>4985024.68</v>
          </cell>
          <cell r="AB903">
            <v>4985024.68</v>
          </cell>
          <cell r="AC903">
            <v>4985024.68</v>
          </cell>
          <cell r="AD903">
            <v>4985024.68</v>
          </cell>
          <cell r="AE903">
            <v>4985024.68</v>
          </cell>
          <cell r="AF903">
            <v>4985024.68</v>
          </cell>
          <cell r="AG903">
            <v>4985024.68</v>
          </cell>
          <cell r="AH903">
            <v>4985024.68</v>
          </cell>
          <cell r="AI903">
            <v>4985024.68</v>
          </cell>
          <cell r="AJ903">
            <v>4985024.68</v>
          </cell>
          <cell r="AK903">
            <v>4985024.68</v>
          </cell>
          <cell r="AL903">
            <v>4985024.68</v>
          </cell>
          <cell r="AM903">
            <v>4985024.68</v>
          </cell>
          <cell r="AN903">
            <v>4985024.68</v>
          </cell>
          <cell r="AO903">
            <v>4985024.68</v>
          </cell>
          <cell r="AR903" t="str">
            <v>7b</v>
          </cell>
        </row>
        <row r="904">
          <cell r="R904">
            <v>786587.56</v>
          </cell>
          <cell r="S904">
            <v>786587.56</v>
          </cell>
          <cell r="T904">
            <v>786587.56</v>
          </cell>
          <cell r="U904">
            <v>786587.56</v>
          </cell>
          <cell r="V904">
            <v>786587.56</v>
          </cell>
          <cell r="W904">
            <v>786587.56</v>
          </cell>
          <cell r="X904">
            <v>786587.56</v>
          </cell>
          <cell r="Y904">
            <v>786587.56</v>
          </cell>
          <cell r="Z904">
            <v>786587.56</v>
          </cell>
          <cell r="AA904">
            <v>786587.56</v>
          </cell>
          <cell r="AB904">
            <v>786587.56</v>
          </cell>
          <cell r="AC904">
            <v>786587.56</v>
          </cell>
          <cell r="AD904">
            <v>786587.56000000017</v>
          </cell>
          <cell r="AE904">
            <v>786587.56000000017</v>
          </cell>
          <cell r="AF904">
            <v>786587.56000000017</v>
          </cell>
          <cell r="AG904">
            <v>786587.56000000017</v>
          </cell>
          <cell r="AH904">
            <v>786587.56000000017</v>
          </cell>
          <cell r="AI904">
            <v>786587.56000000017</v>
          </cell>
          <cell r="AJ904">
            <v>786587.56000000017</v>
          </cell>
          <cell r="AK904">
            <v>786587.56000000017</v>
          </cell>
          <cell r="AL904">
            <v>786587.56000000017</v>
          </cell>
          <cell r="AM904">
            <v>786587.56000000017</v>
          </cell>
          <cell r="AN904">
            <v>786587.56000000017</v>
          </cell>
          <cell r="AO904">
            <v>786587.56000000017</v>
          </cell>
          <cell r="AR904" t="str">
            <v>7b</v>
          </cell>
        </row>
        <row r="905">
          <cell r="R905">
            <v>-5700440</v>
          </cell>
          <cell r="S905">
            <v>-5700440</v>
          </cell>
          <cell r="T905">
            <v>-5700440</v>
          </cell>
          <cell r="U905">
            <v>-5700440</v>
          </cell>
          <cell r="V905">
            <v>-5700440</v>
          </cell>
          <cell r="W905">
            <v>-5700440</v>
          </cell>
          <cell r="X905">
            <v>-5700440</v>
          </cell>
          <cell r="Y905">
            <v>-5700440</v>
          </cell>
          <cell r="Z905">
            <v>-5700440</v>
          </cell>
          <cell r="AA905">
            <v>-5700440</v>
          </cell>
          <cell r="AB905">
            <v>-5700440</v>
          </cell>
          <cell r="AC905">
            <v>-6083160</v>
          </cell>
          <cell r="AD905">
            <v>-5411807.25</v>
          </cell>
          <cell r="AE905">
            <v>-5439296.083333333</v>
          </cell>
          <cell r="AF905">
            <v>-5466784.916666667</v>
          </cell>
          <cell r="AG905">
            <v>-5494273.75</v>
          </cell>
          <cell r="AH905">
            <v>-5521762.583333333</v>
          </cell>
          <cell r="AI905">
            <v>-5549251.416666667</v>
          </cell>
          <cell r="AJ905">
            <v>-5576740.25</v>
          </cell>
          <cell r="AK905">
            <v>-5604229.083333333</v>
          </cell>
          <cell r="AL905">
            <v>-5631717.916666667</v>
          </cell>
          <cell r="AM905">
            <v>-5659206.75</v>
          </cell>
          <cell r="AN905">
            <v>-5686695.583333333</v>
          </cell>
          <cell r="AO905">
            <v>-5716386.666666667</v>
          </cell>
          <cell r="AR905" t="str">
            <v>8b</v>
          </cell>
        </row>
        <row r="906">
          <cell r="R906">
            <v>-849343</v>
          </cell>
          <cell r="S906">
            <v>-849343</v>
          </cell>
          <cell r="T906">
            <v>-849343</v>
          </cell>
          <cell r="U906">
            <v>-849343</v>
          </cell>
          <cell r="V906">
            <v>-849343</v>
          </cell>
          <cell r="W906">
            <v>-849343</v>
          </cell>
          <cell r="X906">
            <v>-849343</v>
          </cell>
          <cell r="Y906">
            <v>-849343</v>
          </cell>
          <cell r="Z906">
            <v>-849343</v>
          </cell>
          <cell r="AA906">
            <v>-849343</v>
          </cell>
          <cell r="AB906">
            <v>-849343</v>
          </cell>
          <cell r="AC906">
            <v>-935903</v>
          </cell>
          <cell r="AD906">
            <v>-797582.375</v>
          </cell>
          <cell r="AE906">
            <v>-802511.95833333337</v>
          </cell>
          <cell r="AF906">
            <v>-807441.54166666663</v>
          </cell>
          <cell r="AG906">
            <v>-812371.125</v>
          </cell>
          <cell r="AH906">
            <v>-817300.70833333337</v>
          </cell>
          <cell r="AI906">
            <v>-822230.29166666663</v>
          </cell>
          <cell r="AJ906">
            <v>-827159.875</v>
          </cell>
          <cell r="AK906">
            <v>-832089.45833333337</v>
          </cell>
          <cell r="AL906">
            <v>-837019.04166666663</v>
          </cell>
          <cell r="AM906">
            <v>-841948.625</v>
          </cell>
          <cell r="AN906">
            <v>-846878.20833333337</v>
          </cell>
          <cell r="AO906">
            <v>-852949.66666666663</v>
          </cell>
          <cell r="AR906" t="str">
            <v>8b</v>
          </cell>
        </row>
        <row r="907">
          <cell r="R907">
            <v>0</v>
          </cell>
          <cell r="S907">
            <v>0</v>
          </cell>
          <cell r="T907">
            <v>0</v>
          </cell>
          <cell r="U907">
            <v>0</v>
          </cell>
          <cell r="V907">
            <v>0</v>
          </cell>
          <cell r="W907">
            <v>0</v>
          </cell>
          <cell r="X907">
            <v>0</v>
          </cell>
          <cell r="Y907">
            <v>0</v>
          </cell>
          <cell r="Z907">
            <v>0</v>
          </cell>
          <cell r="AA907">
            <v>0</v>
          </cell>
          <cell r="AB907">
            <v>0</v>
          </cell>
          <cell r="AC907">
            <v>0</v>
          </cell>
          <cell r="AD907">
            <v>0</v>
          </cell>
          <cell r="AE907">
            <v>0</v>
          </cell>
          <cell r="AF907">
            <v>0</v>
          </cell>
          <cell r="AG907">
            <v>0</v>
          </cell>
          <cell r="AH907">
            <v>0</v>
          </cell>
          <cell r="AI907">
            <v>0</v>
          </cell>
          <cell r="AJ907">
            <v>0</v>
          </cell>
          <cell r="AK907">
            <v>0</v>
          </cell>
          <cell r="AL907">
            <v>0</v>
          </cell>
          <cell r="AM907">
            <v>0</v>
          </cell>
          <cell r="AN907">
            <v>0</v>
          </cell>
          <cell r="AO907">
            <v>0</v>
          </cell>
          <cell r="AR907" t="str">
            <v>8b</v>
          </cell>
        </row>
        <row r="908">
          <cell r="R908">
            <v>0</v>
          </cell>
          <cell r="S908">
            <v>0</v>
          </cell>
          <cell r="T908">
            <v>0</v>
          </cell>
          <cell r="U908">
            <v>0</v>
          </cell>
          <cell r="V908">
            <v>0</v>
          </cell>
          <cell r="W908">
            <v>0</v>
          </cell>
          <cell r="X908">
            <v>0</v>
          </cell>
          <cell r="Y908">
            <v>0</v>
          </cell>
          <cell r="Z908">
            <v>0</v>
          </cell>
          <cell r="AA908">
            <v>0</v>
          </cell>
          <cell r="AB908">
            <v>0</v>
          </cell>
          <cell r="AC908">
            <v>0</v>
          </cell>
          <cell r="AD908">
            <v>0</v>
          </cell>
          <cell r="AE908">
            <v>0</v>
          </cell>
          <cell r="AF908">
            <v>0</v>
          </cell>
          <cell r="AG908">
            <v>0</v>
          </cell>
          <cell r="AH908">
            <v>0</v>
          </cell>
          <cell r="AI908">
            <v>0</v>
          </cell>
          <cell r="AJ908">
            <v>0</v>
          </cell>
          <cell r="AK908">
            <v>0</v>
          </cell>
          <cell r="AL908">
            <v>0</v>
          </cell>
          <cell r="AM908">
            <v>0</v>
          </cell>
          <cell r="AN908">
            <v>0</v>
          </cell>
          <cell r="AO908">
            <v>0</v>
          </cell>
          <cell r="AR908" t="str">
            <v>62</v>
          </cell>
        </row>
        <row r="909">
          <cell r="R909">
            <v>-134359274.02000001</v>
          </cell>
          <cell r="S909">
            <v>-134359274.02000001</v>
          </cell>
          <cell r="T909">
            <v>-138275467.09</v>
          </cell>
          <cell r="U909">
            <v>-138275467.09</v>
          </cell>
          <cell r="V909">
            <v>-138275467.09</v>
          </cell>
          <cell r="W909">
            <v>-138180807.34999999</v>
          </cell>
          <cell r="X909">
            <v>-138180807.34999999</v>
          </cell>
          <cell r="Y909">
            <v>-138180807.34999999</v>
          </cell>
          <cell r="Z909">
            <v>-136660225.62</v>
          </cell>
          <cell r="AA909">
            <v>-136660225.62</v>
          </cell>
          <cell r="AB909">
            <v>-136660225.62</v>
          </cell>
          <cell r="AC909">
            <v>-213078948.22</v>
          </cell>
          <cell r="AD909">
            <v>-108991133.44374998</v>
          </cell>
          <cell r="AE909">
            <v>-110967540.84458332</v>
          </cell>
          <cell r="AF909">
            <v>-113139149.24833332</v>
          </cell>
          <cell r="AG909">
            <v>-115505958.65499999</v>
          </cell>
          <cell r="AH909">
            <v>-117872768.06166665</v>
          </cell>
          <cell r="AI909">
            <v>-120235633.3125</v>
          </cell>
          <cell r="AJ909">
            <v>-122594554.40749998</v>
          </cell>
          <cell r="AK909">
            <v>-124953475.50249998</v>
          </cell>
          <cell r="AL909">
            <v>-127494852.92749999</v>
          </cell>
          <cell r="AM909">
            <v>-130218686.68249999</v>
          </cell>
          <cell r="AN909">
            <v>-132942520.43749999</v>
          </cell>
          <cell r="AO909">
            <v>-138866676.84249997</v>
          </cell>
          <cell r="AR909" t="str">
            <v>8b</v>
          </cell>
        </row>
        <row r="910">
          <cell r="R910">
            <v>77562549.519999996</v>
          </cell>
          <cell r="S910">
            <v>77562549.519999996</v>
          </cell>
          <cell r="T910">
            <v>77562549.519999996</v>
          </cell>
          <cell r="U910">
            <v>77562549.519999996</v>
          </cell>
          <cell r="V910">
            <v>77562549.519999996</v>
          </cell>
          <cell r="W910">
            <v>77562549.519999996</v>
          </cell>
          <cell r="X910">
            <v>77562549.519999996</v>
          </cell>
          <cell r="Y910">
            <v>77562549.519999996</v>
          </cell>
          <cell r="Z910">
            <v>77562549.519999996</v>
          </cell>
          <cell r="AA910">
            <v>77562549.519999996</v>
          </cell>
          <cell r="AB910">
            <v>77562549.519999996</v>
          </cell>
          <cell r="AC910">
            <v>77562549.519999996</v>
          </cell>
          <cell r="AD910">
            <v>77562549.519999996</v>
          </cell>
          <cell r="AE910">
            <v>77562549.519999996</v>
          </cell>
          <cell r="AF910">
            <v>77562549.519999996</v>
          </cell>
          <cell r="AG910">
            <v>77562549.519999996</v>
          </cell>
          <cell r="AH910">
            <v>77562549.519999996</v>
          </cell>
          <cell r="AI910">
            <v>77562549.519999996</v>
          </cell>
          <cell r="AJ910">
            <v>77562549.519999996</v>
          </cell>
          <cell r="AK910">
            <v>77562549.519999996</v>
          </cell>
          <cell r="AL910">
            <v>77562549.519999996</v>
          </cell>
          <cell r="AM910">
            <v>77562549.519999996</v>
          </cell>
          <cell r="AN910">
            <v>77562549.519999996</v>
          </cell>
          <cell r="AO910">
            <v>77562549.519999996</v>
          </cell>
          <cell r="AR910" t="str">
            <v>8b</v>
          </cell>
        </row>
        <row r="911">
          <cell r="R911">
            <v>1755001.25</v>
          </cell>
          <cell r="S911">
            <v>1755001.25</v>
          </cell>
          <cell r="T911">
            <v>1755001.25</v>
          </cell>
          <cell r="U911">
            <v>1755001.25</v>
          </cell>
          <cell r="V911">
            <v>1755001.25</v>
          </cell>
          <cell r="W911">
            <v>1755001.25</v>
          </cell>
          <cell r="X911">
            <v>1755001.25</v>
          </cell>
          <cell r="Y911">
            <v>1755001.25</v>
          </cell>
          <cell r="Z911">
            <v>1755001.25</v>
          </cell>
          <cell r="AA911">
            <v>1755001.25</v>
          </cell>
          <cell r="AB911">
            <v>1755001.25</v>
          </cell>
          <cell r="AC911">
            <v>1755001.25</v>
          </cell>
          <cell r="AD911">
            <v>1755001.25</v>
          </cell>
          <cell r="AE911">
            <v>1755001.25</v>
          </cell>
          <cell r="AF911">
            <v>1755001.25</v>
          </cell>
          <cell r="AG911">
            <v>1755001.25</v>
          </cell>
          <cell r="AH911">
            <v>1755001.25</v>
          </cell>
          <cell r="AI911">
            <v>1755001.25</v>
          </cell>
          <cell r="AJ911">
            <v>1755001.25</v>
          </cell>
          <cell r="AK911">
            <v>1755001.25</v>
          </cell>
          <cell r="AL911">
            <v>1755001.25</v>
          </cell>
          <cell r="AM911">
            <v>1755001.25</v>
          </cell>
          <cell r="AN911">
            <v>1755001.25</v>
          </cell>
          <cell r="AO911">
            <v>1755001.25</v>
          </cell>
          <cell r="AR911" t="str">
            <v>8b</v>
          </cell>
        </row>
        <row r="912">
          <cell r="R912">
            <v>1471103.62</v>
          </cell>
          <cell r="S912">
            <v>1471103.62</v>
          </cell>
          <cell r="T912">
            <v>1471103.62</v>
          </cell>
          <cell r="U912">
            <v>1471103.62</v>
          </cell>
          <cell r="V912">
            <v>1471103.62</v>
          </cell>
          <cell r="W912">
            <v>1471103.62</v>
          </cell>
          <cell r="X912">
            <v>1471103.62</v>
          </cell>
          <cell r="Y912">
            <v>1471103.62</v>
          </cell>
          <cell r="Z912">
            <v>1471103.62</v>
          </cell>
          <cell r="AA912">
            <v>1471103.62</v>
          </cell>
          <cell r="AB912">
            <v>1471103.62</v>
          </cell>
          <cell r="AC912">
            <v>1471103.62</v>
          </cell>
          <cell r="AD912">
            <v>1471103.6200000003</v>
          </cell>
          <cell r="AE912">
            <v>1471103.6200000003</v>
          </cell>
          <cell r="AF912">
            <v>1471103.6200000003</v>
          </cell>
          <cell r="AG912">
            <v>1471103.6200000003</v>
          </cell>
          <cell r="AH912">
            <v>1471103.6200000003</v>
          </cell>
          <cell r="AI912">
            <v>1471103.6200000003</v>
          </cell>
          <cell r="AJ912">
            <v>1471103.6200000003</v>
          </cell>
          <cell r="AK912">
            <v>1471103.6200000003</v>
          </cell>
          <cell r="AL912">
            <v>1471103.6200000003</v>
          </cell>
          <cell r="AM912">
            <v>1471103.6200000003</v>
          </cell>
          <cell r="AN912">
            <v>1471103.6200000003</v>
          </cell>
          <cell r="AO912">
            <v>1471103.6200000003</v>
          </cell>
          <cell r="AR912" t="str">
            <v>8b</v>
          </cell>
        </row>
        <row r="913">
          <cell r="R913">
            <v>16359946.109999999</v>
          </cell>
          <cell r="S913">
            <v>16359946.109999999</v>
          </cell>
          <cell r="T913">
            <v>16359946.109999999</v>
          </cell>
          <cell r="U913">
            <v>16359946.109999999</v>
          </cell>
          <cell r="V913">
            <v>16359946.109999999</v>
          </cell>
          <cell r="W913">
            <v>16359946.109999999</v>
          </cell>
          <cell r="X913">
            <v>16359946.109999999</v>
          </cell>
          <cell r="Y913">
            <v>16359946.109999999</v>
          </cell>
          <cell r="Z913">
            <v>16359946.109999999</v>
          </cell>
          <cell r="AA913">
            <v>16359946.109999999</v>
          </cell>
          <cell r="AB913">
            <v>16359946.109999999</v>
          </cell>
          <cell r="AC913">
            <v>16359946.109999999</v>
          </cell>
          <cell r="AD913">
            <v>16359946.110000005</v>
          </cell>
          <cell r="AE913">
            <v>16359946.110000005</v>
          </cell>
          <cell r="AF913">
            <v>16359946.110000005</v>
          </cell>
          <cell r="AG913">
            <v>16359946.110000005</v>
          </cell>
          <cell r="AH913">
            <v>16359946.110000005</v>
          </cell>
          <cell r="AI913">
            <v>16359946.110000005</v>
          </cell>
          <cell r="AJ913">
            <v>16359946.110000005</v>
          </cell>
          <cell r="AK913">
            <v>16359946.110000005</v>
          </cell>
          <cell r="AL913">
            <v>16359946.110000005</v>
          </cell>
          <cell r="AM913">
            <v>16359946.110000005</v>
          </cell>
          <cell r="AN913">
            <v>16359946.110000005</v>
          </cell>
          <cell r="AO913">
            <v>16359946.110000005</v>
          </cell>
          <cell r="AR913" t="str">
            <v>8b</v>
          </cell>
        </row>
        <row r="914">
          <cell r="R914">
            <v>-1676293.6</v>
          </cell>
          <cell r="S914">
            <v>-1676293.6</v>
          </cell>
          <cell r="T914">
            <v>-1676293.6</v>
          </cell>
          <cell r="U914">
            <v>-1676293.6</v>
          </cell>
          <cell r="V914">
            <v>-1676293.6</v>
          </cell>
          <cell r="W914">
            <v>-1676293.6</v>
          </cell>
          <cell r="X914">
            <v>-1676293.6</v>
          </cell>
          <cell r="Y914">
            <v>-1676293.6</v>
          </cell>
          <cell r="Z914">
            <v>-1676293.6</v>
          </cell>
          <cell r="AA914">
            <v>-1676293.6</v>
          </cell>
          <cell r="AB914">
            <v>-1676293.6</v>
          </cell>
          <cell r="AC914">
            <v>-1676293.6</v>
          </cell>
          <cell r="AD914">
            <v>-1676293.5999999999</v>
          </cell>
          <cell r="AE914">
            <v>-1676293.5999999999</v>
          </cell>
          <cell r="AF914">
            <v>-1676293.5999999999</v>
          </cell>
          <cell r="AG914">
            <v>-1676293.5999999999</v>
          </cell>
          <cell r="AH914">
            <v>-1676293.5999999999</v>
          </cell>
          <cell r="AI914">
            <v>-1676293.5999999999</v>
          </cell>
          <cell r="AJ914">
            <v>-1676293.5999999999</v>
          </cell>
          <cell r="AK914">
            <v>-1676293.5999999999</v>
          </cell>
          <cell r="AL914">
            <v>-1676293.5999999999</v>
          </cell>
          <cell r="AM914">
            <v>-1676293.5999999999</v>
          </cell>
          <cell r="AN914">
            <v>-1676293.5999999999</v>
          </cell>
          <cell r="AO914">
            <v>-1676293.5999999999</v>
          </cell>
          <cell r="AR914" t="str">
            <v>8b</v>
          </cell>
        </row>
        <row r="915">
          <cell r="R915">
            <v>-81772035.810000002</v>
          </cell>
          <cell r="S915">
            <v>-81772035.810000002</v>
          </cell>
          <cell r="T915">
            <v>-77932090.810000002</v>
          </cell>
          <cell r="U915">
            <v>-77932090.810000002</v>
          </cell>
          <cell r="V915">
            <v>-77932090.810000002</v>
          </cell>
          <cell r="W915">
            <v>-78103792.810000002</v>
          </cell>
          <cell r="X915">
            <v>-78103792.810000002</v>
          </cell>
          <cell r="Y915">
            <v>-78103792.810000002</v>
          </cell>
          <cell r="Z915">
            <v>-79565728.810000002</v>
          </cell>
          <cell r="AA915">
            <v>-79565728.810000002</v>
          </cell>
          <cell r="AB915">
            <v>-79565728.810000002</v>
          </cell>
          <cell r="AC915">
            <v>-2993271.33</v>
          </cell>
          <cell r="AD915">
            <v>-77889301.559999987</v>
          </cell>
          <cell r="AE915">
            <v>-78298500.393333316</v>
          </cell>
          <cell r="AF915">
            <v>-78547701.518333316</v>
          </cell>
          <cell r="AG915">
            <v>-78636904.934999987</v>
          </cell>
          <cell r="AH915">
            <v>-78726108.351666644</v>
          </cell>
          <cell r="AI915">
            <v>-78822466.018333316</v>
          </cell>
          <cell r="AJ915">
            <v>-78925977.934999987</v>
          </cell>
          <cell r="AK915">
            <v>-79029489.851666644</v>
          </cell>
          <cell r="AL915">
            <v>-79091034.226666644</v>
          </cell>
          <cell r="AM915">
            <v>-79110611.059999987</v>
          </cell>
          <cell r="AN915">
            <v>-79130187.893333316</v>
          </cell>
          <cell r="AO915">
            <v>-75959245.664999992</v>
          </cell>
          <cell r="AR915" t="str">
            <v>8b</v>
          </cell>
        </row>
        <row r="916">
          <cell r="R916">
            <v>27023392.420000002</v>
          </cell>
          <cell r="S916">
            <v>27023392.420000002</v>
          </cell>
          <cell r="T916">
            <v>27099640.489999998</v>
          </cell>
          <cell r="U916">
            <v>27099640.489999998</v>
          </cell>
          <cell r="V916">
            <v>27099640.489999998</v>
          </cell>
          <cell r="W916">
            <v>27176682.75</v>
          </cell>
          <cell r="X916">
            <v>27176682.75</v>
          </cell>
          <cell r="Y916">
            <v>27176682.75</v>
          </cell>
          <cell r="Z916">
            <v>27118037.02</v>
          </cell>
          <cell r="AA916">
            <v>27118037.02</v>
          </cell>
          <cell r="AB916">
            <v>27118037.02</v>
          </cell>
          <cell r="AC916">
            <v>27433582.140000001</v>
          </cell>
          <cell r="AD916">
            <v>26835063.750833336</v>
          </cell>
          <cell r="AE916">
            <v>26860134.979166672</v>
          </cell>
          <cell r="AF916">
            <v>26888383.210416671</v>
          </cell>
          <cell r="AG916">
            <v>26919808.444583338</v>
          </cell>
          <cell r="AH916">
            <v>26951233.678750005</v>
          </cell>
          <cell r="AI916">
            <v>26985869.007083338</v>
          </cell>
          <cell r="AJ916">
            <v>27023714.429583337</v>
          </cell>
          <cell r="AK916">
            <v>27061559.852083337</v>
          </cell>
          <cell r="AL916">
            <v>27084462.895416673</v>
          </cell>
          <cell r="AM916">
            <v>27092423.559583336</v>
          </cell>
          <cell r="AN916">
            <v>27100384.223749999</v>
          </cell>
          <cell r="AO916">
            <v>27121492.601250004</v>
          </cell>
          <cell r="AR916" t="str">
            <v>8b</v>
          </cell>
        </row>
        <row r="917">
          <cell r="R917">
            <v>0</v>
          </cell>
          <cell r="S917">
            <v>0</v>
          </cell>
          <cell r="T917">
            <v>0</v>
          </cell>
          <cell r="U917">
            <v>0</v>
          </cell>
          <cell r="V917">
            <v>0</v>
          </cell>
          <cell r="W917">
            <v>0</v>
          </cell>
          <cell r="X917">
            <v>0</v>
          </cell>
          <cell r="Y917">
            <v>0</v>
          </cell>
          <cell r="Z917">
            <v>0</v>
          </cell>
          <cell r="AA917">
            <v>0</v>
          </cell>
          <cell r="AB917">
            <v>0</v>
          </cell>
          <cell r="AC917">
            <v>0</v>
          </cell>
          <cell r="AD917">
            <v>0</v>
          </cell>
          <cell r="AE917">
            <v>0</v>
          </cell>
          <cell r="AF917">
            <v>0</v>
          </cell>
          <cell r="AG917">
            <v>0</v>
          </cell>
          <cell r="AH917">
            <v>0</v>
          </cell>
          <cell r="AI917">
            <v>0</v>
          </cell>
          <cell r="AJ917">
            <v>0</v>
          </cell>
          <cell r="AK917">
            <v>0</v>
          </cell>
          <cell r="AL917">
            <v>0</v>
          </cell>
          <cell r="AM917">
            <v>0</v>
          </cell>
          <cell r="AN917">
            <v>0</v>
          </cell>
          <cell r="AO917">
            <v>0</v>
          </cell>
          <cell r="AR917" t="str">
            <v>8b</v>
          </cell>
        </row>
        <row r="918">
          <cell r="R918">
            <v>0</v>
          </cell>
          <cell r="S918">
            <v>0</v>
          </cell>
          <cell r="T918">
            <v>0</v>
          </cell>
          <cell r="U918">
            <v>0</v>
          </cell>
          <cell r="V918">
            <v>0</v>
          </cell>
          <cell r="W918">
            <v>0</v>
          </cell>
          <cell r="X918">
            <v>0</v>
          </cell>
          <cell r="Y918">
            <v>0</v>
          </cell>
          <cell r="Z918">
            <v>0</v>
          </cell>
          <cell r="AA918">
            <v>0</v>
          </cell>
          <cell r="AB918">
            <v>0</v>
          </cell>
          <cell r="AC918">
            <v>0</v>
          </cell>
          <cell r="AD918">
            <v>0</v>
          </cell>
          <cell r="AE918">
            <v>0</v>
          </cell>
          <cell r="AF918">
            <v>0</v>
          </cell>
          <cell r="AG918">
            <v>0</v>
          </cell>
          <cell r="AH918">
            <v>0</v>
          </cell>
          <cell r="AI918">
            <v>0</v>
          </cell>
          <cell r="AJ918">
            <v>0</v>
          </cell>
          <cell r="AK918">
            <v>0</v>
          </cell>
          <cell r="AL918">
            <v>0</v>
          </cell>
          <cell r="AM918">
            <v>0</v>
          </cell>
          <cell r="AN918">
            <v>0</v>
          </cell>
          <cell r="AO918">
            <v>0</v>
          </cell>
          <cell r="AR918" t="str">
            <v>8b</v>
          </cell>
        </row>
        <row r="919"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>
            <v>0</v>
          </cell>
          <cell r="W919">
            <v>0</v>
          </cell>
          <cell r="X919">
            <v>0</v>
          </cell>
          <cell r="Y919">
            <v>0</v>
          </cell>
          <cell r="Z919">
            <v>0</v>
          </cell>
          <cell r="AA919">
            <v>0</v>
          </cell>
          <cell r="AB919">
            <v>0</v>
          </cell>
          <cell r="AC919">
            <v>0</v>
          </cell>
          <cell r="AD919">
            <v>828489.375</v>
          </cell>
          <cell r="AE919">
            <v>718024.125</v>
          </cell>
          <cell r="AF919">
            <v>607558.875</v>
          </cell>
          <cell r="AG919">
            <v>497093.625</v>
          </cell>
          <cell r="AH919">
            <v>386628.375</v>
          </cell>
          <cell r="AI919">
            <v>276163.125</v>
          </cell>
          <cell r="AJ919">
            <v>165697.875</v>
          </cell>
          <cell r="AK919">
            <v>55232.625</v>
          </cell>
          <cell r="AL919">
            <v>0</v>
          </cell>
          <cell r="AM919">
            <v>0</v>
          </cell>
          <cell r="AN919">
            <v>0</v>
          </cell>
          <cell r="AO919">
            <v>0</v>
          </cell>
          <cell r="AR919" t="str">
            <v>8b</v>
          </cell>
        </row>
        <row r="920"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>
            <v>0</v>
          </cell>
          <cell r="W920">
            <v>0</v>
          </cell>
          <cell r="X920">
            <v>0</v>
          </cell>
          <cell r="Y920">
            <v>0</v>
          </cell>
          <cell r="Z920">
            <v>0</v>
          </cell>
          <cell r="AA920">
            <v>0</v>
          </cell>
          <cell r="AB920">
            <v>0</v>
          </cell>
          <cell r="AC920">
            <v>0</v>
          </cell>
          <cell r="AD920">
            <v>96078.875</v>
          </cell>
          <cell r="AE920">
            <v>32026.291666666668</v>
          </cell>
          <cell r="AF920">
            <v>0</v>
          </cell>
          <cell r="AG920">
            <v>0</v>
          </cell>
          <cell r="AH920">
            <v>0</v>
          </cell>
          <cell r="AI920">
            <v>0</v>
          </cell>
          <cell r="AJ920">
            <v>0</v>
          </cell>
          <cell r="AK920">
            <v>0</v>
          </cell>
          <cell r="AL920">
            <v>0</v>
          </cell>
          <cell r="AM920">
            <v>0</v>
          </cell>
          <cell r="AN920">
            <v>0</v>
          </cell>
          <cell r="AO920">
            <v>0</v>
          </cell>
          <cell r="AR920" t="str">
            <v>8b</v>
          </cell>
        </row>
        <row r="921">
          <cell r="R921">
            <v>0</v>
          </cell>
          <cell r="S921">
            <v>0</v>
          </cell>
          <cell r="T921">
            <v>0</v>
          </cell>
          <cell r="U921">
            <v>0</v>
          </cell>
          <cell r="V921">
            <v>0</v>
          </cell>
          <cell r="W921">
            <v>0</v>
          </cell>
          <cell r="X921">
            <v>0</v>
          </cell>
          <cell r="Y921">
            <v>0</v>
          </cell>
          <cell r="Z921">
            <v>0</v>
          </cell>
          <cell r="AA921">
            <v>0</v>
          </cell>
          <cell r="AB921">
            <v>0</v>
          </cell>
          <cell r="AC921">
            <v>0</v>
          </cell>
          <cell r="AD921">
            <v>1502978.1375000002</v>
          </cell>
          <cell r="AE921">
            <v>1302581.0525</v>
          </cell>
          <cell r="AF921">
            <v>1102183.9675</v>
          </cell>
          <cell r="AG921">
            <v>901786.88249999995</v>
          </cell>
          <cell r="AH921">
            <v>701389.79749999999</v>
          </cell>
          <cell r="AI921">
            <v>500992.71249999997</v>
          </cell>
          <cell r="AJ921">
            <v>300595.6275</v>
          </cell>
          <cell r="AK921">
            <v>100198.5425</v>
          </cell>
          <cell r="AL921">
            <v>0</v>
          </cell>
          <cell r="AM921">
            <v>0</v>
          </cell>
          <cell r="AN921">
            <v>0</v>
          </cell>
          <cell r="AO921">
            <v>0</v>
          </cell>
          <cell r="AR921" t="str">
            <v>8b</v>
          </cell>
        </row>
        <row r="922">
          <cell r="R922">
            <v>-20782555</v>
          </cell>
          <cell r="S922">
            <v>-20782555</v>
          </cell>
          <cell r="T922">
            <v>-20782555</v>
          </cell>
          <cell r="U922">
            <v>-20782555</v>
          </cell>
          <cell r="V922">
            <v>-20782555</v>
          </cell>
          <cell r="W922">
            <v>-20782555</v>
          </cell>
          <cell r="X922">
            <v>-20782555</v>
          </cell>
          <cell r="Y922">
            <v>-20782555</v>
          </cell>
          <cell r="Z922">
            <v>-20782555</v>
          </cell>
          <cell r="AA922">
            <v>-20782555</v>
          </cell>
          <cell r="AB922">
            <v>-20782555</v>
          </cell>
          <cell r="AC922">
            <v>-20782555</v>
          </cell>
          <cell r="AD922">
            <v>-20782555</v>
          </cell>
          <cell r="AE922">
            <v>-20782555</v>
          </cell>
          <cell r="AF922">
            <v>-20782555</v>
          </cell>
          <cell r="AG922">
            <v>-20782555</v>
          </cell>
          <cell r="AH922">
            <v>-20782555</v>
          </cell>
          <cell r="AI922">
            <v>-20782555</v>
          </cell>
          <cell r="AJ922">
            <v>-20782555</v>
          </cell>
          <cell r="AK922">
            <v>-20782555</v>
          </cell>
          <cell r="AL922">
            <v>-20782555</v>
          </cell>
          <cell r="AM922">
            <v>-20782555</v>
          </cell>
          <cell r="AN922">
            <v>-20782555</v>
          </cell>
          <cell r="AO922">
            <v>-20782555</v>
          </cell>
          <cell r="AR922" t="str">
            <v>62</v>
          </cell>
        </row>
        <row r="923">
          <cell r="R923">
            <v>20782555</v>
          </cell>
          <cell r="S923">
            <v>20782555</v>
          </cell>
          <cell r="T923">
            <v>20782555</v>
          </cell>
          <cell r="U923">
            <v>20782555</v>
          </cell>
          <cell r="V923">
            <v>20782555</v>
          </cell>
          <cell r="W923">
            <v>20782555</v>
          </cell>
          <cell r="X923">
            <v>20782555</v>
          </cell>
          <cell r="Y923">
            <v>20782555</v>
          </cell>
          <cell r="Z923">
            <v>20782555</v>
          </cell>
          <cell r="AA923">
            <v>20782555</v>
          </cell>
          <cell r="AB923">
            <v>20782555</v>
          </cell>
          <cell r="AC923">
            <v>20782555</v>
          </cell>
          <cell r="AD923">
            <v>22322896.125</v>
          </cell>
          <cell r="AE923">
            <v>21778385.708333332</v>
          </cell>
          <cell r="AF923">
            <v>21377301.708333332</v>
          </cell>
          <cell r="AG923">
            <v>21119644.125</v>
          </cell>
          <cell r="AH923">
            <v>20861986.541666668</v>
          </cell>
          <cell r="AI923">
            <v>20732319</v>
          </cell>
          <cell r="AJ923">
            <v>20730641.5</v>
          </cell>
          <cell r="AK923">
            <v>20728964</v>
          </cell>
          <cell r="AL923">
            <v>20737196.875</v>
          </cell>
          <cell r="AM923">
            <v>20755340.125</v>
          </cell>
          <cell r="AN923">
            <v>20773483.375</v>
          </cell>
          <cell r="AO923">
            <v>20782555</v>
          </cell>
          <cell r="AR923" t="str">
            <v>62</v>
          </cell>
        </row>
        <row r="924">
          <cell r="R924">
            <v>58338233</v>
          </cell>
          <cell r="S924">
            <v>58338233</v>
          </cell>
          <cell r="T924">
            <v>34978514</v>
          </cell>
          <cell r="U924">
            <v>34978514</v>
          </cell>
          <cell r="V924">
            <v>34978514</v>
          </cell>
          <cell r="W924">
            <v>30723419</v>
          </cell>
          <cell r="X924">
            <v>30723419</v>
          </cell>
          <cell r="Y924">
            <v>30723419</v>
          </cell>
          <cell r="Z924">
            <v>26436261</v>
          </cell>
          <cell r="AA924">
            <v>26436261</v>
          </cell>
          <cell r="AB924">
            <v>26436261</v>
          </cell>
          <cell r="AC924">
            <v>28088406</v>
          </cell>
          <cell r="AD924">
            <v>49469174.625</v>
          </cell>
          <cell r="AE924">
            <v>50092405.708333336</v>
          </cell>
          <cell r="AF924">
            <v>49785209.875</v>
          </cell>
          <cell r="AG924">
            <v>48547587.125</v>
          </cell>
          <cell r="AH924">
            <v>47309964.375</v>
          </cell>
          <cell r="AI924">
            <v>46021265</v>
          </cell>
          <cell r="AJ924">
            <v>44681489</v>
          </cell>
          <cell r="AK924">
            <v>43341713</v>
          </cell>
          <cell r="AL924">
            <v>41829705.291666664</v>
          </cell>
          <cell r="AM924">
            <v>40145465.875</v>
          </cell>
          <cell r="AN924">
            <v>38461226.458333336</v>
          </cell>
          <cell r="AO924">
            <v>36358697.291666664</v>
          </cell>
          <cell r="AR924" t="str">
            <v>62</v>
          </cell>
        </row>
        <row r="925">
          <cell r="R925">
            <v>-58500404</v>
          </cell>
          <cell r="S925">
            <v>-58500404</v>
          </cell>
          <cell r="T925">
            <v>-55930372</v>
          </cell>
          <cell r="U925">
            <v>-55930372</v>
          </cell>
          <cell r="V925">
            <v>-55930372</v>
          </cell>
          <cell r="W925">
            <v>-54418959</v>
          </cell>
          <cell r="X925">
            <v>-54418959</v>
          </cell>
          <cell r="Y925">
            <v>-54418959</v>
          </cell>
          <cell r="Z925">
            <v>-51589846</v>
          </cell>
          <cell r="AA925">
            <v>-51589846</v>
          </cell>
          <cell r="AB925">
            <v>-51589846</v>
          </cell>
          <cell r="AC925">
            <v>-48082044</v>
          </cell>
          <cell r="AD925">
            <v>-61925075.875</v>
          </cell>
          <cell r="AE925">
            <v>-61395660.958333336</v>
          </cell>
          <cell r="AF925">
            <v>-60806062.708333336</v>
          </cell>
          <cell r="AG925">
            <v>-60156281.125</v>
          </cell>
          <cell r="AH925">
            <v>-59506499.541666664</v>
          </cell>
          <cell r="AI925">
            <v>-58838273.75</v>
          </cell>
          <cell r="AJ925">
            <v>-58151603.75</v>
          </cell>
          <cell r="AK925">
            <v>-57464933.75</v>
          </cell>
          <cell r="AL925">
            <v>-56786314.833333336</v>
          </cell>
          <cell r="AM925">
            <v>-56115747</v>
          </cell>
          <cell r="AN925">
            <v>-55445179.166666664</v>
          </cell>
          <cell r="AO925">
            <v>-54675796.916666664</v>
          </cell>
          <cell r="AR925" t="str">
            <v>62</v>
          </cell>
        </row>
        <row r="926">
          <cell r="R926">
            <v>0</v>
          </cell>
          <cell r="S926">
            <v>0</v>
          </cell>
          <cell r="T926">
            <v>0</v>
          </cell>
          <cell r="U926">
            <v>0</v>
          </cell>
          <cell r="V926">
            <v>0</v>
          </cell>
          <cell r="W926">
            <v>0</v>
          </cell>
          <cell r="X926">
            <v>0</v>
          </cell>
          <cell r="Y926">
            <v>0</v>
          </cell>
          <cell r="Z926">
            <v>0</v>
          </cell>
          <cell r="AA926">
            <v>0</v>
          </cell>
          <cell r="AB926">
            <v>0</v>
          </cell>
          <cell r="AC926">
            <v>0</v>
          </cell>
          <cell r="AD926">
            <v>-574939.125</v>
          </cell>
          <cell r="AE926">
            <v>-444656.20833333331</v>
          </cell>
          <cell r="AF926">
            <v>-315006.41666666669</v>
          </cell>
          <cell r="AG926">
            <v>-185989.75</v>
          </cell>
          <cell r="AH926">
            <v>-56973.083333333336</v>
          </cell>
          <cell r="AI926">
            <v>6279.375</v>
          </cell>
          <cell r="AJ926">
            <v>3767.625</v>
          </cell>
          <cell r="AK926">
            <v>1255.875</v>
          </cell>
          <cell r="AL926">
            <v>0</v>
          </cell>
          <cell r="AM926">
            <v>0</v>
          </cell>
          <cell r="AN926">
            <v>0</v>
          </cell>
          <cell r="AO926">
            <v>0</v>
          </cell>
          <cell r="AR926" t="str">
            <v>62</v>
          </cell>
        </row>
        <row r="927">
          <cell r="R927">
            <v>8368000</v>
          </cell>
          <cell r="S927">
            <v>8368000</v>
          </cell>
          <cell r="T927">
            <v>8368346</v>
          </cell>
          <cell r="U927">
            <v>8367654</v>
          </cell>
          <cell r="V927">
            <v>8367654</v>
          </cell>
          <cell r="W927">
            <v>8367654</v>
          </cell>
          <cell r="X927">
            <v>8367654</v>
          </cell>
          <cell r="Y927">
            <v>8367654</v>
          </cell>
          <cell r="Z927">
            <v>8367654</v>
          </cell>
          <cell r="AA927">
            <v>8367654</v>
          </cell>
          <cell r="AB927">
            <v>8367654</v>
          </cell>
          <cell r="AC927">
            <v>8211000</v>
          </cell>
          <cell r="AD927">
            <v>7386250</v>
          </cell>
          <cell r="AE927">
            <v>7479750</v>
          </cell>
          <cell r="AF927">
            <v>7573264.416666667</v>
          </cell>
          <cell r="AG927">
            <v>7666764.416666667</v>
          </cell>
          <cell r="AH927">
            <v>7760235.583333333</v>
          </cell>
          <cell r="AI927">
            <v>7853706.75</v>
          </cell>
          <cell r="AJ927">
            <v>7947177.916666667</v>
          </cell>
          <cell r="AK927">
            <v>8040649.083333333</v>
          </cell>
          <cell r="AL927">
            <v>8134120.25</v>
          </cell>
          <cell r="AM927">
            <v>8227591.416666667</v>
          </cell>
          <cell r="AN927">
            <v>8321062.583333333</v>
          </cell>
          <cell r="AO927">
            <v>8361256.5</v>
          </cell>
          <cell r="AR927" t="str">
            <v>62</v>
          </cell>
        </row>
        <row r="928">
          <cell r="R928">
            <v>0</v>
          </cell>
          <cell r="S928">
            <v>0</v>
          </cell>
          <cell r="T928">
            <v>20742339</v>
          </cell>
          <cell r="U928">
            <v>20742339</v>
          </cell>
          <cell r="V928">
            <v>20742339</v>
          </cell>
          <cell r="W928">
            <v>18740450</v>
          </cell>
          <cell r="X928">
            <v>18740450</v>
          </cell>
          <cell r="Y928">
            <v>18740450</v>
          </cell>
          <cell r="Z928">
            <v>24241267</v>
          </cell>
          <cell r="AA928">
            <v>24241267</v>
          </cell>
          <cell r="AB928">
            <v>24241267</v>
          </cell>
          <cell r="AC928">
            <v>19158375</v>
          </cell>
          <cell r="AD928">
            <v>0</v>
          </cell>
          <cell r="AE928">
            <v>0</v>
          </cell>
          <cell r="AF928">
            <v>864264.125</v>
          </cell>
          <cell r="AG928">
            <v>2592792.375</v>
          </cell>
          <cell r="AH928">
            <v>4321320.625</v>
          </cell>
          <cell r="AI928">
            <v>5966436.833333333</v>
          </cell>
          <cell r="AJ928">
            <v>7528141</v>
          </cell>
          <cell r="AK928">
            <v>9089845.166666666</v>
          </cell>
          <cell r="AL928">
            <v>10880750.041666666</v>
          </cell>
          <cell r="AM928">
            <v>12900855.625</v>
          </cell>
          <cell r="AN928">
            <v>14920961.208333334</v>
          </cell>
          <cell r="AO928">
            <v>16729279.625</v>
          </cell>
          <cell r="AR928" t="str">
            <v>62</v>
          </cell>
        </row>
        <row r="929">
          <cell r="Z929">
            <v>4270080</v>
          </cell>
          <cell r="AA929">
            <v>4270080</v>
          </cell>
          <cell r="AB929">
            <v>4270080</v>
          </cell>
          <cell r="AC929">
            <v>7374556</v>
          </cell>
          <cell r="AK929">
            <v>0</v>
          </cell>
          <cell r="AL929">
            <v>177920</v>
          </cell>
          <cell r="AM929">
            <v>533760</v>
          </cell>
          <cell r="AN929">
            <v>889600</v>
          </cell>
          <cell r="AO929">
            <v>1374793.1666666667</v>
          </cell>
          <cell r="AR929" t="str">
            <v>62</v>
          </cell>
        </row>
        <row r="930">
          <cell r="X930">
            <v>-200000000</v>
          </cell>
          <cell r="Y930">
            <v>-200000000</v>
          </cell>
          <cell r="Z930">
            <v>-200000000</v>
          </cell>
          <cell r="AA930">
            <v>-200000000</v>
          </cell>
          <cell r="AB930">
            <v>-200000000</v>
          </cell>
          <cell r="AC930">
            <v>-200000000</v>
          </cell>
          <cell r="AI930">
            <v>0</v>
          </cell>
          <cell r="AJ930">
            <v>-8333333.333333333</v>
          </cell>
          <cell r="AK930">
            <v>-25000000</v>
          </cell>
          <cell r="AL930">
            <v>-41666666.666666664</v>
          </cell>
          <cell r="AM930">
            <v>-58333333.333333336</v>
          </cell>
          <cell r="AN930">
            <v>-75000000</v>
          </cell>
          <cell r="AO930">
            <v>-91666666.666666672</v>
          </cell>
          <cell r="AR930" t="str">
            <v>1b</v>
          </cell>
        </row>
        <row r="931"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V931">
            <v>0</v>
          </cell>
          <cell r="W931">
            <v>0</v>
          </cell>
          <cell r="X931">
            <v>0</v>
          </cell>
          <cell r="Y931">
            <v>0</v>
          </cell>
          <cell r="Z931">
            <v>0</v>
          </cell>
          <cell r="AA931">
            <v>0</v>
          </cell>
          <cell r="AB931">
            <v>0</v>
          </cell>
          <cell r="AC931">
            <v>0</v>
          </cell>
          <cell r="AD931">
            <v>0</v>
          </cell>
          <cell r="AE931">
            <v>0</v>
          </cell>
          <cell r="AF931">
            <v>0</v>
          </cell>
          <cell r="AG931">
            <v>0</v>
          </cell>
          <cell r="AH931">
            <v>0</v>
          </cell>
          <cell r="AI931">
            <v>0</v>
          </cell>
          <cell r="AJ931">
            <v>0</v>
          </cell>
          <cell r="AK931">
            <v>0</v>
          </cell>
          <cell r="AL931">
            <v>0</v>
          </cell>
          <cell r="AM931">
            <v>0</v>
          </cell>
          <cell r="AN931">
            <v>0</v>
          </cell>
          <cell r="AO931">
            <v>0</v>
          </cell>
          <cell r="AR931" t="str">
            <v>1b</v>
          </cell>
        </row>
        <row r="932">
          <cell r="R932">
            <v>-25000000</v>
          </cell>
          <cell r="S932">
            <v>-25000000</v>
          </cell>
          <cell r="T932">
            <v>-25000000</v>
          </cell>
          <cell r="U932">
            <v>-25000000</v>
          </cell>
          <cell r="V932">
            <v>-25000000</v>
          </cell>
          <cell r="W932">
            <v>-25000000</v>
          </cell>
          <cell r="X932">
            <v>-25000000</v>
          </cell>
          <cell r="Y932">
            <v>-25000000</v>
          </cell>
          <cell r="Z932">
            <v>-25000000</v>
          </cell>
          <cell r="AA932">
            <v>-25000000</v>
          </cell>
          <cell r="AB932">
            <v>-25000000</v>
          </cell>
          <cell r="AC932">
            <v>-25000000</v>
          </cell>
          <cell r="AD932">
            <v>-25000000</v>
          </cell>
          <cell r="AE932">
            <v>-25000000</v>
          </cell>
          <cell r="AF932">
            <v>-25000000</v>
          </cell>
          <cell r="AG932">
            <v>-25000000</v>
          </cell>
          <cell r="AH932">
            <v>-25000000</v>
          </cell>
          <cell r="AI932">
            <v>-25000000</v>
          </cell>
          <cell r="AJ932">
            <v>-25000000</v>
          </cell>
          <cell r="AK932">
            <v>-25000000</v>
          </cell>
          <cell r="AL932">
            <v>-25000000</v>
          </cell>
          <cell r="AM932">
            <v>-25000000</v>
          </cell>
          <cell r="AN932">
            <v>-25000000</v>
          </cell>
          <cell r="AO932">
            <v>-25000000</v>
          </cell>
          <cell r="AR932" t="str">
            <v>1b</v>
          </cell>
        </row>
        <row r="933">
          <cell r="R933">
            <v>0</v>
          </cell>
          <cell r="S933">
            <v>0</v>
          </cell>
          <cell r="T933">
            <v>0</v>
          </cell>
          <cell r="U933">
            <v>0</v>
          </cell>
          <cell r="V933">
            <v>0</v>
          </cell>
          <cell r="W933">
            <v>0</v>
          </cell>
          <cell r="X933">
            <v>0</v>
          </cell>
          <cell r="Y933">
            <v>0</v>
          </cell>
          <cell r="Z933">
            <v>0</v>
          </cell>
          <cell r="AA933">
            <v>0</v>
          </cell>
          <cell r="AB933">
            <v>0</v>
          </cell>
          <cell r="AC933">
            <v>0</v>
          </cell>
          <cell r="AD933">
            <v>0</v>
          </cell>
          <cell r="AE933">
            <v>0</v>
          </cell>
          <cell r="AF933">
            <v>0</v>
          </cell>
          <cell r="AG933">
            <v>0</v>
          </cell>
          <cell r="AH933">
            <v>0</v>
          </cell>
          <cell r="AI933">
            <v>0</v>
          </cell>
          <cell r="AJ933">
            <v>0</v>
          </cell>
          <cell r="AK933">
            <v>0</v>
          </cell>
          <cell r="AL933">
            <v>0</v>
          </cell>
          <cell r="AM933">
            <v>0</v>
          </cell>
          <cell r="AN933">
            <v>0</v>
          </cell>
          <cell r="AO933">
            <v>0</v>
          </cell>
          <cell r="AR933" t="str">
            <v>1b</v>
          </cell>
        </row>
        <row r="934"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>
            <v>0</v>
          </cell>
          <cell r="W934">
            <v>0</v>
          </cell>
          <cell r="X934">
            <v>0</v>
          </cell>
          <cell r="Y934">
            <v>0</v>
          </cell>
          <cell r="Z934">
            <v>0</v>
          </cell>
          <cell r="AA934">
            <v>0</v>
          </cell>
          <cell r="AB934">
            <v>0</v>
          </cell>
          <cell r="AC934">
            <v>0</v>
          </cell>
          <cell r="AD934">
            <v>0</v>
          </cell>
          <cell r="AE934">
            <v>0</v>
          </cell>
          <cell r="AF934">
            <v>0</v>
          </cell>
          <cell r="AG934">
            <v>0</v>
          </cell>
          <cell r="AH934">
            <v>0</v>
          </cell>
          <cell r="AI934">
            <v>0</v>
          </cell>
          <cell r="AJ934">
            <v>0</v>
          </cell>
          <cell r="AK934">
            <v>0</v>
          </cell>
          <cell r="AL934">
            <v>0</v>
          </cell>
          <cell r="AM934">
            <v>0</v>
          </cell>
          <cell r="AN934">
            <v>0</v>
          </cell>
          <cell r="AO934">
            <v>0</v>
          </cell>
          <cell r="AR934" t="str">
            <v>1b</v>
          </cell>
        </row>
        <row r="935">
          <cell r="R935">
            <v>0</v>
          </cell>
          <cell r="S935">
            <v>0</v>
          </cell>
          <cell r="T935">
            <v>0</v>
          </cell>
          <cell r="U935">
            <v>0</v>
          </cell>
          <cell r="V935">
            <v>0</v>
          </cell>
          <cell r="W935">
            <v>0</v>
          </cell>
          <cell r="X935">
            <v>0</v>
          </cell>
          <cell r="Y935">
            <v>0</v>
          </cell>
          <cell r="Z935">
            <v>0</v>
          </cell>
          <cell r="AA935">
            <v>0</v>
          </cell>
          <cell r="AB935">
            <v>0</v>
          </cell>
          <cell r="AC935">
            <v>0</v>
          </cell>
          <cell r="AD935">
            <v>-3437500</v>
          </cell>
          <cell r="AE935">
            <v>-1145833.3333333333</v>
          </cell>
          <cell r="AF935">
            <v>0</v>
          </cell>
          <cell r="AG935">
            <v>0</v>
          </cell>
          <cell r="AH935">
            <v>0</v>
          </cell>
          <cell r="AI935">
            <v>0</v>
          </cell>
          <cell r="AJ935">
            <v>0</v>
          </cell>
          <cell r="AK935">
            <v>0</v>
          </cell>
          <cell r="AL935">
            <v>0</v>
          </cell>
          <cell r="AM935">
            <v>0</v>
          </cell>
          <cell r="AN935">
            <v>0</v>
          </cell>
          <cell r="AO935">
            <v>0</v>
          </cell>
          <cell r="AR935" t="str">
            <v>1b</v>
          </cell>
        </row>
        <row r="936">
          <cell r="R936">
            <v>0</v>
          </cell>
          <cell r="S936">
            <v>0</v>
          </cell>
          <cell r="T936">
            <v>0</v>
          </cell>
          <cell r="U936">
            <v>0</v>
          </cell>
          <cell r="V936">
            <v>0</v>
          </cell>
          <cell r="W936">
            <v>0</v>
          </cell>
          <cell r="X936">
            <v>0</v>
          </cell>
          <cell r="Y936">
            <v>0</v>
          </cell>
          <cell r="Z936">
            <v>0</v>
          </cell>
          <cell r="AA936">
            <v>0</v>
          </cell>
          <cell r="AB936">
            <v>0</v>
          </cell>
          <cell r="AC936">
            <v>0</v>
          </cell>
          <cell r="AD936">
            <v>0</v>
          </cell>
          <cell r="AE936">
            <v>0</v>
          </cell>
          <cell r="AF936">
            <v>0</v>
          </cell>
          <cell r="AG936">
            <v>0</v>
          </cell>
          <cell r="AH936">
            <v>0</v>
          </cell>
          <cell r="AI936">
            <v>0</v>
          </cell>
          <cell r="AJ936">
            <v>0</v>
          </cell>
          <cell r="AK936">
            <v>0</v>
          </cell>
          <cell r="AL936">
            <v>0</v>
          </cell>
          <cell r="AM936">
            <v>0</v>
          </cell>
          <cell r="AN936">
            <v>0</v>
          </cell>
          <cell r="AO936">
            <v>0</v>
          </cell>
          <cell r="AR936" t="str">
            <v>1b</v>
          </cell>
        </row>
        <row r="937">
          <cell r="R937">
            <v>0</v>
          </cell>
          <cell r="S937">
            <v>0</v>
          </cell>
          <cell r="T937">
            <v>0</v>
          </cell>
          <cell r="U937">
            <v>0</v>
          </cell>
          <cell r="V937">
            <v>0</v>
          </cell>
          <cell r="W937">
            <v>0</v>
          </cell>
          <cell r="X937">
            <v>0</v>
          </cell>
          <cell r="Y937">
            <v>0</v>
          </cell>
          <cell r="Z937">
            <v>0</v>
          </cell>
          <cell r="AA937">
            <v>0</v>
          </cell>
          <cell r="AB937">
            <v>0</v>
          </cell>
          <cell r="AC937">
            <v>0</v>
          </cell>
          <cell r="AD937">
            <v>-2925000</v>
          </cell>
          <cell r="AE937">
            <v>-975000</v>
          </cell>
          <cell r="AF937">
            <v>0</v>
          </cell>
          <cell r="AG937">
            <v>0</v>
          </cell>
          <cell r="AH937">
            <v>0</v>
          </cell>
          <cell r="AI937">
            <v>0</v>
          </cell>
          <cell r="AJ937">
            <v>0</v>
          </cell>
          <cell r="AK937">
            <v>0</v>
          </cell>
          <cell r="AL937">
            <v>0</v>
          </cell>
          <cell r="AM937">
            <v>0</v>
          </cell>
          <cell r="AN937">
            <v>0</v>
          </cell>
          <cell r="AO937">
            <v>0</v>
          </cell>
          <cell r="AR937" t="str">
            <v>1b</v>
          </cell>
        </row>
        <row r="938">
          <cell r="R938">
            <v>0</v>
          </cell>
          <cell r="S938">
            <v>0</v>
          </cell>
          <cell r="T938">
            <v>0</v>
          </cell>
          <cell r="U938">
            <v>0</v>
          </cell>
          <cell r="V938">
            <v>0</v>
          </cell>
          <cell r="W938">
            <v>0</v>
          </cell>
          <cell r="X938">
            <v>0</v>
          </cell>
          <cell r="Y938">
            <v>0</v>
          </cell>
          <cell r="Z938">
            <v>0</v>
          </cell>
          <cell r="AA938">
            <v>0</v>
          </cell>
          <cell r="AB938">
            <v>0</v>
          </cell>
          <cell r="AC938">
            <v>0</v>
          </cell>
          <cell r="AD938">
            <v>0</v>
          </cell>
          <cell r="AE938">
            <v>0</v>
          </cell>
          <cell r="AF938">
            <v>0</v>
          </cell>
          <cell r="AG938">
            <v>0</v>
          </cell>
          <cell r="AH938">
            <v>0</v>
          </cell>
          <cell r="AI938">
            <v>0</v>
          </cell>
          <cell r="AJ938">
            <v>0</v>
          </cell>
          <cell r="AK938">
            <v>0</v>
          </cell>
          <cell r="AL938">
            <v>0</v>
          </cell>
          <cell r="AM938">
            <v>0</v>
          </cell>
          <cell r="AN938">
            <v>0</v>
          </cell>
          <cell r="AO938">
            <v>0</v>
          </cell>
          <cell r="AR938" t="str">
            <v>1b</v>
          </cell>
        </row>
        <row r="939">
          <cell r="R939">
            <v>0</v>
          </cell>
          <cell r="S939">
            <v>0</v>
          </cell>
          <cell r="T939">
            <v>0</v>
          </cell>
          <cell r="U939">
            <v>0</v>
          </cell>
          <cell r="V939">
            <v>0</v>
          </cell>
          <cell r="W939">
            <v>0</v>
          </cell>
          <cell r="X939">
            <v>0</v>
          </cell>
          <cell r="Y939">
            <v>0</v>
          </cell>
          <cell r="Z939">
            <v>0</v>
          </cell>
          <cell r="AA939">
            <v>0</v>
          </cell>
          <cell r="AB939">
            <v>0</v>
          </cell>
          <cell r="AC939">
            <v>0</v>
          </cell>
          <cell r="AD939">
            <v>-10937500</v>
          </cell>
          <cell r="AE939">
            <v>-3645833.3333333335</v>
          </cell>
          <cell r="AF939">
            <v>0</v>
          </cell>
          <cell r="AG939">
            <v>0</v>
          </cell>
          <cell r="AH939">
            <v>0</v>
          </cell>
          <cell r="AI939">
            <v>0</v>
          </cell>
          <cell r="AJ939">
            <v>0</v>
          </cell>
          <cell r="AK939">
            <v>0</v>
          </cell>
          <cell r="AL939">
            <v>0</v>
          </cell>
          <cell r="AM939">
            <v>0</v>
          </cell>
          <cell r="AN939">
            <v>0</v>
          </cell>
          <cell r="AO939">
            <v>0</v>
          </cell>
          <cell r="AR939" t="str">
            <v>1b</v>
          </cell>
        </row>
        <row r="940">
          <cell r="R940">
            <v>0</v>
          </cell>
          <cell r="S940">
            <v>0</v>
          </cell>
          <cell r="T940">
            <v>0</v>
          </cell>
          <cell r="U940">
            <v>0</v>
          </cell>
          <cell r="V940">
            <v>0</v>
          </cell>
          <cell r="W940">
            <v>0</v>
          </cell>
          <cell r="X940">
            <v>0</v>
          </cell>
          <cell r="Y940">
            <v>0</v>
          </cell>
          <cell r="Z940">
            <v>0</v>
          </cell>
          <cell r="AA940">
            <v>0</v>
          </cell>
          <cell r="AB940">
            <v>0</v>
          </cell>
          <cell r="AC940">
            <v>0</v>
          </cell>
          <cell r="AD940">
            <v>0</v>
          </cell>
          <cell r="AE940">
            <v>0</v>
          </cell>
          <cell r="AF940">
            <v>0</v>
          </cell>
          <cell r="AG940">
            <v>0</v>
          </cell>
          <cell r="AH940">
            <v>0</v>
          </cell>
          <cell r="AI940">
            <v>0</v>
          </cell>
          <cell r="AJ940">
            <v>0</v>
          </cell>
          <cell r="AK940">
            <v>0</v>
          </cell>
          <cell r="AL940">
            <v>0</v>
          </cell>
          <cell r="AM940">
            <v>0</v>
          </cell>
          <cell r="AN940">
            <v>0</v>
          </cell>
          <cell r="AO940">
            <v>0</v>
          </cell>
          <cell r="AR940" t="str">
            <v>1b</v>
          </cell>
        </row>
        <row r="941">
          <cell r="R941">
            <v>0</v>
          </cell>
          <cell r="S941">
            <v>0</v>
          </cell>
          <cell r="T941">
            <v>0</v>
          </cell>
          <cell r="U941">
            <v>0</v>
          </cell>
          <cell r="V941">
            <v>0</v>
          </cell>
          <cell r="W941">
            <v>0</v>
          </cell>
          <cell r="X941">
            <v>0</v>
          </cell>
          <cell r="Y941">
            <v>0</v>
          </cell>
          <cell r="Z941">
            <v>0</v>
          </cell>
          <cell r="AA941">
            <v>0</v>
          </cell>
          <cell r="AB941">
            <v>0</v>
          </cell>
          <cell r="AC941">
            <v>0</v>
          </cell>
          <cell r="AD941">
            <v>-4887500</v>
          </cell>
          <cell r="AE941">
            <v>-2932500</v>
          </cell>
          <cell r="AF941">
            <v>-977500</v>
          </cell>
          <cell r="AG941">
            <v>0</v>
          </cell>
          <cell r="AH941">
            <v>0</v>
          </cell>
          <cell r="AI941">
            <v>0</v>
          </cell>
          <cell r="AJ941">
            <v>0</v>
          </cell>
          <cell r="AK941">
            <v>0</v>
          </cell>
          <cell r="AL941">
            <v>0</v>
          </cell>
          <cell r="AM941">
            <v>0</v>
          </cell>
          <cell r="AN941">
            <v>0</v>
          </cell>
          <cell r="AO941">
            <v>0</v>
          </cell>
          <cell r="AR941" t="str">
            <v>1b</v>
          </cell>
        </row>
        <row r="942">
          <cell r="R942">
            <v>0</v>
          </cell>
          <cell r="S942">
            <v>0</v>
          </cell>
          <cell r="T942">
            <v>0</v>
          </cell>
          <cell r="U942">
            <v>0</v>
          </cell>
          <cell r="V942">
            <v>0</v>
          </cell>
          <cell r="W942">
            <v>0</v>
          </cell>
          <cell r="X942">
            <v>0</v>
          </cell>
          <cell r="Y942">
            <v>0</v>
          </cell>
          <cell r="Z942">
            <v>0</v>
          </cell>
          <cell r="AA942">
            <v>0</v>
          </cell>
          <cell r="AB942">
            <v>0</v>
          </cell>
          <cell r="AC942">
            <v>0</v>
          </cell>
          <cell r="AD942">
            <v>-375000</v>
          </cell>
          <cell r="AE942">
            <v>-125000</v>
          </cell>
          <cell r="AF942">
            <v>0</v>
          </cell>
          <cell r="AG942">
            <v>0</v>
          </cell>
          <cell r="AH942">
            <v>0</v>
          </cell>
          <cell r="AI942">
            <v>0</v>
          </cell>
          <cell r="AJ942">
            <v>0</v>
          </cell>
          <cell r="AK942">
            <v>0</v>
          </cell>
          <cell r="AL942">
            <v>0</v>
          </cell>
          <cell r="AM942">
            <v>0</v>
          </cell>
          <cell r="AN942">
            <v>0</v>
          </cell>
          <cell r="AO942">
            <v>0</v>
          </cell>
          <cell r="AR942" t="str">
            <v>1b</v>
          </cell>
        </row>
        <row r="943">
          <cell r="R943">
            <v>0</v>
          </cell>
          <cell r="S943">
            <v>0</v>
          </cell>
          <cell r="T943">
            <v>0</v>
          </cell>
          <cell r="U943">
            <v>0</v>
          </cell>
          <cell r="V943">
            <v>0</v>
          </cell>
          <cell r="W943">
            <v>0</v>
          </cell>
          <cell r="X943">
            <v>0</v>
          </cell>
          <cell r="Y943">
            <v>0</v>
          </cell>
          <cell r="Z943">
            <v>0</v>
          </cell>
          <cell r="AA943">
            <v>0</v>
          </cell>
          <cell r="AB943">
            <v>0</v>
          </cell>
          <cell r="AC943">
            <v>0</v>
          </cell>
          <cell r="AD943">
            <v>-875000</v>
          </cell>
          <cell r="AE943">
            <v>-291666.66666666669</v>
          </cell>
          <cell r="AF943">
            <v>0</v>
          </cell>
          <cell r="AG943">
            <v>0</v>
          </cell>
          <cell r="AH943">
            <v>0</v>
          </cell>
          <cell r="AI943">
            <v>0</v>
          </cell>
          <cell r="AJ943">
            <v>0</v>
          </cell>
          <cell r="AK943">
            <v>0</v>
          </cell>
          <cell r="AL943">
            <v>0</v>
          </cell>
          <cell r="AM943">
            <v>0</v>
          </cell>
          <cell r="AN943">
            <v>0</v>
          </cell>
          <cell r="AO943">
            <v>0</v>
          </cell>
          <cell r="AR943" t="str">
            <v>1b</v>
          </cell>
        </row>
        <row r="944">
          <cell r="R944">
            <v>0</v>
          </cell>
          <cell r="S944">
            <v>0</v>
          </cell>
          <cell r="T944">
            <v>0</v>
          </cell>
          <cell r="U944">
            <v>0</v>
          </cell>
          <cell r="V944">
            <v>0</v>
          </cell>
          <cell r="W944">
            <v>0</v>
          </cell>
          <cell r="X944">
            <v>0</v>
          </cell>
          <cell r="Y944">
            <v>0</v>
          </cell>
          <cell r="Z944">
            <v>0</v>
          </cell>
          <cell r="AA944">
            <v>0</v>
          </cell>
          <cell r="AB944">
            <v>0</v>
          </cell>
          <cell r="AC944">
            <v>0</v>
          </cell>
          <cell r="AD944">
            <v>0</v>
          </cell>
          <cell r="AE944">
            <v>0</v>
          </cell>
          <cell r="AF944">
            <v>0</v>
          </cell>
          <cell r="AG944">
            <v>0</v>
          </cell>
          <cell r="AH944">
            <v>0</v>
          </cell>
          <cell r="AI944">
            <v>0</v>
          </cell>
          <cell r="AJ944">
            <v>0</v>
          </cell>
          <cell r="AK944">
            <v>0</v>
          </cell>
          <cell r="AL944">
            <v>0</v>
          </cell>
          <cell r="AM944">
            <v>0</v>
          </cell>
          <cell r="AN944">
            <v>0</v>
          </cell>
          <cell r="AO944">
            <v>0</v>
          </cell>
          <cell r="AR944" t="str">
            <v>1b</v>
          </cell>
        </row>
        <row r="945">
          <cell r="R945">
            <v>0</v>
          </cell>
          <cell r="S945">
            <v>0</v>
          </cell>
          <cell r="T945">
            <v>0</v>
          </cell>
          <cell r="U945">
            <v>0</v>
          </cell>
          <cell r="V945">
            <v>0</v>
          </cell>
          <cell r="W945">
            <v>0</v>
          </cell>
          <cell r="X945">
            <v>0</v>
          </cell>
          <cell r="Y945">
            <v>0</v>
          </cell>
          <cell r="Z945">
            <v>0</v>
          </cell>
          <cell r="AA945">
            <v>0</v>
          </cell>
          <cell r="AB945">
            <v>0</v>
          </cell>
          <cell r="AC945">
            <v>0</v>
          </cell>
          <cell r="AD945">
            <v>-7291666.666666667</v>
          </cell>
          <cell r="AE945">
            <v>-5208333.333333333</v>
          </cell>
          <cell r="AF945">
            <v>-3125000</v>
          </cell>
          <cell r="AG945">
            <v>-1041666.6666666666</v>
          </cell>
          <cell r="AH945">
            <v>0</v>
          </cell>
          <cell r="AI945">
            <v>0</v>
          </cell>
          <cell r="AJ945">
            <v>0</v>
          </cell>
          <cell r="AK945">
            <v>0</v>
          </cell>
          <cell r="AL945">
            <v>0</v>
          </cell>
          <cell r="AM945">
            <v>0</v>
          </cell>
          <cell r="AN945">
            <v>0</v>
          </cell>
          <cell r="AO945">
            <v>0</v>
          </cell>
          <cell r="AR945" t="str">
            <v>1b</v>
          </cell>
        </row>
        <row r="946">
          <cell r="R946">
            <v>0</v>
          </cell>
          <cell r="S946">
            <v>0</v>
          </cell>
          <cell r="T946">
            <v>0</v>
          </cell>
          <cell r="U946">
            <v>0</v>
          </cell>
          <cell r="V946">
            <v>0</v>
          </cell>
          <cell r="W946">
            <v>0</v>
          </cell>
          <cell r="X946">
            <v>0</v>
          </cell>
          <cell r="Y946">
            <v>0</v>
          </cell>
          <cell r="Z946">
            <v>0</v>
          </cell>
          <cell r="AA946">
            <v>0</v>
          </cell>
          <cell r="AB946">
            <v>0</v>
          </cell>
          <cell r="AC946">
            <v>0</v>
          </cell>
          <cell r="AD946">
            <v>-812500</v>
          </cell>
          <cell r="AE946">
            <v>-687500</v>
          </cell>
          <cell r="AF946">
            <v>-562500</v>
          </cell>
          <cell r="AG946">
            <v>-437500</v>
          </cell>
          <cell r="AH946">
            <v>-312500</v>
          </cell>
          <cell r="AI946">
            <v>-187500</v>
          </cell>
          <cell r="AJ946">
            <v>-62500</v>
          </cell>
          <cell r="AK946">
            <v>0</v>
          </cell>
          <cell r="AL946">
            <v>0</v>
          </cell>
          <cell r="AM946">
            <v>0</v>
          </cell>
          <cell r="AN946">
            <v>0</v>
          </cell>
          <cell r="AO946">
            <v>0</v>
          </cell>
          <cell r="AR946" t="str">
            <v>1b</v>
          </cell>
        </row>
        <row r="947">
          <cell r="R947">
            <v>-3500000</v>
          </cell>
          <cell r="S947">
            <v>-3500000</v>
          </cell>
          <cell r="T947">
            <v>-3500000</v>
          </cell>
          <cell r="U947">
            <v>-3500000</v>
          </cell>
          <cell r="V947">
            <v>-3500000</v>
          </cell>
          <cell r="W947">
            <v>-3500000</v>
          </cell>
          <cell r="X947">
            <v>-3500000</v>
          </cell>
          <cell r="Y947">
            <v>-3500000</v>
          </cell>
          <cell r="Z947">
            <v>-3500000</v>
          </cell>
          <cell r="AA947">
            <v>-3500000</v>
          </cell>
          <cell r="AB947">
            <v>-3500000</v>
          </cell>
          <cell r="AC947">
            <v>-3500000</v>
          </cell>
          <cell r="AD947">
            <v>-3500000</v>
          </cell>
          <cell r="AE947">
            <v>-3500000</v>
          </cell>
          <cell r="AF947">
            <v>-3500000</v>
          </cell>
          <cell r="AG947">
            <v>-3500000</v>
          </cell>
          <cell r="AH947">
            <v>-3500000</v>
          </cell>
          <cell r="AI947">
            <v>-3500000</v>
          </cell>
          <cell r="AJ947">
            <v>-3500000</v>
          </cell>
          <cell r="AK947">
            <v>-3500000</v>
          </cell>
          <cell r="AL947">
            <v>-3500000</v>
          </cell>
          <cell r="AM947">
            <v>-3500000</v>
          </cell>
          <cell r="AN947">
            <v>-3500000</v>
          </cell>
          <cell r="AO947">
            <v>-3500000</v>
          </cell>
          <cell r="AR947" t="str">
            <v>1b</v>
          </cell>
        </row>
        <row r="948">
          <cell r="R948">
            <v>0</v>
          </cell>
          <cell r="S948">
            <v>0</v>
          </cell>
          <cell r="T948">
            <v>0</v>
          </cell>
          <cell r="U948">
            <v>0</v>
          </cell>
          <cell r="V948">
            <v>0</v>
          </cell>
          <cell r="W948">
            <v>0</v>
          </cell>
          <cell r="X948">
            <v>0</v>
          </cell>
          <cell r="Y948">
            <v>0</v>
          </cell>
          <cell r="Z948">
            <v>0</v>
          </cell>
          <cell r="AA948">
            <v>0</v>
          </cell>
          <cell r="AB948">
            <v>0</v>
          </cell>
          <cell r="AC948">
            <v>0</v>
          </cell>
          <cell r="AD948">
            <v>-2708333.3333333335</v>
          </cell>
          <cell r="AE948">
            <v>-2291666.6666666665</v>
          </cell>
          <cell r="AF948">
            <v>-1875000</v>
          </cell>
          <cell r="AG948">
            <v>-1458333.3333333333</v>
          </cell>
          <cell r="AH948">
            <v>-1041666.6666666666</v>
          </cell>
          <cell r="AI948">
            <v>-625000</v>
          </cell>
          <cell r="AJ948">
            <v>-208333.33333333334</v>
          </cell>
          <cell r="AK948">
            <v>0</v>
          </cell>
          <cell r="AL948">
            <v>0</v>
          </cell>
          <cell r="AM948">
            <v>0</v>
          </cell>
          <cell r="AN948">
            <v>0</v>
          </cell>
          <cell r="AO948">
            <v>0</v>
          </cell>
          <cell r="AR948" t="str">
            <v>1b</v>
          </cell>
        </row>
        <row r="949">
          <cell r="R949">
            <v>0</v>
          </cell>
          <cell r="S949">
            <v>0</v>
          </cell>
          <cell r="T949">
            <v>0</v>
          </cell>
          <cell r="U949">
            <v>0</v>
          </cell>
          <cell r="V949">
            <v>0</v>
          </cell>
          <cell r="W949">
            <v>0</v>
          </cell>
          <cell r="X949">
            <v>0</v>
          </cell>
          <cell r="Y949">
            <v>0</v>
          </cell>
          <cell r="Z949">
            <v>0</v>
          </cell>
          <cell r="AA949">
            <v>0</v>
          </cell>
          <cell r="AB949">
            <v>0</v>
          </cell>
          <cell r="AC949">
            <v>0</v>
          </cell>
          <cell r="AD949">
            <v>-812500</v>
          </cell>
          <cell r="AE949">
            <v>-687500</v>
          </cell>
          <cell r="AF949">
            <v>-562500</v>
          </cell>
          <cell r="AG949">
            <v>-437500</v>
          </cell>
          <cell r="AH949">
            <v>-312500</v>
          </cell>
          <cell r="AI949">
            <v>-187500</v>
          </cell>
          <cell r="AJ949">
            <v>-62500</v>
          </cell>
          <cell r="AK949">
            <v>0</v>
          </cell>
          <cell r="AL949">
            <v>0</v>
          </cell>
          <cell r="AM949">
            <v>0</v>
          </cell>
          <cell r="AN949">
            <v>0</v>
          </cell>
          <cell r="AO949">
            <v>0</v>
          </cell>
          <cell r="AR949" t="str">
            <v>1b</v>
          </cell>
        </row>
        <row r="950">
          <cell r="R950">
            <v>-3000000</v>
          </cell>
          <cell r="S950">
            <v>-3000000</v>
          </cell>
          <cell r="T950">
            <v>-3000000</v>
          </cell>
          <cell r="U950">
            <v>-3000000</v>
          </cell>
          <cell r="V950">
            <v>-3000000</v>
          </cell>
          <cell r="W950">
            <v>-3000000</v>
          </cell>
          <cell r="X950">
            <v>-3000000</v>
          </cell>
          <cell r="Y950">
            <v>-3000000</v>
          </cell>
          <cell r="Z950">
            <v>-3000000</v>
          </cell>
          <cell r="AA950">
            <v>-3000000</v>
          </cell>
          <cell r="AB950">
            <v>-3000000</v>
          </cell>
          <cell r="AC950">
            <v>-3000000</v>
          </cell>
          <cell r="AD950">
            <v>-3000000</v>
          </cell>
          <cell r="AE950">
            <v>-3000000</v>
          </cell>
          <cell r="AF950">
            <v>-3000000</v>
          </cell>
          <cell r="AG950">
            <v>-3000000</v>
          </cell>
          <cell r="AH950">
            <v>-3000000</v>
          </cell>
          <cell r="AI950">
            <v>-3000000</v>
          </cell>
          <cell r="AJ950">
            <v>-3000000</v>
          </cell>
          <cell r="AK950">
            <v>-3000000</v>
          </cell>
          <cell r="AL950">
            <v>-3000000</v>
          </cell>
          <cell r="AM950">
            <v>-3000000</v>
          </cell>
          <cell r="AN950">
            <v>-3000000</v>
          </cell>
          <cell r="AO950">
            <v>-3000000</v>
          </cell>
          <cell r="AR950" t="str">
            <v>1b</v>
          </cell>
        </row>
        <row r="951">
          <cell r="R951">
            <v>0</v>
          </cell>
          <cell r="S951">
            <v>0</v>
          </cell>
          <cell r="T951">
            <v>0</v>
          </cell>
          <cell r="U951">
            <v>0</v>
          </cell>
          <cell r="V951">
            <v>0</v>
          </cell>
          <cell r="W951">
            <v>0</v>
          </cell>
          <cell r="X951">
            <v>0</v>
          </cell>
          <cell r="Y951">
            <v>0</v>
          </cell>
          <cell r="Z951">
            <v>0</v>
          </cell>
          <cell r="AA951">
            <v>0</v>
          </cell>
          <cell r="AB951">
            <v>0</v>
          </cell>
          <cell r="AC951">
            <v>0</v>
          </cell>
          <cell r="AD951">
            <v>-10833333.333333334</v>
          </cell>
          <cell r="AE951">
            <v>-9166666.666666666</v>
          </cell>
          <cell r="AF951">
            <v>-7500000</v>
          </cell>
          <cell r="AG951">
            <v>-5833333.333333333</v>
          </cell>
          <cell r="AH951">
            <v>-4166666.6666666665</v>
          </cell>
          <cell r="AI951">
            <v>-2500000</v>
          </cell>
          <cell r="AJ951">
            <v>-833333.33333333337</v>
          </cell>
          <cell r="AK951">
            <v>0</v>
          </cell>
          <cell r="AL951">
            <v>0</v>
          </cell>
          <cell r="AM951">
            <v>0</v>
          </cell>
          <cell r="AN951">
            <v>0</v>
          </cell>
          <cell r="AO951">
            <v>0</v>
          </cell>
          <cell r="AR951" t="str">
            <v>1b</v>
          </cell>
        </row>
        <row r="952">
          <cell r="R952">
            <v>-1000000</v>
          </cell>
          <cell r="S952">
            <v>-1000000</v>
          </cell>
          <cell r="T952">
            <v>-1000000</v>
          </cell>
          <cell r="U952">
            <v>-1000000</v>
          </cell>
          <cell r="V952">
            <v>-1000000</v>
          </cell>
          <cell r="W952">
            <v>-1000000</v>
          </cell>
          <cell r="X952">
            <v>-1000000</v>
          </cell>
          <cell r="Y952">
            <v>-1000000</v>
          </cell>
          <cell r="Z952">
            <v>-1000000</v>
          </cell>
          <cell r="AA952">
            <v>-1000000</v>
          </cell>
          <cell r="AB952">
            <v>-1000000</v>
          </cell>
          <cell r="AC952">
            <v>-1000000</v>
          </cell>
          <cell r="AD952">
            <v>-1000000</v>
          </cell>
          <cell r="AE952">
            <v>-1000000</v>
          </cell>
          <cell r="AF952">
            <v>-1000000</v>
          </cell>
          <cell r="AG952">
            <v>-1000000</v>
          </cell>
          <cell r="AH952">
            <v>-1000000</v>
          </cell>
          <cell r="AI952">
            <v>-1000000</v>
          </cell>
          <cell r="AJ952">
            <v>-1000000</v>
          </cell>
          <cell r="AK952">
            <v>-1000000</v>
          </cell>
          <cell r="AL952">
            <v>-1000000</v>
          </cell>
          <cell r="AM952">
            <v>-1000000</v>
          </cell>
          <cell r="AN952">
            <v>-1000000</v>
          </cell>
          <cell r="AO952">
            <v>-1000000</v>
          </cell>
          <cell r="AR952" t="str">
            <v>1b</v>
          </cell>
        </row>
        <row r="953">
          <cell r="R953">
            <v>0</v>
          </cell>
          <cell r="S953">
            <v>0</v>
          </cell>
          <cell r="T953">
            <v>0</v>
          </cell>
          <cell r="U953">
            <v>0</v>
          </cell>
          <cell r="V953">
            <v>0</v>
          </cell>
          <cell r="W953">
            <v>0</v>
          </cell>
          <cell r="X953">
            <v>0</v>
          </cell>
          <cell r="Y953">
            <v>0</v>
          </cell>
          <cell r="Z953">
            <v>0</v>
          </cell>
          <cell r="AA953">
            <v>0</v>
          </cell>
          <cell r="AB953">
            <v>0</v>
          </cell>
          <cell r="AC953">
            <v>0</v>
          </cell>
          <cell r="AD953">
            <v>-1625000</v>
          </cell>
          <cell r="AE953">
            <v>-1375000</v>
          </cell>
          <cell r="AF953">
            <v>-1125000</v>
          </cell>
          <cell r="AG953">
            <v>-875000</v>
          </cell>
          <cell r="AH953">
            <v>-625000</v>
          </cell>
          <cell r="AI953">
            <v>-375000</v>
          </cell>
          <cell r="AJ953">
            <v>-125000</v>
          </cell>
          <cell r="AK953">
            <v>0</v>
          </cell>
          <cell r="AL953">
            <v>0</v>
          </cell>
          <cell r="AM953">
            <v>0</v>
          </cell>
          <cell r="AN953">
            <v>0</v>
          </cell>
          <cell r="AO953">
            <v>0</v>
          </cell>
          <cell r="AR953" t="str">
            <v>1b</v>
          </cell>
        </row>
        <row r="954">
          <cell r="R954">
            <v>0</v>
          </cell>
          <cell r="S954">
            <v>0</v>
          </cell>
          <cell r="T954">
            <v>0</v>
          </cell>
          <cell r="U954">
            <v>0</v>
          </cell>
          <cell r="V954">
            <v>0</v>
          </cell>
          <cell r="W954">
            <v>0</v>
          </cell>
          <cell r="X954">
            <v>0</v>
          </cell>
          <cell r="Y954">
            <v>0</v>
          </cell>
          <cell r="Z954">
            <v>0</v>
          </cell>
          <cell r="AA954">
            <v>0</v>
          </cell>
          <cell r="AB954">
            <v>0</v>
          </cell>
          <cell r="AC954">
            <v>0</v>
          </cell>
          <cell r="AD954">
            <v>-8145833.333333333</v>
          </cell>
          <cell r="AE954">
            <v>-7437500</v>
          </cell>
          <cell r="AF954">
            <v>-6729166.666666667</v>
          </cell>
          <cell r="AG954">
            <v>-6020833.333333333</v>
          </cell>
          <cell r="AH954">
            <v>-5312500</v>
          </cell>
          <cell r="AI954">
            <v>-4604166.666666667</v>
          </cell>
          <cell r="AJ954">
            <v>-3895833.3333333335</v>
          </cell>
          <cell r="AK954">
            <v>-3187500</v>
          </cell>
          <cell r="AL954">
            <v>-2479166.6666666665</v>
          </cell>
          <cell r="AM954">
            <v>-1770833.3333333333</v>
          </cell>
          <cell r="AN954">
            <v>-1062500</v>
          </cell>
          <cell r="AO954">
            <v>-354166.66666666669</v>
          </cell>
          <cell r="AR954" t="str">
            <v>1b</v>
          </cell>
        </row>
        <row r="955">
          <cell r="R955">
            <v>0</v>
          </cell>
          <cell r="S955">
            <v>0</v>
          </cell>
          <cell r="T955">
            <v>0</v>
          </cell>
          <cell r="U955">
            <v>0</v>
          </cell>
          <cell r="V955">
            <v>0</v>
          </cell>
          <cell r="W955">
            <v>0</v>
          </cell>
          <cell r="X955">
            <v>0</v>
          </cell>
          <cell r="Y955">
            <v>0</v>
          </cell>
          <cell r="Z955">
            <v>0</v>
          </cell>
          <cell r="AA955">
            <v>0</v>
          </cell>
          <cell r="AB955">
            <v>0</v>
          </cell>
          <cell r="AC955">
            <v>0</v>
          </cell>
          <cell r="AD955">
            <v>-9583333.333333334</v>
          </cell>
          <cell r="AE955">
            <v>-8750000</v>
          </cell>
          <cell r="AF955">
            <v>-7916666.666666667</v>
          </cell>
          <cell r="AG955">
            <v>-7083333.333333333</v>
          </cell>
          <cell r="AH955">
            <v>-6250000</v>
          </cell>
          <cell r="AI955">
            <v>-5416666.666666667</v>
          </cell>
          <cell r="AJ955">
            <v>-4583333.333333333</v>
          </cell>
          <cell r="AK955">
            <v>-3750000</v>
          </cell>
          <cell r="AL955">
            <v>-2916666.6666666665</v>
          </cell>
          <cell r="AM955">
            <v>-2083333.3333333333</v>
          </cell>
          <cell r="AN955">
            <v>-1250000</v>
          </cell>
          <cell r="AO955">
            <v>-416666.66666666669</v>
          </cell>
          <cell r="AR955" t="str">
            <v>1b</v>
          </cell>
        </row>
        <row r="956">
          <cell r="R956">
            <v>-10000000</v>
          </cell>
          <cell r="S956">
            <v>-10000000</v>
          </cell>
          <cell r="T956">
            <v>-10000000</v>
          </cell>
          <cell r="U956">
            <v>-10000000</v>
          </cell>
          <cell r="V956">
            <v>-10000000</v>
          </cell>
          <cell r="W956">
            <v>-10000000</v>
          </cell>
          <cell r="X956">
            <v>-10000000</v>
          </cell>
          <cell r="Y956">
            <v>-10000000</v>
          </cell>
          <cell r="Z956">
            <v>-10000000</v>
          </cell>
          <cell r="AA956">
            <v>-10000000</v>
          </cell>
          <cell r="AB956">
            <v>-10000000</v>
          </cell>
          <cell r="AC956">
            <v>-10000000</v>
          </cell>
          <cell r="AD956">
            <v>-10000000</v>
          </cell>
          <cell r="AE956">
            <v>-10000000</v>
          </cell>
          <cell r="AF956">
            <v>-10000000</v>
          </cell>
          <cell r="AG956">
            <v>-10000000</v>
          </cell>
          <cell r="AH956">
            <v>-10000000</v>
          </cell>
          <cell r="AI956">
            <v>-10000000</v>
          </cell>
          <cell r="AJ956">
            <v>-10000000</v>
          </cell>
          <cell r="AK956">
            <v>-10000000</v>
          </cell>
          <cell r="AL956">
            <v>-10000000</v>
          </cell>
          <cell r="AM956">
            <v>-10000000</v>
          </cell>
          <cell r="AN956">
            <v>-10000000</v>
          </cell>
          <cell r="AO956">
            <v>-10000000</v>
          </cell>
          <cell r="AR956" t="str">
            <v>1b</v>
          </cell>
        </row>
        <row r="957">
          <cell r="R957">
            <v>-8000000</v>
          </cell>
          <cell r="S957">
            <v>-8000000</v>
          </cell>
          <cell r="T957">
            <v>-8000000</v>
          </cell>
          <cell r="U957">
            <v>-8000000</v>
          </cell>
          <cell r="V957">
            <v>-8000000</v>
          </cell>
          <cell r="W957">
            <v>-8000000</v>
          </cell>
          <cell r="X957">
            <v>-8000000</v>
          </cell>
          <cell r="Y957">
            <v>-8000000</v>
          </cell>
          <cell r="Z957">
            <v>-8000000</v>
          </cell>
          <cell r="AA957">
            <v>-8000000</v>
          </cell>
          <cell r="AB957">
            <v>-8000000</v>
          </cell>
          <cell r="AC957">
            <v>-8000000</v>
          </cell>
          <cell r="AD957">
            <v>-8000000</v>
          </cell>
          <cell r="AE957">
            <v>-8000000</v>
          </cell>
          <cell r="AF957">
            <v>-8000000</v>
          </cell>
          <cell r="AG957">
            <v>-8000000</v>
          </cell>
          <cell r="AH957">
            <v>-8000000</v>
          </cell>
          <cell r="AI957">
            <v>-8000000</v>
          </cell>
          <cell r="AJ957">
            <v>-8000000</v>
          </cell>
          <cell r="AK957">
            <v>-8000000</v>
          </cell>
          <cell r="AL957">
            <v>-8000000</v>
          </cell>
          <cell r="AM957">
            <v>-8000000</v>
          </cell>
          <cell r="AN957">
            <v>-8000000</v>
          </cell>
          <cell r="AO957">
            <v>-8000000</v>
          </cell>
          <cell r="AR957" t="str">
            <v>1b</v>
          </cell>
        </row>
        <row r="958">
          <cell r="R958">
            <v>-3000000</v>
          </cell>
          <cell r="S958">
            <v>-3000000</v>
          </cell>
          <cell r="T958">
            <v>-3000000</v>
          </cell>
          <cell r="U958">
            <v>-3000000</v>
          </cell>
          <cell r="V958">
            <v>-3000000</v>
          </cell>
          <cell r="W958">
            <v>-3000000</v>
          </cell>
          <cell r="X958">
            <v>-3000000</v>
          </cell>
          <cell r="Y958">
            <v>-3000000</v>
          </cell>
          <cell r="Z958">
            <v>-3000000</v>
          </cell>
          <cell r="AA958">
            <v>-3000000</v>
          </cell>
          <cell r="AB958">
            <v>-3000000</v>
          </cell>
          <cell r="AC958">
            <v>-3000000</v>
          </cell>
          <cell r="AD958">
            <v>-3000000</v>
          </cell>
          <cell r="AE958">
            <v>-3000000</v>
          </cell>
          <cell r="AF958">
            <v>-3000000</v>
          </cell>
          <cell r="AG958">
            <v>-3000000</v>
          </cell>
          <cell r="AH958">
            <v>-3000000</v>
          </cell>
          <cell r="AI958">
            <v>-3000000</v>
          </cell>
          <cell r="AJ958">
            <v>-3000000</v>
          </cell>
          <cell r="AK958">
            <v>-3000000</v>
          </cell>
          <cell r="AL958">
            <v>-3000000</v>
          </cell>
          <cell r="AM958">
            <v>-3000000</v>
          </cell>
          <cell r="AN958">
            <v>-3000000</v>
          </cell>
          <cell r="AO958">
            <v>-3000000</v>
          </cell>
          <cell r="AR958" t="str">
            <v>1b</v>
          </cell>
        </row>
        <row r="959">
          <cell r="R959">
            <v>-20000000</v>
          </cell>
          <cell r="S959">
            <v>-20000000</v>
          </cell>
          <cell r="T959">
            <v>-20000000</v>
          </cell>
          <cell r="U959">
            <v>-20000000</v>
          </cell>
          <cell r="V959">
            <v>-20000000</v>
          </cell>
          <cell r="W959">
            <v>-20000000</v>
          </cell>
          <cell r="X959">
            <v>-20000000</v>
          </cell>
          <cell r="Y959">
            <v>-20000000</v>
          </cell>
          <cell r="Z959">
            <v>-20000000</v>
          </cell>
          <cell r="AA959">
            <v>-20000000</v>
          </cell>
          <cell r="AB959">
            <v>-20000000</v>
          </cell>
          <cell r="AC959">
            <v>-20000000</v>
          </cell>
          <cell r="AD959">
            <v>-20000000</v>
          </cell>
          <cell r="AE959">
            <v>-20000000</v>
          </cell>
          <cell r="AF959">
            <v>-20000000</v>
          </cell>
          <cell r="AG959">
            <v>-20000000</v>
          </cell>
          <cell r="AH959">
            <v>-20000000</v>
          </cell>
          <cell r="AI959">
            <v>-20000000</v>
          </cell>
          <cell r="AJ959">
            <v>-20000000</v>
          </cell>
          <cell r="AK959">
            <v>-20000000</v>
          </cell>
          <cell r="AL959">
            <v>-20000000</v>
          </cell>
          <cell r="AM959">
            <v>-20000000</v>
          </cell>
          <cell r="AN959">
            <v>-20000000</v>
          </cell>
          <cell r="AO959">
            <v>-20000000</v>
          </cell>
          <cell r="AR959" t="str">
            <v>1b</v>
          </cell>
        </row>
        <row r="960">
          <cell r="R960">
            <v>-20000000</v>
          </cell>
          <cell r="S960">
            <v>-20000000</v>
          </cell>
          <cell r="T960">
            <v>-20000000</v>
          </cell>
          <cell r="U960">
            <v>-20000000</v>
          </cell>
          <cell r="V960">
            <v>-20000000</v>
          </cell>
          <cell r="W960">
            <v>-20000000</v>
          </cell>
          <cell r="X960">
            <v>-20000000</v>
          </cell>
          <cell r="Y960">
            <v>-20000000</v>
          </cell>
          <cell r="Z960">
            <v>-20000000</v>
          </cell>
          <cell r="AA960">
            <v>-20000000</v>
          </cell>
          <cell r="AB960">
            <v>-20000000</v>
          </cell>
          <cell r="AC960">
            <v>-20000000</v>
          </cell>
          <cell r="AD960">
            <v>-20000000</v>
          </cell>
          <cell r="AE960">
            <v>-20000000</v>
          </cell>
          <cell r="AF960">
            <v>-20000000</v>
          </cell>
          <cell r="AG960">
            <v>-20000000</v>
          </cell>
          <cell r="AH960">
            <v>-20000000</v>
          </cell>
          <cell r="AI960">
            <v>-20000000</v>
          </cell>
          <cell r="AJ960">
            <v>-20000000</v>
          </cell>
          <cell r="AK960">
            <v>-20000000</v>
          </cell>
          <cell r="AL960">
            <v>-20000000</v>
          </cell>
          <cell r="AM960">
            <v>-20000000</v>
          </cell>
          <cell r="AN960">
            <v>-20000000</v>
          </cell>
          <cell r="AO960">
            <v>-20000000</v>
          </cell>
          <cell r="AR960" t="str">
            <v>1b</v>
          </cell>
        </row>
        <row r="961">
          <cell r="R961">
            <v>-5000000</v>
          </cell>
          <cell r="S961">
            <v>-5000000</v>
          </cell>
          <cell r="T961">
            <v>-5000000</v>
          </cell>
          <cell r="U961">
            <v>-5000000</v>
          </cell>
          <cell r="V961">
            <v>-5000000</v>
          </cell>
          <cell r="W961">
            <v>-5000000</v>
          </cell>
          <cell r="X961">
            <v>-5000000</v>
          </cell>
          <cell r="Y961">
            <v>-5000000</v>
          </cell>
          <cell r="Z961">
            <v>-5000000</v>
          </cell>
          <cell r="AA961">
            <v>-5000000</v>
          </cell>
          <cell r="AB961">
            <v>-5000000</v>
          </cell>
          <cell r="AC961">
            <v>-5000000</v>
          </cell>
          <cell r="AD961">
            <v>-5000000</v>
          </cell>
          <cell r="AE961">
            <v>-5000000</v>
          </cell>
          <cell r="AF961">
            <v>-5000000</v>
          </cell>
          <cell r="AG961">
            <v>-5000000</v>
          </cell>
          <cell r="AH961">
            <v>-5000000</v>
          </cell>
          <cell r="AI961">
            <v>-5000000</v>
          </cell>
          <cell r="AJ961">
            <v>-5000000</v>
          </cell>
          <cell r="AK961">
            <v>-5000000</v>
          </cell>
          <cell r="AL961">
            <v>-5000000</v>
          </cell>
          <cell r="AM961">
            <v>-5000000</v>
          </cell>
          <cell r="AN961">
            <v>-5000000</v>
          </cell>
          <cell r="AO961">
            <v>-5000000</v>
          </cell>
          <cell r="AR961" t="str">
            <v>1b</v>
          </cell>
        </row>
        <row r="962">
          <cell r="R962">
            <v>-7000000</v>
          </cell>
          <cell r="S962">
            <v>-7000000</v>
          </cell>
          <cell r="T962">
            <v>-7000000</v>
          </cell>
          <cell r="U962">
            <v>-7000000</v>
          </cell>
          <cell r="V962">
            <v>-7000000</v>
          </cell>
          <cell r="W962">
            <v>-7000000</v>
          </cell>
          <cell r="X962">
            <v>-7000000</v>
          </cell>
          <cell r="Y962">
            <v>-7000000</v>
          </cell>
          <cell r="Z962">
            <v>-7000000</v>
          </cell>
          <cell r="AA962">
            <v>-7000000</v>
          </cell>
          <cell r="AB962">
            <v>-7000000</v>
          </cell>
          <cell r="AC962">
            <v>-7000000</v>
          </cell>
          <cell r="AD962">
            <v>-7000000</v>
          </cell>
          <cell r="AE962">
            <v>-7000000</v>
          </cell>
          <cell r="AF962">
            <v>-7000000</v>
          </cell>
          <cell r="AG962">
            <v>-7000000</v>
          </cell>
          <cell r="AH962">
            <v>-7000000</v>
          </cell>
          <cell r="AI962">
            <v>-7000000</v>
          </cell>
          <cell r="AJ962">
            <v>-7000000</v>
          </cell>
          <cell r="AK962">
            <v>-7000000</v>
          </cell>
          <cell r="AL962">
            <v>-7000000</v>
          </cell>
          <cell r="AM962">
            <v>-7000000</v>
          </cell>
          <cell r="AN962">
            <v>-7000000</v>
          </cell>
          <cell r="AO962">
            <v>-7000000</v>
          </cell>
          <cell r="AR962" t="str">
            <v>1b</v>
          </cell>
        </row>
        <row r="963">
          <cell r="R963">
            <v>-10000000</v>
          </cell>
          <cell r="S963">
            <v>-10000000</v>
          </cell>
          <cell r="T963">
            <v>-10000000</v>
          </cell>
          <cell r="U963">
            <v>-10000000</v>
          </cell>
          <cell r="V963">
            <v>-10000000</v>
          </cell>
          <cell r="W963">
            <v>-10000000</v>
          </cell>
          <cell r="X963">
            <v>-10000000</v>
          </cell>
          <cell r="Y963">
            <v>-10000000</v>
          </cell>
          <cell r="Z963">
            <v>-10000000</v>
          </cell>
          <cell r="AA963">
            <v>-10000000</v>
          </cell>
          <cell r="AB963">
            <v>-10000000</v>
          </cell>
          <cell r="AC963">
            <v>-10000000</v>
          </cell>
          <cell r="AD963">
            <v>-10000000</v>
          </cell>
          <cell r="AE963">
            <v>-10000000</v>
          </cell>
          <cell r="AF963">
            <v>-10000000</v>
          </cell>
          <cell r="AG963">
            <v>-10000000</v>
          </cell>
          <cell r="AH963">
            <v>-10000000</v>
          </cell>
          <cell r="AI963">
            <v>-10000000</v>
          </cell>
          <cell r="AJ963">
            <v>-10000000</v>
          </cell>
          <cell r="AK963">
            <v>-10000000</v>
          </cell>
          <cell r="AL963">
            <v>-10000000</v>
          </cell>
          <cell r="AM963">
            <v>-10000000</v>
          </cell>
          <cell r="AN963">
            <v>-10000000</v>
          </cell>
          <cell r="AO963">
            <v>-10000000</v>
          </cell>
          <cell r="AR963" t="str">
            <v>1b</v>
          </cell>
        </row>
        <row r="964">
          <cell r="R964">
            <v>-2000000</v>
          </cell>
          <cell r="S964">
            <v>-2000000</v>
          </cell>
          <cell r="T964">
            <v>-2000000</v>
          </cell>
          <cell r="U964">
            <v>-2000000</v>
          </cell>
          <cell r="V964">
            <v>-2000000</v>
          </cell>
          <cell r="W964">
            <v>-2000000</v>
          </cell>
          <cell r="X964">
            <v>-2000000</v>
          </cell>
          <cell r="Y964">
            <v>-2000000</v>
          </cell>
          <cell r="Z964">
            <v>-2000000</v>
          </cell>
          <cell r="AA964">
            <v>-2000000</v>
          </cell>
          <cell r="AB964">
            <v>-2000000</v>
          </cell>
          <cell r="AC964">
            <v>-2000000</v>
          </cell>
          <cell r="AD964">
            <v>-2000000</v>
          </cell>
          <cell r="AE964">
            <v>-2000000</v>
          </cell>
          <cell r="AF964">
            <v>-2000000</v>
          </cell>
          <cell r="AG964">
            <v>-2000000</v>
          </cell>
          <cell r="AH964">
            <v>-2000000</v>
          </cell>
          <cell r="AI964">
            <v>-2000000</v>
          </cell>
          <cell r="AJ964">
            <v>-2000000</v>
          </cell>
          <cell r="AK964">
            <v>-2000000</v>
          </cell>
          <cell r="AL964">
            <v>-2000000</v>
          </cell>
          <cell r="AM964">
            <v>-2000000</v>
          </cell>
          <cell r="AN964">
            <v>-2000000</v>
          </cell>
          <cell r="AO964">
            <v>-2000000</v>
          </cell>
          <cell r="AR964" t="str">
            <v>1b</v>
          </cell>
        </row>
        <row r="965">
          <cell r="R965">
            <v>-3000000</v>
          </cell>
          <cell r="S965">
            <v>-3000000</v>
          </cell>
          <cell r="T965">
            <v>-3000000</v>
          </cell>
          <cell r="U965">
            <v>-3000000</v>
          </cell>
          <cell r="V965">
            <v>-3000000</v>
          </cell>
          <cell r="W965">
            <v>-3000000</v>
          </cell>
          <cell r="X965">
            <v>-3000000</v>
          </cell>
          <cell r="Y965">
            <v>-3000000</v>
          </cell>
          <cell r="Z965">
            <v>-3000000</v>
          </cell>
          <cell r="AA965">
            <v>-3000000</v>
          </cell>
          <cell r="AB965">
            <v>-3000000</v>
          </cell>
          <cell r="AC965">
            <v>-3000000</v>
          </cell>
          <cell r="AD965">
            <v>-3000000</v>
          </cell>
          <cell r="AE965">
            <v>-3000000</v>
          </cell>
          <cell r="AF965">
            <v>-3000000</v>
          </cell>
          <cell r="AG965">
            <v>-3000000</v>
          </cell>
          <cell r="AH965">
            <v>-3000000</v>
          </cell>
          <cell r="AI965">
            <v>-3000000</v>
          </cell>
          <cell r="AJ965">
            <v>-3000000</v>
          </cell>
          <cell r="AK965">
            <v>-3000000</v>
          </cell>
          <cell r="AL965">
            <v>-3000000</v>
          </cell>
          <cell r="AM965">
            <v>-3000000</v>
          </cell>
          <cell r="AN965">
            <v>-3000000</v>
          </cell>
          <cell r="AO965">
            <v>-3000000</v>
          </cell>
          <cell r="AR965" t="str">
            <v>1b</v>
          </cell>
        </row>
        <row r="966">
          <cell r="R966">
            <v>-5000000</v>
          </cell>
          <cell r="S966">
            <v>-5000000</v>
          </cell>
          <cell r="T966">
            <v>-5000000</v>
          </cell>
          <cell r="U966">
            <v>-5000000</v>
          </cell>
          <cell r="V966">
            <v>-5000000</v>
          </cell>
          <cell r="W966">
            <v>-5000000</v>
          </cell>
          <cell r="X966">
            <v>-5000000</v>
          </cell>
          <cell r="Y966">
            <v>-5000000</v>
          </cell>
          <cell r="Z966">
            <v>-5000000</v>
          </cell>
          <cell r="AA966">
            <v>-5000000</v>
          </cell>
          <cell r="AB966">
            <v>-5000000</v>
          </cell>
          <cell r="AC966">
            <v>-5000000</v>
          </cell>
          <cell r="AD966">
            <v>-5000000</v>
          </cell>
          <cell r="AE966">
            <v>-5000000</v>
          </cell>
          <cell r="AF966">
            <v>-5000000</v>
          </cell>
          <cell r="AG966">
            <v>-5000000</v>
          </cell>
          <cell r="AH966">
            <v>-5000000</v>
          </cell>
          <cell r="AI966">
            <v>-5000000</v>
          </cell>
          <cell r="AJ966">
            <v>-5000000</v>
          </cell>
          <cell r="AK966">
            <v>-5000000</v>
          </cell>
          <cell r="AL966">
            <v>-5000000</v>
          </cell>
          <cell r="AM966">
            <v>-5000000</v>
          </cell>
          <cell r="AN966">
            <v>-5000000</v>
          </cell>
          <cell r="AO966">
            <v>-5000000</v>
          </cell>
          <cell r="AR966" t="str">
            <v>1b</v>
          </cell>
        </row>
        <row r="967">
          <cell r="R967">
            <v>-15000000</v>
          </cell>
          <cell r="S967">
            <v>-15000000</v>
          </cell>
          <cell r="T967">
            <v>-15000000</v>
          </cell>
          <cell r="U967">
            <v>-15000000</v>
          </cell>
          <cell r="V967">
            <v>-15000000</v>
          </cell>
          <cell r="W967">
            <v>-15000000</v>
          </cell>
          <cell r="X967">
            <v>-15000000</v>
          </cell>
          <cell r="Y967">
            <v>-15000000</v>
          </cell>
          <cell r="Z967">
            <v>-15000000</v>
          </cell>
          <cell r="AA967">
            <v>-15000000</v>
          </cell>
          <cell r="AB967">
            <v>-15000000</v>
          </cell>
          <cell r="AC967">
            <v>-15000000</v>
          </cell>
          <cell r="AD967">
            <v>-15000000</v>
          </cell>
          <cell r="AE967">
            <v>-15000000</v>
          </cell>
          <cell r="AF967">
            <v>-15000000</v>
          </cell>
          <cell r="AG967">
            <v>-15000000</v>
          </cell>
          <cell r="AH967">
            <v>-15000000</v>
          </cell>
          <cell r="AI967">
            <v>-15000000</v>
          </cell>
          <cell r="AJ967">
            <v>-15000000</v>
          </cell>
          <cell r="AK967">
            <v>-15000000</v>
          </cell>
          <cell r="AL967">
            <v>-15000000</v>
          </cell>
          <cell r="AM967">
            <v>-15000000</v>
          </cell>
          <cell r="AN967">
            <v>-15000000</v>
          </cell>
          <cell r="AO967">
            <v>-15000000</v>
          </cell>
          <cell r="AR967" t="str">
            <v>1b</v>
          </cell>
        </row>
        <row r="968">
          <cell r="R968">
            <v>-10000000</v>
          </cell>
          <cell r="S968">
            <v>-10000000</v>
          </cell>
          <cell r="T968">
            <v>-10000000</v>
          </cell>
          <cell r="U968">
            <v>-10000000</v>
          </cell>
          <cell r="V968">
            <v>-10000000</v>
          </cell>
          <cell r="W968">
            <v>-10000000</v>
          </cell>
          <cell r="X968">
            <v>-10000000</v>
          </cell>
          <cell r="Y968">
            <v>-10000000</v>
          </cell>
          <cell r="Z968">
            <v>-10000000</v>
          </cell>
          <cell r="AA968">
            <v>-10000000</v>
          </cell>
          <cell r="AB968">
            <v>-10000000</v>
          </cell>
          <cell r="AC968">
            <v>-10000000</v>
          </cell>
          <cell r="AD968">
            <v>-10000000</v>
          </cell>
          <cell r="AE968">
            <v>-10000000</v>
          </cell>
          <cell r="AF968">
            <v>-10000000</v>
          </cell>
          <cell r="AG968">
            <v>-10000000</v>
          </cell>
          <cell r="AH968">
            <v>-10000000</v>
          </cell>
          <cell r="AI968">
            <v>-10000000</v>
          </cell>
          <cell r="AJ968">
            <v>-10000000</v>
          </cell>
          <cell r="AK968">
            <v>-10000000</v>
          </cell>
          <cell r="AL968">
            <v>-10000000</v>
          </cell>
          <cell r="AM968">
            <v>-10000000</v>
          </cell>
          <cell r="AN968">
            <v>-10000000</v>
          </cell>
          <cell r="AO968">
            <v>-10000000</v>
          </cell>
          <cell r="AR968" t="str">
            <v>1b</v>
          </cell>
        </row>
        <row r="969">
          <cell r="R969">
            <v>-2000000</v>
          </cell>
          <cell r="S969">
            <v>-2000000</v>
          </cell>
          <cell r="T969">
            <v>-2000000</v>
          </cell>
          <cell r="U969">
            <v>-2000000</v>
          </cell>
          <cell r="V969">
            <v>-2000000</v>
          </cell>
          <cell r="W969">
            <v>-2000000</v>
          </cell>
          <cell r="X969">
            <v>-2000000</v>
          </cell>
          <cell r="Y969">
            <v>-2000000</v>
          </cell>
          <cell r="Z969">
            <v>-2000000</v>
          </cell>
          <cell r="AA969">
            <v>-2000000</v>
          </cell>
          <cell r="AB969">
            <v>-2000000</v>
          </cell>
          <cell r="AC969">
            <v>-2000000</v>
          </cell>
          <cell r="AD969">
            <v>-2000000</v>
          </cell>
          <cell r="AE969">
            <v>-2000000</v>
          </cell>
          <cell r="AF969">
            <v>-2000000</v>
          </cell>
          <cell r="AG969">
            <v>-2000000</v>
          </cell>
          <cell r="AH969">
            <v>-2000000</v>
          </cell>
          <cell r="AI969">
            <v>-2000000</v>
          </cell>
          <cell r="AJ969">
            <v>-2000000</v>
          </cell>
          <cell r="AK969">
            <v>-2000000</v>
          </cell>
          <cell r="AL969">
            <v>-2000000</v>
          </cell>
          <cell r="AM969">
            <v>-2000000</v>
          </cell>
          <cell r="AN969">
            <v>-2000000</v>
          </cell>
          <cell r="AO969">
            <v>-2000000</v>
          </cell>
          <cell r="AR969" t="str">
            <v>1b</v>
          </cell>
        </row>
        <row r="970">
          <cell r="R970">
            <v>-25000000</v>
          </cell>
          <cell r="S970">
            <v>-25000000</v>
          </cell>
          <cell r="T970">
            <v>-25000000</v>
          </cell>
          <cell r="U970">
            <v>-25000000</v>
          </cell>
          <cell r="V970">
            <v>-25000000</v>
          </cell>
          <cell r="W970">
            <v>-25000000</v>
          </cell>
          <cell r="X970">
            <v>-25000000</v>
          </cell>
          <cell r="Y970">
            <v>-25000000</v>
          </cell>
          <cell r="Z970">
            <v>-25000000</v>
          </cell>
          <cell r="AA970">
            <v>-25000000</v>
          </cell>
          <cell r="AB970">
            <v>-25000000</v>
          </cell>
          <cell r="AC970">
            <v>-25000000</v>
          </cell>
          <cell r="AD970">
            <v>-25000000</v>
          </cell>
          <cell r="AE970">
            <v>-25000000</v>
          </cell>
          <cell r="AF970">
            <v>-25000000</v>
          </cell>
          <cell r="AG970">
            <v>-25000000</v>
          </cell>
          <cell r="AH970">
            <v>-25000000</v>
          </cell>
          <cell r="AI970">
            <v>-25000000</v>
          </cell>
          <cell r="AJ970">
            <v>-25000000</v>
          </cell>
          <cell r="AK970">
            <v>-25000000</v>
          </cell>
          <cell r="AL970">
            <v>-25000000</v>
          </cell>
          <cell r="AM970">
            <v>-25000000</v>
          </cell>
          <cell r="AN970">
            <v>-25000000</v>
          </cell>
          <cell r="AO970">
            <v>-25000000</v>
          </cell>
          <cell r="AR970" t="str">
            <v>1b</v>
          </cell>
        </row>
        <row r="971">
          <cell r="R971">
            <v>-100000000</v>
          </cell>
          <cell r="S971">
            <v>-100000000</v>
          </cell>
          <cell r="T971">
            <v>-100000000</v>
          </cell>
          <cell r="U971">
            <v>-100000000</v>
          </cell>
          <cell r="V971">
            <v>-100000000</v>
          </cell>
          <cell r="W971">
            <v>-100000000</v>
          </cell>
          <cell r="X971">
            <v>-100000000</v>
          </cell>
          <cell r="Y971">
            <v>-100000000</v>
          </cell>
          <cell r="Z971">
            <v>-100000000</v>
          </cell>
          <cell r="AA971">
            <v>-100000000</v>
          </cell>
          <cell r="AB971">
            <v>-100000000</v>
          </cell>
          <cell r="AC971">
            <v>-100000000</v>
          </cell>
          <cell r="AD971">
            <v>-100000000</v>
          </cell>
          <cell r="AE971">
            <v>-100000000</v>
          </cell>
          <cell r="AF971">
            <v>-100000000</v>
          </cell>
          <cell r="AG971">
            <v>-100000000</v>
          </cell>
          <cell r="AH971">
            <v>-100000000</v>
          </cell>
          <cell r="AI971">
            <v>-100000000</v>
          </cell>
          <cell r="AJ971">
            <v>-100000000</v>
          </cell>
          <cell r="AK971">
            <v>-100000000</v>
          </cell>
          <cell r="AL971">
            <v>-100000000</v>
          </cell>
          <cell r="AM971">
            <v>-100000000</v>
          </cell>
          <cell r="AN971">
            <v>-100000000</v>
          </cell>
          <cell r="AO971">
            <v>-100000000</v>
          </cell>
          <cell r="AR971" t="str">
            <v>1b</v>
          </cell>
        </row>
        <row r="972">
          <cell r="R972">
            <v>0</v>
          </cell>
          <cell r="S972">
            <v>0</v>
          </cell>
          <cell r="T972">
            <v>0</v>
          </cell>
          <cell r="U972">
            <v>0</v>
          </cell>
          <cell r="V972">
            <v>0</v>
          </cell>
          <cell r="W972">
            <v>0</v>
          </cell>
          <cell r="X972">
            <v>0</v>
          </cell>
          <cell r="Y972">
            <v>0</v>
          </cell>
          <cell r="Z972">
            <v>0</v>
          </cell>
          <cell r="AA972">
            <v>0</v>
          </cell>
          <cell r="AB972">
            <v>0</v>
          </cell>
          <cell r="AC972">
            <v>0</v>
          </cell>
          <cell r="AD972">
            <v>-1458333.3333333333</v>
          </cell>
          <cell r="AE972">
            <v>-1041666.6666666666</v>
          </cell>
          <cell r="AF972">
            <v>-625000</v>
          </cell>
          <cell r="AG972">
            <v>-208333.33333333334</v>
          </cell>
          <cell r="AH972">
            <v>0</v>
          </cell>
          <cell r="AI972">
            <v>0</v>
          </cell>
          <cell r="AJ972">
            <v>0</v>
          </cell>
          <cell r="AK972">
            <v>0</v>
          </cell>
          <cell r="AL972">
            <v>0</v>
          </cell>
          <cell r="AM972">
            <v>0</v>
          </cell>
          <cell r="AN972">
            <v>0</v>
          </cell>
          <cell r="AO972">
            <v>0</v>
          </cell>
          <cell r="AR972" t="str">
            <v>1b</v>
          </cell>
        </row>
        <row r="973">
          <cell r="R973">
            <v>0</v>
          </cell>
          <cell r="S973">
            <v>0</v>
          </cell>
          <cell r="T973">
            <v>0</v>
          </cell>
          <cell r="U973">
            <v>0</v>
          </cell>
          <cell r="V973">
            <v>0</v>
          </cell>
          <cell r="W973">
            <v>0</v>
          </cell>
          <cell r="X973">
            <v>0</v>
          </cell>
          <cell r="Y973">
            <v>0</v>
          </cell>
          <cell r="Z973">
            <v>0</v>
          </cell>
          <cell r="AA973">
            <v>0</v>
          </cell>
          <cell r="AB973">
            <v>0</v>
          </cell>
          <cell r="AC973">
            <v>0</v>
          </cell>
          <cell r="AD973">
            <v>-1250000</v>
          </cell>
          <cell r="AE973">
            <v>-416666.66666666669</v>
          </cell>
          <cell r="AF973">
            <v>0</v>
          </cell>
          <cell r="AG973">
            <v>0</v>
          </cell>
          <cell r="AH973">
            <v>0</v>
          </cell>
          <cell r="AI973">
            <v>0</v>
          </cell>
          <cell r="AJ973">
            <v>0</v>
          </cell>
          <cell r="AK973">
            <v>0</v>
          </cell>
          <cell r="AL973">
            <v>0</v>
          </cell>
          <cell r="AM973">
            <v>0</v>
          </cell>
          <cell r="AN973">
            <v>0</v>
          </cell>
          <cell r="AO973">
            <v>0</v>
          </cell>
          <cell r="AR973" t="str">
            <v>1b</v>
          </cell>
        </row>
        <row r="974">
          <cell r="R974">
            <v>0</v>
          </cell>
          <cell r="S974">
            <v>0</v>
          </cell>
          <cell r="T974">
            <v>0</v>
          </cell>
          <cell r="U974">
            <v>0</v>
          </cell>
          <cell r="V974">
            <v>0</v>
          </cell>
          <cell r="W974">
            <v>0</v>
          </cell>
          <cell r="X974">
            <v>0</v>
          </cell>
          <cell r="Y974">
            <v>0</v>
          </cell>
          <cell r="Z974">
            <v>0</v>
          </cell>
          <cell r="AA974">
            <v>0</v>
          </cell>
          <cell r="AB974">
            <v>0</v>
          </cell>
          <cell r="AC974">
            <v>0</v>
          </cell>
          <cell r="AD974">
            <v>0</v>
          </cell>
          <cell r="AE974">
            <v>0</v>
          </cell>
          <cell r="AF974">
            <v>0</v>
          </cell>
          <cell r="AG974">
            <v>0</v>
          </cell>
          <cell r="AH974">
            <v>0</v>
          </cell>
          <cell r="AI974">
            <v>0</v>
          </cell>
          <cell r="AJ974">
            <v>0</v>
          </cell>
          <cell r="AK974">
            <v>0</v>
          </cell>
          <cell r="AL974">
            <v>0</v>
          </cell>
          <cell r="AM974">
            <v>0</v>
          </cell>
          <cell r="AN974">
            <v>0</v>
          </cell>
          <cell r="AO974">
            <v>0</v>
          </cell>
          <cell r="AR974" t="str">
            <v>1b</v>
          </cell>
        </row>
        <row r="975">
          <cell r="R975">
            <v>-46000000</v>
          </cell>
          <cell r="S975">
            <v>-46000000</v>
          </cell>
          <cell r="T975">
            <v>-46000000</v>
          </cell>
          <cell r="U975">
            <v>-46000000</v>
          </cell>
          <cell r="V975">
            <v>-46000000</v>
          </cell>
          <cell r="W975">
            <v>-46000000</v>
          </cell>
          <cell r="X975">
            <v>-46000000</v>
          </cell>
          <cell r="Y975">
            <v>-46000000</v>
          </cell>
          <cell r="Z975">
            <v>-46000000</v>
          </cell>
          <cell r="AA975">
            <v>-46000000</v>
          </cell>
          <cell r="AB975">
            <v>-46000000</v>
          </cell>
          <cell r="AC975">
            <v>-46000000</v>
          </cell>
          <cell r="AD975">
            <v>-46000000</v>
          </cell>
          <cell r="AE975">
            <v>-46000000</v>
          </cell>
          <cell r="AF975">
            <v>-46000000</v>
          </cell>
          <cell r="AG975">
            <v>-46000000</v>
          </cell>
          <cell r="AH975">
            <v>-46000000</v>
          </cell>
          <cell r="AI975">
            <v>-46000000</v>
          </cell>
          <cell r="AJ975">
            <v>-46000000</v>
          </cell>
          <cell r="AK975">
            <v>-46000000</v>
          </cell>
          <cell r="AL975">
            <v>-46000000</v>
          </cell>
          <cell r="AM975">
            <v>-46000000</v>
          </cell>
          <cell r="AN975">
            <v>-46000000</v>
          </cell>
          <cell r="AO975">
            <v>-46000000</v>
          </cell>
          <cell r="AR975" t="str">
            <v>1b</v>
          </cell>
        </row>
        <row r="976">
          <cell r="R976">
            <v>0</v>
          </cell>
          <cell r="S976">
            <v>0</v>
          </cell>
          <cell r="T976">
            <v>0</v>
          </cell>
          <cell r="U976">
            <v>0</v>
          </cell>
          <cell r="V976">
            <v>0</v>
          </cell>
          <cell r="W976">
            <v>0</v>
          </cell>
          <cell r="X976">
            <v>0</v>
          </cell>
          <cell r="Y976">
            <v>0</v>
          </cell>
          <cell r="Z976">
            <v>0</v>
          </cell>
          <cell r="AA976">
            <v>0</v>
          </cell>
          <cell r="AB976">
            <v>0</v>
          </cell>
          <cell r="AC976">
            <v>0</v>
          </cell>
          <cell r="AD976">
            <v>0</v>
          </cell>
          <cell r="AE976">
            <v>0</v>
          </cell>
          <cell r="AF976">
            <v>0</v>
          </cell>
          <cell r="AG976">
            <v>0</v>
          </cell>
          <cell r="AH976">
            <v>0</v>
          </cell>
          <cell r="AI976">
            <v>0</v>
          </cell>
          <cell r="AJ976">
            <v>0</v>
          </cell>
          <cell r="AK976">
            <v>0</v>
          </cell>
          <cell r="AL976">
            <v>0</v>
          </cell>
          <cell r="AM976">
            <v>0</v>
          </cell>
          <cell r="AN976">
            <v>0</v>
          </cell>
          <cell r="AO976">
            <v>0</v>
          </cell>
          <cell r="AR976" t="str">
            <v>1b</v>
          </cell>
        </row>
        <row r="977">
          <cell r="R977">
            <v>0</v>
          </cell>
          <cell r="S977">
            <v>0</v>
          </cell>
          <cell r="T977">
            <v>0</v>
          </cell>
          <cell r="U977">
            <v>0</v>
          </cell>
          <cell r="V977">
            <v>0</v>
          </cell>
          <cell r="W977">
            <v>0</v>
          </cell>
          <cell r="X977">
            <v>0</v>
          </cell>
          <cell r="Y977">
            <v>0</v>
          </cell>
          <cell r="Z977">
            <v>0</v>
          </cell>
          <cell r="AA977">
            <v>0</v>
          </cell>
          <cell r="AB977">
            <v>0</v>
          </cell>
          <cell r="AC977">
            <v>0</v>
          </cell>
          <cell r="AD977">
            <v>0</v>
          </cell>
          <cell r="AE977">
            <v>0</v>
          </cell>
          <cell r="AF977">
            <v>0</v>
          </cell>
          <cell r="AG977">
            <v>0</v>
          </cell>
          <cell r="AH977">
            <v>0</v>
          </cell>
          <cell r="AI977">
            <v>0</v>
          </cell>
          <cell r="AJ977">
            <v>0</v>
          </cell>
          <cell r="AK977">
            <v>0</v>
          </cell>
          <cell r="AL977">
            <v>0</v>
          </cell>
          <cell r="AM977">
            <v>0</v>
          </cell>
          <cell r="AN977">
            <v>0</v>
          </cell>
          <cell r="AO977">
            <v>0</v>
          </cell>
          <cell r="AR977" t="str">
            <v>1b</v>
          </cell>
        </row>
        <row r="978">
          <cell r="R978">
            <v>0</v>
          </cell>
          <cell r="S978">
            <v>0</v>
          </cell>
          <cell r="T978">
            <v>0</v>
          </cell>
          <cell r="U978">
            <v>0</v>
          </cell>
          <cell r="V978">
            <v>0</v>
          </cell>
          <cell r="W978">
            <v>0</v>
          </cell>
          <cell r="X978">
            <v>0</v>
          </cell>
          <cell r="Y978">
            <v>0</v>
          </cell>
          <cell r="Z978">
            <v>0</v>
          </cell>
          <cell r="AA978">
            <v>0</v>
          </cell>
          <cell r="AB978">
            <v>0</v>
          </cell>
          <cell r="AC978">
            <v>0</v>
          </cell>
          <cell r="AD978">
            <v>0</v>
          </cell>
          <cell r="AE978">
            <v>0</v>
          </cell>
          <cell r="AF978">
            <v>0</v>
          </cell>
          <cell r="AG978">
            <v>0</v>
          </cell>
          <cell r="AH978">
            <v>0</v>
          </cell>
          <cell r="AI978">
            <v>0</v>
          </cell>
          <cell r="AJ978">
            <v>0</v>
          </cell>
          <cell r="AK978">
            <v>0</v>
          </cell>
          <cell r="AL978">
            <v>0</v>
          </cell>
          <cell r="AM978">
            <v>0</v>
          </cell>
          <cell r="AN978">
            <v>0</v>
          </cell>
          <cell r="AO978">
            <v>0</v>
          </cell>
          <cell r="AR978" t="str">
            <v>1b</v>
          </cell>
        </row>
        <row r="979">
          <cell r="R979">
            <v>0</v>
          </cell>
          <cell r="S979">
            <v>0</v>
          </cell>
          <cell r="T979">
            <v>0</v>
          </cell>
          <cell r="U979">
            <v>0</v>
          </cell>
          <cell r="V979">
            <v>0</v>
          </cell>
          <cell r="W979">
            <v>0</v>
          </cell>
          <cell r="X979">
            <v>0</v>
          </cell>
          <cell r="Y979">
            <v>0</v>
          </cell>
          <cell r="Z979">
            <v>0</v>
          </cell>
          <cell r="AA979">
            <v>0</v>
          </cell>
          <cell r="AB979">
            <v>0</v>
          </cell>
          <cell r="AC979">
            <v>0</v>
          </cell>
          <cell r="AD979">
            <v>0</v>
          </cell>
          <cell r="AE979">
            <v>0</v>
          </cell>
          <cell r="AF979">
            <v>0</v>
          </cell>
          <cell r="AG979">
            <v>0</v>
          </cell>
          <cell r="AH979">
            <v>0</v>
          </cell>
          <cell r="AI979">
            <v>0</v>
          </cell>
          <cell r="AJ979">
            <v>0</v>
          </cell>
          <cell r="AK979">
            <v>0</v>
          </cell>
          <cell r="AL979">
            <v>0</v>
          </cell>
          <cell r="AM979">
            <v>0</v>
          </cell>
          <cell r="AN979">
            <v>0</v>
          </cell>
          <cell r="AO979">
            <v>0</v>
          </cell>
          <cell r="AR979" t="str">
            <v>1b</v>
          </cell>
        </row>
        <row r="980">
          <cell r="R980">
            <v>0</v>
          </cell>
          <cell r="S980">
            <v>0</v>
          </cell>
          <cell r="T980">
            <v>0</v>
          </cell>
          <cell r="U980">
            <v>0</v>
          </cell>
          <cell r="V980">
            <v>0</v>
          </cell>
          <cell r="W980">
            <v>0</v>
          </cell>
          <cell r="X980">
            <v>0</v>
          </cell>
          <cell r="Y980">
            <v>0</v>
          </cell>
          <cell r="Z980">
            <v>0</v>
          </cell>
          <cell r="AA980">
            <v>0</v>
          </cell>
          <cell r="AB980">
            <v>0</v>
          </cell>
          <cell r="AC980">
            <v>0</v>
          </cell>
          <cell r="AD980">
            <v>0</v>
          </cell>
          <cell r="AE980">
            <v>0</v>
          </cell>
          <cell r="AF980">
            <v>0</v>
          </cell>
          <cell r="AG980">
            <v>0</v>
          </cell>
          <cell r="AH980">
            <v>0</v>
          </cell>
          <cell r="AI980">
            <v>0</v>
          </cell>
          <cell r="AJ980">
            <v>0</v>
          </cell>
          <cell r="AK980">
            <v>0</v>
          </cell>
          <cell r="AL980">
            <v>0</v>
          </cell>
          <cell r="AM980">
            <v>0</v>
          </cell>
          <cell r="AN980">
            <v>0</v>
          </cell>
          <cell r="AO980">
            <v>0</v>
          </cell>
          <cell r="AR980" t="str">
            <v>1b</v>
          </cell>
        </row>
        <row r="981">
          <cell r="R981">
            <v>0</v>
          </cell>
          <cell r="S981">
            <v>0</v>
          </cell>
          <cell r="T981">
            <v>0</v>
          </cell>
          <cell r="U981">
            <v>0</v>
          </cell>
          <cell r="V981">
            <v>0</v>
          </cell>
          <cell r="W981">
            <v>0</v>
          </cell>
          <cell r="X981">
            <v>0</v>
          </cell>
          <cell r="Y981">
            <v>0</v>
          </cell>
          <cell r="Z981">
            <v>0</v>
          </cell>
          <cell r="AA981">
            <v>0</v>
          </cell>
          <cell r="AB981">
            <v>0</v>
          </cell>
          <cell r="AC981">
            <v>0</v>
          </cell>
          <cell r="AD981">
            <v>0</v>
          </cell>
          <cell r="AE981">
            <v>0</v>
          </cell>
          <cell r="AF981">
            <v>0</v>
          </cell>
          <cell r="AG981">
            <v>0</v>
          </cell>
          <cell r="AH981">
            <v>0</v>
          </cell>
          <cell r="AI981">
            <v>0</v>
          </cell>
          <cell r="AJ981">
            <v>0</v>
          </cell>
          <cell r="AK981">
            <v>0</v>
          </cell>
          <cell r="AL981">
            <v>0</v>
          </cell>
          <cell r="AM981">
            <v>0</v>
          </cell>
          <cell r="AN981">
            <v>0</v>
          </cell>
          <cell r="AO981">
            <v>0</v>
          </cell>
          <cell r="AR981" t="str">
            <v>1b</v>
          </cell>
        </row>
        <row r="982">
          <cell r="R982">
            <v>0</v>
          </cell>
          <cell r="S982">
            <v>0</v>
          </cell>
          <cell r="T982">
            <v>0</v>
          </cell>
          <cell r="U982">
            <v>0</v>
          </cell>
          <cell r="V982">
            <v>0</v>
          </cell>
          <cell r="W982">
            <v>0</v>
          </cell>
          <cell r="X982">
            <v>0</v>
          </cell>
          <cell r="Y982">
            <v>0</v>
          </cell>
          <cell r="Z982">
            <v>0</v>
          </cell>
          <cell r="AA982">
            <v>0</v>
          </cell>
          <cell r="AB982">
            <v>0</v>
          </cell>
          <cell r="AC982">
            <v>0</v>
          </cell>
          <cell r="AD982">
            <v>0</v>
          </cell>
          <cell r="AE982">
            <v>0</v>
          </cell>
          <cell r="AF982">
            <v>0</v>
          </cell>
          <cell r="AG982">
            <v>0</v>
          </cell>
          <cell r="AH982">
            <v>0</v>
          </cell>
          <cell r="AI982">
            <v>0</v>
          </cell>
          <cell r="AJ982">
            <v>0</v>
          </cell>
          <cell r="AK982">
            <v>0</v>
          </cell>
          <cell r="AL982">
            <v>0</v>
          </cell>
          <cell r="AM982">
            <v>0</v>
          </cell>
          <cell r="AN982">
            <v>0</v>
          </cell>
          <cell r="AO982">
            <v>0</v>
          </cell>
          <cell r="AR982" t="str">
            <v>1b</v>
          </cell>
        </row>
        <row r="983">
          <cell r="R983">
            <v>-50000000</v>
          </cell>
          <cell r="S983">
            <v>-50000000</v>
          </cell>
          <cell r="T983">
            <v>-50000000</v>
          </cell>
          <cell r="U983">
            <v>-50000000</v>
          </cell>
          <cell r="V983">
            <v>-50000000</v>
          </cell>
          <cell r="W983">
            <v>-50000000</v>
          </cell>
          <cell r="X983">
            <v>-50000000</v>
          </cell>
          <cell r="Y983">
            <v>-50000000</v>
          </cell>
          <cell r="Z983">
            <v>-50000000</v>
          </cell>
          <cell r="AA983">
            <v>-50000000</v>
          </cell>
          <cell r="AB983">
            <v>-50000000</v>
          </cell>
          <cell r="AC983">
            <v>0</v>
          </cell>
          <cell r="AD983">
            <v>-50000000</v>
          </cell>
          <cell r="AE983">
            <v>-50000000</v>
          </cell>
          <cell r="AF983">
            <v>-50000000</v>
          </cell>
          <cell r="AG983">
            <v>-50000000</v>
          </cell>
          <cell r="AH983">
            <v>-50000000</v>
          </cell>
          <cell r="AI983">
            <v>-50000000</v>
          </cell>
          <cell r="AJ983">
            <v>-50000000</v>
          </cell>
          <cell r="AK983">
            <v>-50000000</v>
          </cell>
          <cell r="AL983">
            <v>-50000000</v>
          </cell>
          <cell r="AM983">
            <v>-50000000</v>
          </cell>
          <cell r="AN983">
            <v>-50000000</v>
          </cell>
          <cell r="AO983">
            <v>-47916666.666666664</v>
          </cell>
          <cell r="AR983" t="str">
            <v>1b</v>
          </cell>
        </row>
        <row r="984">
          <cell r="R984">
            <v>0</v>
          </cell>
          <cell r="S984">
            <v>0</v>
          </cell>
          <cell r="T984">
            <v>0</v>
          </cell>
          <cell r="U984">
            <v>0</v>
          </cell>
          <cell r="V984">
            <v>0</v>
          </cell>
          <cell r="W984">
            <v>0</v>
          </cell>
          <cell r="X984">
            <v>0</v>
          </cell>
          <cell r="Y984">
            <v>0</v>
          </cell>
          <cell r="Z984">
            <v>0</v>
          </cell>
          <cell r="AA984">
            <v>0</v>
          </cell>
          <cell r="AB984">
            <v>0</v>
          </cell>
          <cell r="AC984">
            <v>0</v>
          </cell>
          <cell r="AD984">
            <v>-8750000</v>
          </cell>
          <cell r="AE984">
            <v>-6250000</v>
          </cell>
          <cell r="AF984">
            <v>-3750000</v>
          </cell>
          <cell r="AG984">
            <v>-1250000</v>
          </cell>
          <cell r="AH984">
            <v>0</v>
          </cell>
          <cell r="AI984">
            <v>0</v>
          </cell>
          <cell r="AJ984">
            <v>0</v>
          </cell>
          <cell r="AK984">
            <v>0</v>
          </cell>
          <cell r="AL984">
            <v>0</v>
          </cell>
          <cell r="AM984">
            <v>0</v>
          </cell>
          <cell r="AN984">
            <v>0</v>
          </cell>
          <cell r="AO984">
            <v>0</v>
          </cell>
          <cell r="AR984" t="str">
            <v>1b</v>
          </cell>
        </row>
        <row r="985">
          <cell r="R985">
            <v>0</v>
          </cell>
          <cell r="S985">
            <v>0</v>
          </cell>
          <cell r="T985">
            <v>0</v>
          </cell>
          <cell r="U985">
            <v>0</v>
          </cell>
          <cell r="V985">
            <v>0</v>
          </cell>
          <cell r="W985">
            <v>0</v>
          </cell>
          <cell r="X985">
            <v>0</v>
          </cell>
          <cell r="Y985">
            <v>0</v>
          </cell>
          <cell r="Z985">
            <v>0</v>
          </cell>
          <cell r="AA985">
            <v>0</v>
          </cell>
          <cell r="AB985">
            <v>0</v>
          </cell>
          <cell r="AC985">
            <v>0</v>
          </cell>
          <cell r="AD985">
            <v>0</v>
          </cell>
          <cell r="AE985">
            <v>0</v>
          </cell>
          <cell r="AF985">
            <v>0</v>
          </cell>
          <cell r="AG985">
            <v>0</v>
          </cell>
          <cell r="AH985">
            <v>0</v>
          </cell>
          <cell r="AI985">
            <v>0</v>
          </cell>
          <cell r="AJ985">
            <v>0</v>
          </cell>
          <cell r="AK985">
            <v>0</v>
          </cell>
          <cell r="AL985">
            <v>0</v>
          </cell>
          <cell r="AM985">
            <v>0</v>
          </cell>
          <cell r="AN985">
            <v>0</v>
          </cell>
          <cell r="AO985">
            <v>0</v>
          </cell>
          <cell r="AR985" t="str">
            <v>1b</v>
          </cell>
        </row>
        <row r="986">
          <cell r="R986">
            <v>0</v>
          </cell>
          <cell r="S986">
            <v>0</v>
          </cell>
          <cell r="T986">
            <v>0</v>
          </cell>
          <cell r="U986">
            <v>0</v>
          </cell>
          <cell r="V986">
            <v>0</v>
          </cell>
          <cell r="W986">
            <v>0</v>
          </cell>
          <cell r="X986">
            <v>0</v>
          </cell>
          <cell r="Y986">
            <v>0</v>
          </cell>
          <cell r="Z986">
            <v>0</v>
          </cell>
          <cell r="AA986">
            <v>0</v>
          </cell>
          <cell r="AB986">
            <v>0</v>
          </cell>
          <cell r="AC986">
            <v>0</v>
          </cell>
          <cell r="AD986">
            <v>-1250000</v>
          </cell>
          <cell r="AE986">
            <v>0</v>
          </cell>
          <cell r="AF986">
            <v>0</v>
          </cell>
          <cell r="AG986">
            <v>0</v>
          </cell>
          <cell r="AH986">
            <v>0</v>
          </cell>
          <cell r="AI986">
            <v>0</v>
          </cell>
          <cell r="AJ986">
            <v>0</v>
          </cell>
          <cell r="AK986">
            <v>0</v>
          </cell>
          <cell r="AL986">
            <v>0</v>
          </cell>
          <cell r="AM986">
            <v>0</v>
          </cell>
          <cell r="AN986">
            <v>0</v>
          </cell>
          <cell r="AO986">
            <v>0</v>
          </cell>
          <cell r="AR986" t="str">
            <v>1b</v>
          </cell>
        </row>
        <row r="987">
          <cell r="R987">
            <v>0</v>
          </cell>
          <cell r="S987">
            <v>0</v>
          </cell>
          <cell r="T987">
            <v>0</v>
          </cell>
          <cell r="U987">
            <v>0</v>
          </cell>
          <cell r="V987">
            <v>0</v>
          </cell>
          <cell r="W987">
            <v>0</v>
          </cell>
          <cell r="X987">
            <v>0</v>
          </cell>
          <cell r="Y987">
            <v>0</v>
          </cell>
          <cell r="Z987">
            <v>0</v>
          </cell>
          <cell r="AA987">
            <v>0</v>
          </cell>
          <cell r="AB987">
            <v>0</v>
          </cell>
          <cell r="AC987">
            <v>0</v>
          </cell>
          <cell r="AD987">
            <v>-2625000</v>
          </cell>
          <cell r="AE987">
            <v>-2375000</v>
          </cell>
          <cell r="AF987">
            <v>-2125000</v>
          </cell>
          <cell r="AG987">
            <v>-1875000</v>
          </cell>
          <cell r="AH987">
            <v>-1625000</v>
          </cell>
          <cell r="AI987">
            <v>-1375000</v>
          </cell>
          <cell r="AJ987">
            <v>-1125000</v>
          </cell>
          <cell r="AK987">
            <v>-875000</v>
          </cell>
          <cell r="AL987">
            <v>-625000</v>
          </cell>
          <cell r="AM987">
            <v>-375000</v>
          </cell>
          <cell r="AN987">
            <v>-125000</v>
          </cell>
          <cell r="AO987">
            <v>0</v>
          </cell>
          <cell r="AR987" t="str">
            <v>1b</v>
          </cell>
        </row>
        <row r="988">
          <cell r="R988">
            <v>0</v>
          </cell>
          <cell r="S988">
            <v>0</v>
          </cell>
          <cell r="T988">
            <v>0</v>
          </cell>
          <cell r="U988">
            <v>0</v>
          </cell>
          <cell r="V988">
            <v>0</v>
          </cell>
          <cell r="W988">
            <v>0</v>
          </cell>
          <cell r="X988">
            <v>0</v>
          </cell>
          <cell r="Y988">
            <v>0</v>
          </cell>
          <cell r="Z988">
            <v>0</v>
          </cell>
          <cell r="AA988">
            <v>0</v>
          </cell>
          <cell r="AB988">
            <v>0</v>
          </cell>
          <cell r="AC988">
            <v>0</v>
          </cell>
          <cell r="AD988">
            <v>-9625000</v>
          </cell>
          <cell r="AE988">
            <v>-8708333.333333334</v>
          </cell>
          <cell r="AF988">
            <v>-7791666.666666667</v>
          </cell>
          <cell r="AG988">
            <v>-6875000</v>
          </cell>
          <cell r="AH988">
            <v>-5958333.333333333</v>
          </cell>
          <cell r="AI988">
            <v>-5041666.666666667</v>
          </cell>
          <cell r="AJ988">
            <v>-4125000</v>
          </cell>
          <cell r="AK988">
            <v>-3208333.3333333335</v>
          </cell>
          <cell r="AL988">
            <v>-2291666.6666666665</v>
          </cell>
          <cell r="AM988">
            <v>-1375000</v>
          </cell>
          <cell r="AN988">
            <v>-458333.33333333331</v>
          </cell>
          <cell r="AO988">
            <v>0</v>
          </cell>
          <cell r="AR988" t="str">
            <v>1b</v>
          </cell>
        </row>
        <row r="989">
          <cell r="R989">
            <v>-2513509.5</v>
          </cell>
          <cell r="S989">
            <v>-2513509.5</v>
          </cell>
          <cell r="T989">
            <v>-2513509.5</v>
          </cell>
          <cell r="U989">
            <v>-2460919.7400000002</v>
          </cell>
          <cell r="V989">
            <v>-2460919.7400000002</v>
          </cell>
          <cell r="W989">
            <v>-2460919.7400000002</v>
          </cell>
          <cell r="X989">
            <v>-2460919.7400000002</v>
          </cell>
          <cell r="Y989">
            <v>-1211122.3899999999</v>
          </cell>
          <cell r="Z989">
            <v>-1211122.3899999999</v>
          </cell>
          <cell r="AA989">
            <v>384889.2</v>
          </cell>
          <cell r="AB989">
            <v>0</v>
          </cell>
          <cell r="AC989">
            <v>0</v>
          </cell>
          <cell r="AD989">
            <v>-3136255.0375000001</v>
          </cell>
          <cell r="AE989">
            <v>-3345714.1625000001</v>
          </cell>
          <cell r="AF989">
            <v>-3555173.2875000001</v>
          </cell>
          <cell r="AG989">
            <v>-3762441.1724999999</v>
          </cell>
          <cell r="AH989">
            <v>-3967517.8175000004</v>
          </cell>
          <cell r="AI989">
            <v>-4172594.4625000004</v>
          </cell>
          <cell r="AJ989">
            <v>-4045679.7516666669</v>
          </cell>
          <cell r="AK989">
            <v>-3534698.7954166667</v>
          </cell>
          <cell r="AL989">
            <v>-2971642.9495833344</v>
          </cell>
          <cell r="AM989">
            <v>-2500815.0866666674</v>
          </cell>
          <cell r="AN989">
            <v>-2138252.2566666668</v>
          </cell>
          <cell r="AO989">
            <v>-1791726.4766666668</v>
          </cell>
        </row>
        <row r="990">
          <cell r="R990">
            <v>-55000000</v>
          </cell>
          <cell r="S990">
            <v>-55000000</v>
          </cell>
          <cell r="T990">
            <v>-55000000</v>
          </cell>
          <cell r="U990">
            <v>-55000000</v>
          </cell>
          <cell r="V990">
            <v>-55000000</v>
          </cell>
          <cell r="W990">
            <v>-55000000</v>
          </cell>
          <cell r="X990">
            <v>-55000000</v>
          </cell>
          <cell r="Y990">
            <v>0</v>
          </cell>
          <cell r="Z990">
            <v>0</v>
          </cell>
          <cell r="AA990">
            <v>0</v>
          </cell>
          <cell r="AB990">
            <v>0</v>
          </cell>
          <cell r="AC990">
            <v>0</v>
          </cell>
          <cell r="AD990">
            <v>-55000000</v>
          </cell>
          <cell r="AE990">
            <v>-55000000</v>
          </cell>
          <cell r="AF990">
            <v>-55000000</v>
          </cell>
          <cell r="AG990">
            <v>-55000000</v>
          </cell>
          <cell r="AH990">
            <v>-55000000</v>
          </cell>
          <cell r="AI990">
            <v>-55000000</v>
          </cell>
          <cell r="AJ990">
            <v>-55000000</v>
          </cell>
          <cell r="AK990">
            <v>-52708333.333333336</v>
          </cell>
          <cell r="AL990">
            <v>-48125000</v>
          </cell>
          <cell r="AM990">
            <v>-43541666.666666664</v>
          </cell>
          <cell r="AN990">
            <v>-38958333.333333336</v>
          </cell>
          <cell r="AO990">
            <v>-34375000</v>
          </cell>
          <cell r="AR990" t="str">
            <v>1b</v>
          </cell>
        </row>
        <row r="991">
          <cell r="R991">
            <v>-30000000</v>
          </cell>
          <cell r="S991">
            <v>-30000000</v>
          </cell>
          <cell r="T991">
            <v>-30000000</v>
          </cell>
          <cell r="U991">
            <v>-30000000</v>
          </cell>
          <cell r="V991">
            <v>0</v>
          </cell>
          <cell r="W991">
            <v>0</v>
          </cell>
          <cell r="X991">
            <v>0</v>
          </cell>
          <cell r="Y991">
            <v>0</v>
          </cell>
          <cell r="Z991">
            <v>0</v>
          </cell>
          <cell r="AA991">
            <v>0</v>
          </cell>
          <cell r="AB991">
            <v>0</v>
          </cell>
          <cell r="AC991">
            <v>0</v>
          </cell>
          <cell r="AD991">
            <v>-30000000</v>
          </cell>
          <cell r="AE991">
            <v>-30000000</v>
          </cell>
          <cell r="AF991">
            <v>-30000000</v>
          </cell>
          <cell r="AG991">
            <v>-30000000</v>
          </cell>
          <cell r="AH991">
            <v>-28750000</v>
          </cell>
          <cell r="AI991">
            <v>-26250000</v>
          </cell>
          <cell r="AJ991">
            <v>-23750000</v>
          </cell>
          <cell r="AK991">
            <v>-21250000</v>
          </cell>
          <cell r="AL991">
            <v>-18750000</v>
          </cell>
          <cell r="AM991">
            <v>-16250000</v>
          </cell>
          <cell r="AN991">
            <v>-13750000</v>
          </cell>
          <cell r="AO991">
            <v>-11250000</v>
          </cell>
          <cell r="AR991" t="str">
            <v>1b</v>
          </cell>
        </row>
        <row r="992">
          <cell r="R992">
            <v>-300000000</v>
          </cell>
          <cell r="S992">
            <v>-300000000</v>
          </cell>
          <cell r="T992">
            <v>-300000000</v>
          </cell>
          <cell r="U992">
            <v>-300000000</v>
          </cell>
          <cell r="V992">
            <v>-300000000</v>
          </cell>
          <cell r="W992">
            <v>-300000000</v>
          </cell>
          <cell r="X992">
            <v>-300000000</v>
          </cell>
          <cell r="Y992">
            <v>-300000000</v>
          </cell>
          <cell r="Z992">
            <v>-300000000</v>
          </cell>
          <cell r="AA992">
            <v>-300000000</v>
          </cell>
          <cell r="AB992">
            <v>-300000000</v>
          </cell>
          <cell r="AC992">
            <v>-300000000</v>
          </cell>
          <cell r="AD992">
            <v>-300000000</v>
          </cell>
          <cell r="AE992">
            <v>-300000000</v>
          </cell>
          <cell r="AF992">
            <v>-300000000</v>
          </cell>
          <cell r="AG992">
            <v>-300000000</v>
          </cell>
          <cell r="AH992">
            <v>-300000000</v>
          </cell>
          <cell r="AI992">
            <v>-300000000</v>
          </cell>
          <cell r="AJ992">
            <v>-300000000</v>
          </cell>
          <cell r="AK992">
            <v>-300000000</v>
          </cell>
          <cell r="AL992">
            <v>-300000000</v>
          </cell>
          <cell r="AM992">
            <v>-300000000</v>
          </cell>
          <cell r="AN992">
            <v>-300000000</v>
          </cell>
          <cell r="AO992">
            <v>-300000000</v>
          </cell>
          <cell r="AR992" t="str">
            <v>1b</v>
          </cell>
        </row>
        <row r="993">
          <cell r="R993">
            <v>-200000000</v>
          </cell>
          <cell r="S993">
            <v>-200000000</v>
          </cell>
          <cell r="T993">
            <v>-200000000</v>
          </cell>
          <cell r="U993">
            <v>-200000000</v>
          </cell>
          <cell r="V993">
            <v>-200000000</v>
          </cell>
          <cell r="W993">
            <v>-200000000</v>
          </cell>
          <cell r="X993">
            <v>-200000000</v>
          </cell>
          <cell r="Y993">
            <v>-200000000</v>
          </cell>
          <cell r="Z993">
            <v>-200000000</v>
          </cell>
          <cell r="AA993">
            <v>-200000000</v>
          </cell>
          <cell r="AB993">
            <v>-200000000</v>
          </cell>
          <cell r="AC993">
            <v>-200000000</v>
          </cell>
          <cell r="AD993">
            <v>-200000000</v>
          </cell>
          <cell r="AE993">
            <v>-200000000</v>
          </cell>
          <cell r="AF993">
            <v>-200000000</v>
          </cell>
          <cell r="AG993">
            <v>-200000000</v>
          </cell>
          <cell r="AH993">
            <v>-200000000</v>
          </cell>
          <cell r="AI993">
            <v>-200000000</v>
          </cell>
          <cell r="AJ993">
            <v>-200000000</v>
          </cell>
          <cell r="AK993">
            <v>-200000000</v>
          </cell>
          <cell r="AL993">
            <v>-200000000</v>
          </cell>
          <cell r="AM993">
            <v>-200000000</v>
          </cell>
          <cell r="AN993">
            <v>-200000000</v>
          </cell>
          <cell r="AO993">
            <v>-200000000</v>
          </cell>
          <cell r="AR993" t="str">
            <v>1b</v>
          </cell>
        </row>
        <row r="994">
          <cell r="R994">
            <v>-150000000</v>
          </cell>
          <cell r="S994">
            <v>-150000000</v>
          </cell>
          <cell r="T994">
            <v>-150000000</v>
          </cell>
          <cell r="U994">
            <v>-150000000</v>
          </cell>
          <cell r="V994">
            <v>-150000000</v>
          </cell>
          <cell r="W994">
            <v>-150000000</v>
          </cell>
          <cell r="X994">
            <v>-150000000</v>
          </cell>
          <cell r="Y994">
            <v>-150000000</v>
          </cell>
          <cell r="Z994">
            <v>-150000000</v>
          </cell>
          <cell r="AA994">
            <v>-150000000</v>
          </cell>
          <cell r="AB994">
            <v>-150000000</v>
          </cell>
          <cell r="AC994">
            <v>-150000000</v>
          </cell>
          <cell r="AD994">
            <v>-150000000</v>
          </cell>
          <cell r="AE994">
            <v>-150000000</v>
          </cell>
          <cell r="AF994">
            <v>-150000000</v>
          </cell>
          <cell r="AG994">
            <v>-150000000</v>
          </cell>
          <cell r="AH994">
            <v>-150000000</v>
          </cell>
          <cell r="AI994">
            <v>-150000000</v>
          </cell>
          <cell r="AJ994">
            <v>-150000000</v>
          </cell>
          <cell r="AK994">
            <v>-150000000</v>
          </cell>
          <cell r="AL994">
            <v>-150000000</v>
          </cell>
          <cell r="AM994">
            <v>-150000000</v>
          </cell>
          <cell r="AN994">
            <v>-150000000</v>
          </cell>
          <cell r="AO994">
            <v>-150000000</v>
          </cell>
          <cell r="AR994" t="str">
            <v>1b</v>
          </cell>
        </row>
        <row r="995">
          <cell r="R995">
            <v>-100000000</v>
          </cell>
          <cell r="S995">
            <v>-100000000</v>
          </cell>
          <cell r="T995">
            <v>-100000000</v>
          </cell>
          <cell r="U995">
            <v>-100000000</v>
          </cell>
          <cell r="V995">
            <v>-100000000</v>
          </cell>
          <cell r="W995">
            <v>-100000000</v>
          </cell>
          <cell r="X995">
            <v>-100000000</v>
          </cell>
          <cell r="Y995">
            <v>-100000000</v>
          </cell>
          <cell r="Z995">
            <v>-100000000</v>
          </cell>
          <cell r="AA995">
            <v>-100000000</v>
          </cell>
          <cell r="AB995">
            <v>-100000000</v>
          </cell>
          <cell r="AC995">
            <v>-100000000</v>
          </cell>
          <cell r="AD995">
            <v>-100000000</v>
          </cell>
          <cell r="AE995">
            <v>-100000000</v>
          </cell>
          <cell r="AF995">
            <v>-100000000</v>
          </cell>
          <cell r="AG995">
            <v>-100000000</v>
          </cell>
          <cell r="AH995">
            <v>-100000000</v>
          </cell>
          <cell r="AI995">
            <v>-100000000</v>
          </cell>
          <cell r="AJ995">
            <v>-100000000</v>
          </cell>
          <cell r="AK995">
            <v>-100000000</v>
          </cell>
          <cell r="AL995">
            <v>-100000000</v>
          </cell>
          <cell r="AM995">
            <v>-100000000</v>
          </cell>
          <cell r="AN995">
            <v>-100000000</v>
          </cell>
          <cell r="AO995">
            <v>-100000000</v>
          </cell>
          <cell r="AR995" t="str">
            <v>1b</v>
          </cell>
        </row>
        <row r="996">
          <cell r="R996">
            <v>-225000000</v>
          </cell>
          <cell r="S996">
            <v>-225000000</v>
          </cell>
          <cell r="T996">
            <v>-225000000</v>
          </cell>
          <cell r="U996">
            <v>-225000000</v>
          </cell>
          <cell r="V996">
            <v>-225000000</v>
          </cell>
          <cell r="W996">
            <v>-225000000</v>
          </cell>
          <cell r="X996">
            <v>-225000000</v>
          </cell>
          <cell r="Y996">
            <v>-225000000</v>
          </cell>
          <cell r="Z996">
            <v>-225000000</v>
          </cell>
          <cell r="AA996">
            <v>-225000000</v>
          </cell>
          <cell r="AB996">
            <v>-225000000</v>
          </cell>
          <cell r="AC996">
            <v>-225000000</v>
          </cell>
          <cell r="AD996">
            <v>-225000000</v>
          </cell>
          <cell r="AE996">
            <v>-225000000</v>
          </cell>
          <cell r="AF996">
            <v>-225000000</v>
          </cell>
          <cell r="AG996">
            <v>-225000000</v>
          </cell>
          <cell r="AH996">
            <v>-225000000</v>
          </cell>
          <cell r="AI996">
            <v>-225000000</v>
          </cell>
          <cell r="AJ996">
            <v>-225000000</v>
          </cell>
          <cell r="AK996">
            <v>-225000000</v>
          </cell>
          <cell r="AL996">
            <v>-225000000</v>
          </cell>
          <cell r="AM996">
            <v>-225000000</v>
          </cell>
          <cell r="AN996">
            <v>-225000000</v>
          </cell>
          <cell r="AO996">
            <v>-225000000</v>
          </cell>
          <cell r="AR996" t="str">
            <v>1b</v>
          </cell>
        </row>
        <row r="997">
          <cell r="R997">
            <v>-25000000</v>
          </cell>
          <cell r="S997">
            <v>-25000000</v>
          </cell>
          <cell r="T997">
            <v>-25000000</v>
          </cell>
          <cell r="U997">
            <v>-25000000</v>
          </cell>
          <cell r="V997">
            <v>-25000000</v>
          </cell>
          <cell r="W997">
            <v>-25000000</v>
          </cell>
          <cell r="X997">
            <v>-25000000</v>
          </cell>
          <cell r="Y997">
            <v>-25000000</v>
          </cell>
          <cell r="Z997">
            <v>-25000000</v>
          </cell>
          <cell r="AA997">
            <v>-25000000</v>
          </cell>
          <cell r="AB997">
            <v>-25000000</v>
          </cell>
          <cell r="AC997">
            <v>-25000000</v>
          </cell>
          <cell r="AD997">
            <v>-25000000</v>
          </cell>
          <cell r="AE997">
            <v>-25000000</v>
          </cell>
          <cell r="AF997">
            <v>-25000000</v>
          </cell>
          <cell r="AG997">
            <v>-25000000</v>
          </cell>
          <cell r="AH997">
            <v>-25000000</v>
          </cell>
          <cell r="AI997">
            <v>-25000000</v>
          </cell>
          <cell r="AJ997">
            <v>-25000000</v>
          </cell>
          <cell r="AK997">
            <v>-25000000</v>
          </cell>
          <cell r="AL997">
            <v>-25000000</v>
          </cell>
          <cell r="AM997">
            <v>-25000000</v>
          </cell>
          <cell r="AN997">
            <v>-25000000</v>
          </cell>
          <cell r="AO997">
            <v>-25000000</v>
          </cell>
          <cell r="AR997" t="str">
            <v>1b</v>
          </cell>
        </row>
        <row r="998">
          <cell r="R998">
            <v>-260000000</v>
          </cell>
          <cell r="S998">
            <v>-260000000</v>
          </cell>
          <cell r="T998">
            <v>-260000000</v>
          </cell>
          <cell r="U998">
            <v>-260000000</v>
          </cell>
          <cell r="V998">
            <v>-260000000</v>
          </cell>
          <cell r="W998">
            <v>-260000000</v>
          </cell>
          <cell r="X998">
            <v>-260000000</v>
          </cell>
          <cell r="Y998">
            <v>-260000000</v>
          </cell>
          <cell r="Z998">
            <v>-260000000</v>
          </cell>
          <cell r="AA998">
            <v>-260000000</v>
          </cell>
          <cell r="AB998">
            <v>-260000000</v>
          </cell>
          <cell r="AC998">
            <v>-260000000</v>
          </cell>
          <cell r="AD998">
            <v>-260000000</v>
          </cell>
          <cell r="AE998">
            <v>-260000000</v>
          </cell>
          <cell r="AF998">
            <v>-260000000</v>
          </cell>
          <cell r="AG998">
            <v>-260000000</v>
          </cell>
          <cell r="AH998">
            <v>-260000000</v>
          </cell>
          <cell r="AI998">
            <v>-260000000</v>
          </cell>
          <cell r="AJ998">
            <v>-260000000</v>
          </cell>
          <cell r="AK998">
            <v>-260000000</v>
          </cell>
          <cell r="AL998">
            <v>-260000000</v>
          </cell>
          <cell r="AM998">
            <v>-260000000</v>
          </cell>
          <cell r="AN998">
            <v>-260000000</v>
          </cell>
          <cell r="AO998">
            <v>-260000000</v>
          </cell>
          <cell r="AR998" t="str">
            <v>1b</v>
          </cell>
        </row>
        <row r="999">
          <cell r="R999">
            <v>0</v>
          </cell>
          <cell r="S999">
            <v>0</v>
          </cell>
          <cell r="T999">
            <v>0</v>
          </cell>
          <cell r="U999">
            <v>0</v>
          </cell>
          <cell r="V999">
            <v>0</v>
          </cell>
          <cell r="W999">
            <v>0</v>
          </cell>
          <cell r="X999">
            <v>0</v>
          </cell>
          <cell r="Y999">
            <v>0</v>
          </cell>
          <cell r="Z999">
            <v>0</v>
          </cell>
          <cell r="AA999">
            <v>0</v>
          </cell>
          <cell r="AB999">
            <v>0</v>
          </cell>
          <cell r="AC999">
            <v>0</v>
          </cell>
          <cell r="AD999">
            <v>-35000000</v>
          </cell>
          <cell r="AE999">
            <v>-31666666.666666668</v>
          </cell>
          <cell r="AF999">
            <v>-28333333.333333332</v>
          </cell>
          <cell r="AG999">
            <v>-25000000</v>
          </cell>
          <cell r="AH999">
            <v>-21666666.666666668</v>
          </cell>
          <cell r="AI999">
            <v>-18333333.333333332</v>
          </cell>
          <cell r="AJ999">
            <v>-15000000</v>
          </cell>
          <cell r="AK999">
            <v>-11666666.666666666</v>
          </cell>
          <cell r="AL999">
            <v>-8333333.333333333</v>
          </cell>
          <cell r="AM999">
            <v>-5000000</v>
          </cell>
          <cell r="AN999">
            <v>-1666666.6666666667</v>
          </cell>
          <cell r="AO999">
            <v>0</v>
          </cell>
          <cell r="AR999" t="str">
            <v>1b</v>
          </cell>
        </row>
        <row r="1000">
          <cell r="R1000">
            <v>-138460000</v>
          </cell>
          <cell r="S1000">
            <v>-138460000</v>
          </cell>
          <cell r="T1000">
            <v>-138460000</v>
          </cell>
          <cell r="U1000">
            <v>-138460000</v>
          </cell>
          <cell r="V1000">
            <v>-138460000</v>
          </cell>
          <cell r="W1000">
            <v>-138460000</v>
          </cell>
          <cell r="X1000">
            <v>-138460000</v>
          </cell>
          <cell r="Y1000">
            <v>-138460000</v>
          </cell>
          <cell r="Z1000">
            <v>-138460000</v>
          </cell>
          <cell r="AA1000">
            <v>-138460000</v>
          </cell>
          <cell r="AB1000">
            <v>-138460000</v>
          </cell>
          <cell r="AC1000">
            <v>-138460000</v>
          </cell>
          <cell r="AD1000">
            <v>-121152500</v>
          </cell>
          <cell r="AE1000">
            <v>-132690833.33333333</v>
          </cell>
          <cell r="AF1000">
            <v>-138460000</v>
          </cell>
          <cell r="AG1000">
            <v>-138460000</v>
          </cell>
          <cell r="AH1000">
            <v>-138460000</v>
          </cell>
          <cell r="AI1000">
            <v>-138460000</v>
          </cell>
          <cell r="AJ1000">
            <v>-138460000</v>
          </cell>
          <cell r="AK1000">
            <v>-138460000</v>
          </cell>
          <cell r="AL1000">
            <v>-138460000</v>
          </cell>
          <cell r="AM1000">
            <v>-138460000</v>
          </cell>
          <cell r="AN1000">
            <v>-138460000</v>
          </cell>
          <cell r="AO1000">
            <v>-138460000</v>
          </cell>
          <cell r="AR1000" t="str">
            <v>1b</v>
          </cell>
        </row>
        <row r="1001">
          <cell r="R1001">
            <v>-23400000</v>
          </cell>
          <cell r="S1001">
            <v>-23400000</v>
          </cell>
          <cell r="T1001">
            <v>-23400000</v>
          </cell>
          <cell r="U1001">
            <v>-23400000</v>
          </cell>
          <cell r="V1001">
            <v>-23400000</v>
          </cell>
          <cell r="W1001">
            <v>-23400000</v>
          </cell>
          <cell r="X1001">
            <v>-23400000</v>
          </cell>
          <cell r="Y1001">
            <v>-23400000</v>
          </cell>
          <cell r="Z1001">
            <v>-23400000</v>
          </cell>
          <cell r="AA1001">
            <v>-23400000</v>
          </cell>
          <cell r="AB1001">
            <v>-23400000</v>
          </cell>
          <cell r="AC1001">
            <v>-23400000</v>
          </cell>
          <cell r="AD1001">
            <v>-20475000</v>
          </cell>
          <cell r="AE1001">
            <v>-22425000</v>
          </cell>
          <cell r="AF1001">
            <v>-23400000</v>
          </cell>
          <cell r="AG1001">
            <v>-23400000</v>
          </cell>
          <cell r="AH1001">
            <v>-23400000</v>
          </cell>
          <cell r="AI1001">
            <v>-23400000</v>
          </cell>
          <cell r="AJ1001">
            <v>-23400000</v>
          </cell>
          <cell r="AK1001">
            <v>-23400000</v>
          </cell>
          <cell r="AL1001">
            <v>-23400000</v>
          </cell>
          <cell r="AM1001">
            <v>-23400000</v>
          </cell>
          <cell r="AN1001">
            <v>-23400000</v>
          </cell>
          <cell r="AO1001">
            <v>-23400000</v>
          </cell>
          <cell r="AR1001" t="str">
            <v>1b</v>
          </cell>
        </row>
        <row r="1002">
          <cell r="R1002">
            <v>-150000000</v>
          </cell>
          <cell r="S1002">
            <v>-150000000</v>
          </cell>
          <cell r="T1002">
            <v>-150000000</v>
          </cell>
          <cell r="U1002">
            <v>-150000000</v>
          </cell>
          <cell r="V1002">
            <v>-150000000</v>
          </cell>
          <cell r="W1002">
            <v>-150000000</v>
          </cell>
          <cell r="X1002">
            <v>-150000000</v>
          </cell>
          <cell r="Y1002">
            <v>-150000000</v>
          </cell>
          <cell r="Z1002">
            <v>-150000000</v>
          </cell>
          <cell r="AA1002">
            <v>-150000000</v>
          </cell>
          <cell r="AB1002">
            <v>-150000000</v>
          </cell>
          <cell r="AC1002">
            <v>-150000000</v>
          </cell>
          <cell r="AD1002">
            <v>-93750000</v>
          </cell>
          <cell r="AE1002">
            <v>-106250000</v>
          </cell>
          <cell r="AF1002">
            <v>-118750000</v>
          </cell>
          <cell r="AG1002">
            <v>-131250000</v>
          </cell>
          <cell r="AH1002">
            <v>-143750000</v>
          </cell>
          <cell r="AI1002">
            <v>-150000000</v>
          </cell>
          <cell r="AJ1002">
            <v>-150000000</v>
          </cell>
          <cell r="AK1002">
            <v>-150000000</v>
          </cell>
          <cell r="AL1002">
            <v>-150000000</v>
          </cell>
          <cell r="AM1002">
            <v>-150000000</v>
          </cell>
          <cell r="AN1002">
            <v>-150000000</v>
          </cell>
          <cell r="AO1002">
            <v>-150000000</v>
          </cell>
          <cell r="AR1002" t="str">
            <v>1b</v>
          </cell>
        </row>
        <row r="1003">
          <cell r="R1003">
            <v>0</v>
          </cell>
          <cell r="S1003">
            <v>0</v>
          </cell>
          <cell r="T1003">
            <v>0</v>
          </cell>
          <cell r="U1003">
            <v>0</v>
          </cell>
          <cell r="V1003">
            <v>0</v>
          </cell>
          <cell r="W1003">
            <v>0</v>
          </cell>
          <cell r="X1003">
            <v>0</v>
          </cell>
          <cell r="Y1003">
            <v>0</v>
          </cell>
          <cell r="Z1003">
            <v>0</v>
          </cell>
          <cell r="AA1003">
            <v>0</v>
          </cell>
          <cell r="AB1003">
            <v>0</v>
          </cell>
          <cell r="AC1003">
            <v>0</v>
          </cell>
          <cell r="AD1003">
            <v>0</v>
          </cell>
          <cell r="AE1003">
            <v>0</v>
          </cell>
          <cell r="AF1003">
            <v>0</v>
          </cell>
          <cell r="AG1003">
            <v>0</v>
          </cell>
          <cell r="AH1003">
            <v>0</v>
          </cell>
          <cell r="AI1003">
            <v>0</v>
          </cell>
          <cell r="AJ1003">
            <v>0</v>
          </cell>
          <cell r="AK1003">
            <v>0</v>
          </cell>
          <cell r="AL1003">
            <v>0</v>
          </cell>
          <cell r="AM1003">
            <v>0</v>
          </cell>
          <cell r="AN1003">
            <v>0</v>
          </cell>
          <cell r="AO1003">
            <v>0</v>
          </cell>
          <cell r="AR1003" t="str">
            <v>3b</v>
          </cell>
        </row>
        <row r="1004">
          <cell r="R1004">
            <v>-80250000</v>
          </cell>
          <cell r="S1004">
            <v>-80250000</v>
          </cell>
          <cell r="T1004">
            <v>-80250000</v>
          </cell>
          <cell r="U1004">
            <v>-80250000</v>
          </cell>
          <cell r="V1004">
            <v>-80250000</v>
          </cell>
          <cell r="W1004">
            <v>-80250000</v>
          </cell>
          <cell r="X1004">
            <v>-80250000</v>
          </cell>
          <cell r="Y1004">
            <v>-80250000</v>
          </cell>
          <cell r="Z1004">
            <v>-80250000</v>
          </cell>
          <cell r="AA1004">
            <v>-80250000</v>
          </cell>
          <cell r="AB1004">
            <v>-80250000</v>
          </cell>
          <cell r="AC1004">
            <v>-80250000</v>
          </cell>
          <cell r="AD1004">
            <v>-10031250</v>
          </cell>
          <cell r="AE1004">
            <v>-16718750</v>
          </cell>
          <cell r="AF1004">
            <v>-23406250</v>
          </cell>
          <cell r="AG1004">
            <v>-30093750</v>
          </cell>
          <cell r="AH1004">
            <v>-36781250</v>
          </cell>
          <cell r="AI1004">
            <v>-43468750</v>
          </cell>
          <cell r="AJ1004">
            <v>-50156250</v>
          </cell>
          <cell r="AK1004">
            <v>-56843750</v>
          </cell>
          <cell r="AL1004">
            <v>-63531250</v>
          </cell>
          <cell r="AM1004">
            <v>-70218750</v>
          </cell>
          <cell r="AN1004">
            <v>-76906250</v>
          </cell>
          <cell r="AO1004">
            <v>-80250000</v>
          </cell>
          <cell r="AR1004" t="str">
            <v>1b</v>
          </cell>
        </row>
        <row r="1005">
          <cell r="R1005">
            <v>-200000000</v>
          </cell>
          <cell r="S1005">
            <v>-200000000</v>
          </cell>
          <cell r="T1005">
            <v>-200000000</v>
          </cell>
          <cell r="U1005">
            <v>-200000000</v>
          </cell>
          <cell r="V1005">
            <v>-200000000</v>
          </cell>
          <cell r="W1005">
            <v>-200000000</v>
          </cell>
          <cell r="X1005">
            <v>-200000000</v>
          </cell>
          <cell r="Y1005">
            <v>-200000000</v>
          </cell>
          <cell r="Z1005">
            <v>-200000000</v>
          </cell>
          <cell r="AA1005">
            <v>-200000000</v>
          </cell>
          <cell r="AB1005">
            <v>-200000000</v>
          </cell>
          <cell r="AC1005">
            <v>-200000000</v>
          </cell>
          <cell r="AD1005">
            <v>-25000000</v>
          </cell>
          <cell r="AE1005">
            <v>-41666666.666666664</v>
          </cell>
          <cell r="AF1005">
            <v>-58333333.333333336</v>
          </cell>
          <cell r="AG1005">
            <v>-75000000</v>
          </cell>
          <cell r="AH1005">
            <v>-91666666.666666672</v>
          </cell>
          <cell r="AI1005">
            <v>-108333333.33333333</v>
          </cell>
          <cell r="AJ1005">
            <v>-125000000</v>
          </cell>
          <cell r="AK1005">
            <v>-141666666.66666666</v>
          </cell>
          <cell r="AL1005">
            <v>-158333333.33333334</v>
          </cell>
          <cell r="AM1005">
            <v>-175000000</v>
          </cell>
          <cell r="AN1005">
            <v>-191666666.66666666</v>
          </cell>
          <cell r="AO1005">
            <v>-200000000</v>
          </cell>
          <cell r="AR1005" t="str">
            <v>1b</v>
          </cell>
        </row>
        <row r="1006">
          <cell r="R1006">
            <v>0</v>
          </cell>
          <cell r="S1006">
            <v>0</v>
          </cell>
          <cell r="T1006">
            <v>0</v>
          </cell>
          <cell r="U1006">
            <v>0</v>
          </cell>
          <cell r="V1006">
            <v>0</v>
          </cell>
          <cell r="W1006">
            <v>0</v>
          </cell>
          <cell r="X1006">
            <v>0</v>
          </cell>
          <cell r="Y1006">
            <v>0</v>
          </cell>
          <cell r="Z1006">
            <v>0</v>
          </cell>
          <cell r="AA1006">
            <v>0</v>
          </cell>
          <cell r="AB1006">
            <v>0</v>
          </cell>
          <cell r="AC1006">
            <v>0</v>
          </cell>
          <cell r="AD1006">
            <v>0</v>
          </cell>
          <cell r="AE1006">
            <v>0</v>
          </cell>
          <cell r="AF1006">
            <v>0</v>
          </cell>
          <cell r="AG1006">
            <v>0</v>
          </cell>
          <cell r="AH1006">
            <v>0</v>
          </cell>
          <cell r="AI1006">
            <v>0</v>
          </cell>
          <cell r="AJ1006">
            <v>0</v>
          </cell>
          <cell r="AK1006">
            <v>0</v>
          </cell>
          <cell r="AL1006">
            <v>0</v>
          </cell>
          <cell r="AM1006">
            <v>0</v>
          </cell>
          <cell r="AN1006">
            <v>0</v>
          </cell>
          <cell r="AO1006">
            <v>0</v>
          </cell>
          <cell r="AR1006" t="str">
            <v>1b</v>
          </cell>
        </row>
        <row r="1007">
          <cell r="R1007">
            <v>-431100</v>
          </cell>
          <cell r="S1007">
            <v>-431100</v>
          </cell>
          <cell r="T1007">
            <v>-431100</v>
          </cell>
          <cell r="U1007">
            <v>-431100</v>
          </cell>
          <cell r="V1007">
            <v>-431100</v>
          </cell>
          <cell r="W1007">
            <v>-431100</v>
          </cell>
          <cell r="X1007">
            <v>-431100</v>
          </cell>
          <cell r="Y1007">
            <v>-431100</v>
          </cell>
          <cell r="Z1007">
            <v>-431100</v>
          </cell>
          <cell r="AA1007">
            <v>-431100</v>
          </cell>
          <cell r="AB1007">
            <v>-431100</v>
          </cell>
          <cell r="AC1007">
            <v>-431100</v>
          </cell>
          <cell r="AD1007">
            <v>-53887.5</v>
          </cell>
          <cell r="AE1007">
            <v>-89812.5</v>
          </cell>
          <cell r="AF1007">
            <v>-125737.5</v>
          </cell>
          <cell r="AG1007">
            <v>-161662.5</v>
          </cell>
          <cell r="AH1007">
            <v>-197587.5</v>
          </cell>
          <cell r="AI1007">
            <v>-233512.5</v>
          </cell>
          <cell r="AJ1007">
            <v>-269437.5</v>
          </cell>
          <cell r="AK1007">
            <v>-305362.5</v>
          </cell>
          <cell r="AL1007">
            <v>-341287.5</v>
          </cell>
          <cell r="AM1007">
            <v>-377212.5</v>
          </cell>
          <cell r="AN1007">
            <v>-413137.5</v>
          </cell>
          <cell r="AO1007">
            <v>-431100</v>
          </cell>
          <cell r="AR1007" t="str">
            <v>1b</v>
          </cell>
        </row>
        <row r="1008">
          <cell r="R1008">
            <v>-1458300</v>
          </cell>
          <cell r="S1008">
            <v>-1458300</v>
          </cell>
          <cell r="T1008">
            <v>-1458300</v>
          </cell>
          <cell r="U1008">
            <v>-1458300</v>
          </cell>
          <cell r="V1008">
            <v>-1458300</v>
          </cell>
          <cell r="W1008">
            <v>-1458300</v>
          </cell>
          <cell r="X1008">
            <v>-1458300</v>
          </cell>
          <cell r="Y1008">
            <v>-1458300</v>
          </cell>
          <cell r="Z1008">
            <v>-1458300</v>
          </cell>
          <cell r="AA1008">
            <v>-1458300</v>
          </cell>
          <cell r="AB1008">
            <v>-1458300</v>
          </cell>
          <cell r="AC1008">
            <v>-1458300</v>
          </cell>
          <cell r="AD1008">
            <v>-182287.5</v>
          </cell>
          <cell r="AE1008">
            <v>-303812.5</v>
          </cell>
          <cell r="AF1008">
            <v>-425337.5</v>
          </cell>
          <cell r="AG1008">
            <v>-546862.5</v>
          </cell>
          <cell r="AH1008">
            <v>-668387.5</v>
          </cell>
          <cell r="AI1008">
            <v>-789912.5</v>
          </cell>
          <cell r="AJ1008">
            <v>-911437.5</v>
          </cell>
          <cell r="AK1008">
            <v>-1032962.5</v>
          </cell>
          <cell r="AL1008">
            <v>-1154487.5</v>
          </cell>
          <cell r="AM1008">
            <v>-1276012.5</v>
          </cell>
          <cell r="AN1008">
            <v>-1397537.5</v>
          </cell>
          <cell r="AO1008">
            <v>-1458300</v>
          </cell>
          <cell r="AR1008" t="str">
            <v>1b</v>
          </cell>
        </row>
        <row r="1009">
          <cell r="R1009">
            <v>0</v>
          </cell>
          <cell r="S1009">
            <v>0</v>
          </cell>
          <cell r="T1009">
            <v>0</v>
          </cell>
          <cell r="U1009">
            <v>0</v>
          </cell>
          <cell r="V1009">
            <v>0</v>
          </cell>
          <cell r="W1009">
            <v>0</v>
          </cell>
          <cell r="X1009">
            <v>0</v>
          </cell>
          <cell r="Y1009">
            <v>0</v>
          </cell>
          <cell r="Z1009">
            <v>0</v>
          </cell>
          <cell r="AA1009">
            <v>0</v>
          </cell>
          <cell r="AB1009">
            <v>0</v>
          </cell>
          <cell r="AC1009">
            <v>0</v>
          </cell>
          <cell r="AD1009">
            <v>0</v>
          </cell>
          <cell r="AE1009">
            <v>0</v>
          </cell>
          <cell r="AF1009">
            <v>0</v>
          </cell>
          <cell r="AG1009">
            <v>0</v>
          </cell>
          <cell r="AH1009">
            <v>0</v>
          </cell>
          <cell r="AI1009">
            <v>0</v>
          </cell>
          <cell r="AJ1009">
            <v>0</v>
          </cell>
          <cell r="AK1009">
            <v>0</v>
          </cell>
          <cell r="AL1009">
            <v>0</v>
          </cell>
          <cell r="AM1009">
            <v>0</v>
          </cell>
          <cell r="AN1009">
            <v>0</v>
          </cell>
          <cell r="AO1009">
            <v>0</v>
          </cell>
          <cell r="AR1009" t="str">
            <v>1b</v>
          </cell>
        </row>
        <row r="1010">
          <cell r="R1010">
            <v>0</v>
          </cell>
          <cell r="S1010">
            <v>0</v>
          </cell>
          <cell r="T1010">
            <v>0</v>
          </cell>
          <cell r="U1010">
            <v>0</v>
          </cell>
          <cell r="V1010">
            <v>0</v>
          </cell>
          <cell r="W1010">
            <v>0</v>
          </cell>
          <cell r="X1010">
            <v>0</v>
          </cell>
          <cell r="Y1010">
            <v>0</v>
          </cell>
          <cell r="Z1010">
            <v>0</v>
          </cell>
          <cell r="AA1010">
            <v>0</v>
          </cell>
          <cell r="AB1010">
            <v>0</v>
          </cell>
          <cell r="AC1010">
            <v>0</v>
          </cell>
          <cell r="AD1010">
            <v>0</v>
          </cell>
          <cell r="AE1010">
            <v>0</v>
          </cell>
          <cell r="AF1010">
            <v>0</v>
          </cell>
          <cell r="AG1010">
            <v>0</v>
          </cell>
          <cell r="AH1010">
            <v>0</v>
          </cell>
          <cell r="AI1010">
            <v>0</v>
          </cell>
          <cell r="AJ1010">
            <v>0</v>
          </cell>
          <cell r="AK1010">
            <v>0</v>
          </cell>
          <cell r="AL1010">
            <v>0</v>
          </cell>
          <cell r="AM1010">
            <v>0</v>
          </cell>
          <cell r="AN1010">
            <v>0</v>
          </cell>
          <cell r="AO1010">
            <v>0</v>
          </cell>
          <cell r="AR1010" t="str">
            <v>1b</v>
          </cell>
        </row>
        <row r="1011">
          <cell r="R1011">
            <v>0</v>
          </cell>
          <cell r="S1011">
            <v>0</v>
          </cell>
          <cell r="T1011">
            <v>0</v>
          </cell>
          <cell r="U1011">
            <v>0</v>
          </cell>
          <cell r="V1011">
            <v>0</v>
          </cell>
          <cell r="W1011">
            <v>0</v>
          </cell>
          <cell r="X1011">
            <v>0</v>
          </cell>
          <cell r="Y1011">
            <v>0</v>
          </cell>
          <cell r="Z1011">
            <v>0</v>
          </cell>
          <cell r="AA1011">
            <v>0</v>
          </cell>
          <cell r="AB1011">
            <v>0</v>
          </cell>
          <cell r="AC1011">
            <v>0</v>
          </cell>
          <cell r="AD1011">
            <v>0</v>
          </cell>
          <cell r="AE1011">
            <v>0</v>
          </cell>
          <cell r="AF1011">
            <v>0</v>
          </cell>
          <cell r="AG1011">
            <v>0</v>
          </cell>
          <cell r="AH1011">
            <v>0</v>
          </cell>
          <cell r="AI1011">
            <v>0</v>
          </cell>
          <cell r="AJ1011">
            <v>0</v>
          </cell>
          <cell r="AK1011">
            <v>0</v>
          </cell>
          <cell r="AL1011">
            <v>0</v>
          </cell>
          <cell r="AM1011">
            <v>0</v>
          </cell>
          <cell r="AN1011">
            <v>0</v>
          </cell>
          <cell r="AO1011">
            <v>0</v>
          </cell>
          <cell r="AR1011" t="str">
            <v>1b</v>
          </cell>
        </row>
        <row r="1012">
          <cell r="R1012">
            <v>0</v>
          </cell>
          <cell r="S1012">
            <v>0</v>
          </cell>
          <cell r="T1012">
            <v>0</v>
          </cell>
          <cell r="U1012">
            <v>0</v>
          </cell>
          <cell r="V1012">
            <v>0</v>
          </cell>
          <cell r="W1012">
            <v>0</v>
          </cell>
          <cell r="X1012">
            <v>0</v>
          </cell>
          <cell r="Y1012">
            <v>0</v>
          </cell>
          <cell r="Z1012">
            <v>0</v>
          </cell>
          <cell r="AA1012">
            <v>0</v>
          </cell>
          <cell r="AB1012">
            <v>0</v>
          </cell>
          <cell r="AC1012">
            <v>0</v>
          </cell>
          <cell r="AD1012">
            <v>0</v>
          </cell>
          <cell r="AE1012">
            <v>0</v>
          </cell>
          <cell r="AF1012">
            <v>0</v>
          </cell>
          <cell r="AG1012">
            <v>0</v>
          </cell>
          <cell r="AH1012">
            <v>0</v>
          </cell>
          <cell r="AI1012">
            <v>0</v>
          </cell>
          <cell r="AJ1012">
            <v>0</v>
          </cell>
          <cell r="AK1012">
            <v>0</v>
          </cell>
          <cell r="AL1012">
            <v>0</v>
          </cell>
          <cell r="AM1012">
            <v>0</v>
          </cell>
          <cell r="AN1012">
            <v>0</v>
          </cell>
          <cell r="AO1012">
            <v>0</v>
          </cell>
          <cell r="AR1012" t="str">
            <v>1b</v>
          </cell>
        </row>
        <row r="1013">
          <cell r="R1013">
            <v>0</v>
          </cell>
          <cell r="S1013">
            <v>0</v>
          </cell>
          <cell r="T1013">
            <v>0</v>
          </cell>
          <cell r="U1013">
            <v>0</v>
          </cell>
          <cell r="V1013">
            <v>0</v>
          </cell>
          <cell r="W1013">
            <v>0</v>
          </cell>
          <cell r="X1013">
            <v>0</v>
          </cell>
          <cell r="Y1013">
            <v>0</v>
          </cell>
          <cell r="Z1013">
            <v>0</v>
          </cell>
          <cell r="AA1013">
            <v>0</v>
          </cell>
          <cell r="AB1013">
            <v>0</v>
          </cell>
          <cell r="AC1013">
            <v>0</v>
          </cell>
          <cell r="AD1013">
            <v>0</v>
          </cell>
          <cell r="AE1013">
            <v>0</v>
          </cell>
          <cell r="AF1013">
            <v>0</v>
          </cell>
          <cell r="AG1013">
            <v>0</v>
          </cell>
          <cell r="AH1013">
            <v>0</v>
          </cell>
          <cell r="AI1013">
            <v>0</v>
          </cell>
          <cell r="AJ1013">
            <v>0</v>
          </cell>
          <cell r="AK1013">
            <v>0</v>
          </cell>
          <cell r="AL1013">
            <v>0</v>
          </cell>
          <cell r="AM1013">
            <v>0</v>
          </cell>
          <cell r="AN1013">
            <v>0</v>
          </cell>
          <cell r="AO1013">
            <v>0</v>
          </cell>
          <cell r="AR1013" t="str">
            <v>1b</v>
          </cell>
        </row>
        <row r="1014">
          <cell r="R1014">
            <v>12076.65</v>
          </cell>
          <cell r="S1014">
            <v>10868.98</v>
          </cell>
          <cell r="T1014">
            <v>9661.31</v>
          </cell>
          <cell r="U1014">
            <v>8453.64</v>
          </cell>
          <cell r="V1014">
            <v>7245.97</v>
          </cell>
          <cell r="W1014">
            <v>6038.3</v>
          </cell>
          <cell r="X1014">
            <v>4830.63</v>
          </cell>
          <cell r="Y1014">
            <v>3622.96</v>
          </cell>
          <cell r="Z1014">
            <v>2415.29</v>
          </cell>
          <cell r="AA1014">
            <v>1207.6199999999999</v>
          </cell>
          <cell r="AB1014">
            <v>-0.05</v>
          </cell>
          <cell r="AC1014">
            <v>0</v>
          </cell>
          <cell r="AD1014">
            <v>19322.669999999998</v>
          </cell>
          <cell r="AE1014">
            <v>18115</v>
          </cell>
          <cell r="AF1014">
            <v>16907.329999999998</v>
          </cell>
          <cell r="AG1014">
            <v>15699.660000000002</v>
          </cell>
          <cell r="AH1014">
            <v>14491.99</v>
          </cell>
          <cell r="AI1014">
            <v>13284.32</v>
          </cell>
          <cell r="AJ1014">
            <v>12076.65</v>
          </cell>
          <cell r="AK1014">
            <v>10868.98</v>
          </cell>
          <cell r="AL1014">
            <v>9661.3100000000013</v>
          </cell>
          <cell r="AM1014">
            <v>8453.6400000000012</v>
          </cell>
          <cell r="AN1014">
            <v>7245.97</v>
          </cell>
          <cell r="AO1014">
            <v>6088.621666666666</v>
          </cell>
          <cell r="AR1014" t="str">
            <v>1b</v>
          </cell>
        </row>
        <row r="1015">
          <cell r="R1015">
            <v>-1475000</v>
          </cell>
          <cell r="S1015">
            <v>-1475000</v>
          </cell>
          <cell r="T1015">
            <v>-2375000</v>
          </cell>
          <cell r="U1015">
            <v>-2375000</v>
          </cell>
          <cell r="V1015">
            <v>-375000</v>
          </cell>
          <cell r="W1015">
            <v>-575000</v>
          </cell>
          <cell r="X1015">
            <v>-575000</v>
          </cell>
          <cell r="Y1015">
            <v>-575000</v>
          </cell>
          <cell r="Z1015">
            <v>-925000</v>
          </cell>
          <cell r="AA1015">
            <v>-925000</v>
          </cell>
          <cell r="AB1015">
            <v>-925000</v>
          </cell>
          <cell r="AC1015">
            <v>-1300000</v>
          </cell>
          <cell r="AD1015">
            <v>-926041.66666666663</v>
          </cell>
          <cell r="AE1015">
            <v>-1001041.6666666666</v>
          </cell>
          <cell r="AF1015">
            <v>-1103125</v>
          </cell>
          <cell r="AG1015">
            <v>-1230208.3333333333</v>
          </cell>
          <cell r="AH1015">
            <v>-1273958.3333333333</v>
          </cell>
          <cell r="AI1015">
            <v>-1242708.3333333333</v>
          </cell>
          <cell r="AJ1015">
            <v>-1219791.6666666667</v>
          </cell>
          <cell r="AK1015">
            <v>-1196875</v>
          </cell>
          <cell r="AL1015">
            <v>-1177083.3333333333</v>
          </cell>
          <cell r="AM1015">
            <v>-1169270.8333333333</v>
          </cell>
          <cell r="AN1015">
            <v>-1170312.5</v>
          </cell>
          <cell r="AO1015">
            <v>-1163541.6666666667</v>
          </cell>
          <cell r="AR1015" t="str">
            <v>50b</v>
          </cell>
        </row>
        <row r="1016">
          <cell r="R1016">
            <v>0</v>
          </cell>
          <cell r="S1016">
            <v>0</v>
          </cell>
          <cell r="T1016">
            <v>0</v>
          </cell>
          <cell r="U1016">
            <v>0</v>
          </cell>
          <cell r="V1016">
            <v>0</v>
          </cell>
          <cell r="W1016">
            <v>0</v>
          </cell>
          <cell r="X1016">
            <v>0</v>
          </cell>
          <cell r="Y1016">
            <v>0</v>
          </cell>
          <cell r="Z1016">
            <v>0</v>
          </cell>
          <cell r="AA1016">
            <v>0</v>
          </cell>
          <cell r="AB1016">
            <v>0</v>
          </cell>
          <cell r="AC1016">
            <v>0</v>
          </cell>
          <cell r="AD1016">
            <v>0</v>
          </cell>
          <cell r="AE1016">
            <v>0</v>
          </cell>
          <cell r="AF1016">
            <v>0</v>
          </cell>
          <cell r="AG1016">
            <v>0</v>
          </cell>
          <cell r="AH1016">
            <v>0</v>
          </cell>
          <cell r="AI1016">
            <v>0</v>
          </cell>
          <cell r="AJ1016">
            <v>0</v>
          </cell>
          <cell r="AK1016">
            <v>0</v>
          </cell>
          <cell r="AL1016">
            <v>0</v>
          </cell>
          <cell r="AM1016">
            <v>0</v>
          </cell>
          <cell r="AN1016">
            <v>0</v>
          </cell>
          <cell r="AO1016">
            <v>0</v>
          </cell>
          <cell r="AR1016" t="str">
            <v>50b</v>
          </cell>
        </row>
        <row r="1017">
          <cell r="R1017">
            <v>-32315807.579999998</v>
          </cell>
          <cell r="S1017">
            <v>-32315807.579999998</v>
          </cell>
          <cell r="T1017">
            <v>-32621793.93</v>
          </cell>
          <cell r="U1017">
            <v>-32621793.93</v>
          </cell>
          <cell r="V1017">
            <v>-32621793.93</v>
          </cell>
          <cell r="W1017">
            <v>-31615260.379999999</v>
          </cell>
          <cell r="X1017">
            <v>-31615260.379999999</v>
          </cell>
          <cell r="Y1017">
            <v>-31615260.379999999</v>
          </cell>
          <cell r="Z1017">
            <v>-31186363.84</v>
          </cell>
          <cell r="AA1017">
            <v>-31186363.84</v>
          </cell>
          <cell r="AB1017">
            <v>-31186363.84</v>
          </cell>
          <cell r="AC1017">
            <v>-30567858.050000001</v>
          </cell>
          <cell r="AD1017">
            <v>-32668440.382499997</v>
          </cell>
          <cell r="AE1017">
            <v>-32556723.46083333</v>
          </cell>
          <cell r="AF1017">
            <v>-32477603.403749999</v>
          </cell>
          <cell r="AG1017">
            <v>-32431080.211249996</v>
          </cell>
          <cell r="AH1017">
            <v>-32384557.018749997</v>
          </cell>
          <cell r="AI1017">
            <v>-32318824.820833337</v>
          </cell>
          <cell r="AJ1017">
            <v>-32233883.617500003</v>
          </cell>
          <cell r="AK1017">
            <v>-32148942.41416667</v>
          </cell>
          <cell r="AL1017">
            <v>-32077860.915833335</v>
          </cell>
          <cell r="AM1017">
            <v>-32020639.122500002</v>
          </cell>
          <cell r="AN1017">
            <v>-31963417.329166666</v>
          </cell>
          <cell r="AO1017">
            <v>-31861975.202083331</v>
          </cell>
          <cell r="AR1017" t="str">
            <v>42b</v>
          </cell>
        </row>
        <row r="1018">
          <cell r="R1018">
            <v>-75000</v>
          </cell>
          <cell r="S1018">
            <v>-75000</v>
          </cell>
          <cell r="T1018">
            <v>-75000</v>
          </cell>
          <cell r="U1018">
            <v>-75000</v>
          </cell>
          <cell r="V1018">
            <v>-75000</v>
          </cell>
          <cell r="W1018">
            <v>-75000</v>
          </cell>
          <cell r="X1018">
            <v>-75000</v>
          </cell>
          <cell r="Y1018">
            <v>-75000</v>
          </cell>
          <cell r="Z1018">
            <v>-75000</v>
          </cell>
          <cell r="AA1018">
            <v>-75000</v>
          </cell>
          <cell r="AB1018">
            <v>-75000</v>
          </cell>
          <cell r="AC1018">
            <v>-75000</v>
          </cell>
          <cell r="AD1018">
            <v>-79996.649999999994</v>
          </cell>
          <cell r="AE1018">
            <v>-76665.55</v>
          </cell>
          <cell r="AF1018">
            <v>-75000</v>
          </cell>
          <cell r="AG1018">
            <v>-75000</v>
          </cell>
          <cell r="AH1018">
            <v>-75000</v>
          </cell>
          <cell r="AI1018">
            <v>-75000</v>
          </cell>
          <cell r="AJ1018">
            <v>-75000</v>
          </cell>
          <cell r="AK1018">
            <v>-75000</v>
          </cell>
          <cell r="AL1018">
            <v>-75000</v>
          </cell>
          <cell r="AM1018">
            <v>-75000</v>
          </cell>
          <cell r="AN1018">
            <v>-75000</v>
          </cell>
          <cell r="AO1018">
            <v>-75000</v>
          </cell>
          <cell r="AR1018" t="str">
            <v>62</v>
          </cell>
        </row>
        <row r="1019">
          <cell r="R1019">
            <v>-1499216.5</v>
          </cell>
          <cell r="S1019">
            <v>-1499216.5</v>
          </cell>
          <cell r="T1019">
            <v>-1495678.39</v>
          </cell>
          <cell r="U1019">
            <v>-1495678.39</v>
          </cell>
          <cell r="V1019">
            <v>-1495678.39</v>
          </cell>
          <cell r="W1019">
            <v>-1485186.09</v>
          </cell>
          <cell r="X1019">
            <v>-1485186.09</v>
          </cell>
          <cell r="Y1019">
            <v>-1485186.09</v>
          </cell>
          <cell r="Z1019">
            <v>-1453594.55</v>
          </cell>
          <cell r="AA1019">
            <v>-1453594.55</v>
          </cell>
          <cell r="AB1019">
            <v>-1453594.55</v>
          </cell>
          <cell r="AC1019">
            <v>-1447086.75</v>
          </cell>
          <cell r="AD1019">
            <v>-1496895.0112499997</v>
          </cell>
          <cell r="AE1019">
            <v>-1491573.7054166666</v>
          </cell>
          <cell r="AF1019">
            <v>-1488185.2691666668</v>
          </cell>
          <cell r="AG1019">
            <v>-1486729.7024999999</v>
          </cell>
          <cell r="AH1019">
            <v>-1485274.1358333335</v>
          </cell>
          <cell r="AI1019">
            <v>-1485110.5537500002</v>
          </cell>
          <cell r="AJ1019">
            <v>-1486238.95625</v>
          </cell>
          <cell r="AK1019">
            <v>-1487367.3587500004</v>
          </cell>
          <cell r="AL1019">
            <v>-1487179.4470833335</v>
          </cell>
          <cell r="AM1019">
            <v>-1485675.2212500002</v>
          </cell>
          <cell r="AN1019">
            <v>-1484170.9954166666</v>
          </cell>
          <cell r="AO1019">
            <v>-1481246.8095833336</v>
          </cell>
          <cell r="AR1019" t="str">
            <v>62</v>
          </cell>
        </row>
        <row r="1020">
          <cell r="R1020">
            <v>-129471.05</v>
          </cell>
          <cell r="S1020">
            <v>-129471.05</v>
          </cell>
          <cell r="T1020">
            <v>-129471.05</v>
          </cell>
          <cell r="U1020">
            <v>-129471.05</v>
          </cell>
          <cell r="V1020">
            <v>-129471.05</v>
          </cell>
          <cell r="W1020">
            <v>-129471.05</v>
          </cell>
          <cell r="X1020">
            <v>-129471.05</v>
          </cell>
          <cell r="Y1020">
            <v>-129471.05</v>
          </cell>
          <cell r="Z1020">
            <v>-129471.05</v>
          </cell>
          <cell r="AA1020">
            <v>-129471.05</v>
          </cell>
          <cell r="AB1020">
            <v>-129471.05</v>
          </cell>
          <cell r="AC1020">
            <v>-129471.05</v>
          </cell>
          <cell r="AD1020">
            <v>-132251.3125</v>
          </cell>
          <cell r="AE1020">
            <v>-131531.00416666668</v>
          </cell>
          <cell r="AF1020">
            <v>-131064.6125</v>
          </cell>
          <cell r="AG1020">
            <v>-130852.13750000001</v>
          </cell>
          <cell r="AH1020">
            <v>-130639.66250000002</v>
          </cell>
          <cell r="AI1020">
            <v>-130427.18750000001</v>
          </cell>
          <cell r="AJ1020">
            <v>-130214.71250000002</v>
          </cell>
          <cell r="AK1020">
            <v>-130002.2375</v>
          </cell>
          <cell r="AL1020">
            <v>-129789.76250000001</v>
          </cell>
          <cell r="AM1020">
            <v>-129577.28750000002</v>
          </cell>
          <cell r="AN1020">
            <v>-129471.05000000003</v>
          </cell>
          <cell r="AO1020">
            <v>-129471.05000000003</v>
          </cell>
          <cell r="AR1020" t="str">
            <v>62</v>
          </cell>
        </row>
        <row r="1021">
          <cell r="R1021">
            <v>-8761.4500000000007</v>
          </cell>
          <cell r="S1021">
            <v>-7940.64</v>
          </cell>
          <cell r="T1021">
            <v>-6486.76</v>
          </cell>
          <cell r="U1021">
            <v>-6486.76</v>
          </cell>
          <cell r="V1021">
            <v>-6486.76</v>
          </cell>
          <cell r="W1021">
            <v>-6486.76</v>
          </cell>
          <cell r="X1021">
            <v>-6486.76</v>
          </cell>
          <cell r="Y1021">
            <v>-6486.76</v>
          </cell>
          <cell r="Z1021">
            <v>-5998.51</v>
          </cell>
          <cell r="AA1021">
            <v>-5681.26</v>
          </cell>
          <cell r="AB1021">
            <v>-3450.06</v>
          </cell>
          <cell r="AC1021">
            <v>-3273.81</v>
          </cell>
          <cell r="AD1021">
            <v>-9312.618333333332</v>
          </cell>
          <cell r="AE1021">
            <v>-9068.4091666666664</v>
          </cell>
          <cell r="AF1021">
            <v>-8813.5504166666669</v>
          </cell>
          <cell r="AG1021">
            <v>-8560.3245833333331</v>
          </cell>
          <cell r="AH1021">
            <v>-8334.5987499999992</v>
          </cell>
          <cell r="AI1021">
            <v>-8108.8729166666644</v>
          </cell>
          <cell r="AJ1021">
            <v>-7883.1470833333324</v>
          </cell>
          <cell r="AK1021">
            <v>-7662.9941666666664</v>
          </cell>
          <cell r="AL1021">
            <v>-7440.581666666666</v>
          </cell>
          <cell r="AM1021">
            <v>-7197.1179166666661</v>
          </cell>
          <cell r="AN1021">
            <v>-6847.4687500000009</v>
          </cell>
          <cell r="AO1021">
            <v>-6397.5091666666676</v>
          </cell>
          <cell r="AR1021" t="str">
            <v>62</v>
          </cell>
        </row>
        <row r="1022">
          <cell r="R1022">
            <v>-15000</v>
          </cell>
          <cell r="S1022">
            <v>-15000</v>
          </cell>
          <cell r="T1022">
            <v>-15000</v>
          </cell>
          <cell r="U1022">
            <v>-15000</v>
          </cell>
          <cell r="V1022">
            <v>-15000</v>
          </cell>
          <cell r="W1022">
            <v>-15000</v>
          </cell>
          <cell r="X1022">
            <v>-15000</v>
          </cell>
          <cell r="Y1022">
            <v>-15000</v>
          </cell>
          <cell r="Z1022">
            <v>-15000</v>
          </cell>
          <cell r="AA1022">
            <v>-15000</v>
          </cell>
          <cell r="AB1022">
            <v>-15000</v>
          </cell>
          <cell r="AC1022">
            <v>-15000</v>
          </cell>
          <cell r="AD1022">
            <v>-15000</v>
          </cell>
          <cell r="AE1022">
            <v>-15000</v>
          </cell>
          <cell r="AF1022">
            <v>-15000</v>
          </cell>
          <cell r="AG1022">
            <v>-15000</v>
          </cell>
          <cell r="AH1022">
            <v>-15000</v>
          </cell>
          <cell r="AI1022">
            <v>-15000</v>
          </cell>
          <cell r="AJ1022">
            <v>-15000</v>
          </cell>
          <cell r="AK1022">
            <v>-15000</v>
          </cell>
          <cell r="AL1022">
            <v>-15000</v>
          </cell>
          <cell r="AM1022">
            <v>-15000</v>
          </cell>
          <cell r="AN1022">
            <v>-15000</v>
          </cell>
          <cell r="AO1022">
            <v>-15000</v>
          </cell>
          <cell r="AR1022" t="str">
            <v>62</v>
          </cell>
        </row>
        <row r="1023">
          <cell r="R1023">
            <v>-58056.38</v>
          </cell>
          <cell r="S1023">
            <v>-58056.38</v>
          </cell>
          <cell r="T1023">
            <v>-57901.38</v>
          </cell>
          <cell r="U1023">
            <v>-57901.38</v>
          </cell>
          <cell r="V1023">
            <v>-56948.480000000003</v>
          </cell>
          <cell r="W1023">
            <v>-56948.480000000003</v>
          </cell>
          <cell r="X1023">
            <v>-56948.480000000003</v>
          </cell>
          <cell r="Y1023">
            <v>-55767.11</v>
          </cell>
          <cell r="Z1023">
            <v>-55767.11</v>
          </cell>
          <cell r="AA1023">
            <v>-55767.11</v>
          </cell>
          <cell r="AB1023">
            <v>-54906.61</v>
          </cell>
          <cell r="AC1023">
            <v>-53065.29</v>
          </cell>
          <cell r="AD1023">
            <v>-60445.541666666664</v>
          </cell>
          <cell r="AE1023">
            <v>-60174.234999999993</v>
          </cell>
          <cell r="AF1023">
            <v>-59900.251250000001</v>
          </cell>
          <cell r="AG1023">
            <v>-59628.63208333333</v>
          </cell>
          <cell r="AH1023">
            <v>-59322.350416666675</v>
          </cell>
          <cell r="AI1023">
            <v>-58976.364583333336</v>
          </cell>
          <cell r="AJ1023">
            <v>-58630.378749999996</v>
          </cell>
          <cell r="AK1023">
            <v>-58279.879583333328</v>
          </cell>
          <cell r="AL1023">
            <v>-57924.867083333338</v>
          </cell>
          <cell r="AM1023">
            <v>-57569.854583333326</v>
          </cell>
          <cell r="AN1023">
            <v>-57178.987916666665</v>
          </cell>
          <cell r="AO1023">
            <v>-56734.23833333332</v>
          </cell>
          <cell r="AR1023" t="str">
            <v>62</v>
          </cell>
        </row>
        <row r="1024">
          <cell r="R1024">
            <v>0</v>
          </cell>
          <cell r="S1024">
            <v>0</v>
          </cell>
          <cell r="T1024">
            <v>0</v>
          </cell>
          <cell r="U1024">
            <v>0</v>
          </cell>
          <cell r="V1024">
            <v>0</v>
          </cell>
          <cell r="W1024">
            <v>0</v>
          </cell>
          <cell r="X1024">
            <v>0</v>
          </cell>
          <cell r="Y1024">
            <v>0</v>
          </cell>
          <cell r="Z1024">
            <v>0</v>
          </cell>
          <cell r="AA1024">
            <v>0</v>
          </cell>
          <cell r="AB1024">
            <v>0</v>
          </cell>
          <cell r="AC1024">
            <v>0</v>
          </cell>
          <cell r="AD1024">
            <v>0</v>
          </cell>
          <cell r="AE1024">
            <v>0</v>
          </cell>
          <cell r="AF1024">
            <v>0</v>
          </cell>
          <cell r="AG1024">
            <v>0</v>
          </cell>
          <cell r="AH1024">
            <v>0</v>
          </cell>
          <cell r="AI1024">
            <v>0</v>
          </cell>
          <cell r="AJ1024">
            <v>0</v>
          </cell>
          <cell r="AK1024">
            <v>0</v>
          </cell>
          <cell r="AL1024">
            <v>0</v>
          </cell>
          <cell r="AM1024">
            <v>0</v>
          </cell>
          <cell r="AN1024">
            <v>0</v>
          </cell>
          <cell r="AO1024">
            <v>0</v>
          </cell>
          <cell r="AR1024" t="str">
            <v>62</v>
          </cell>
        </row>
        <row r="1025">
          <cell r="R1025">
            <v>-341045.91</v>
          </cell>
          <cell r="S1025">
            <v>-341045.91</v>
          </cell>
          <cell r="T1025">
            <v>-341045.91</v>
          </cell>
          <cell r="U1025">
            <v>-341045.91</v>
          </cell>
          <cell r="V1025">
            <v>-341045.91</v>
          </cell>
          <cell r="W1025">
            <v>-341045.91</v>
          </cell>
          <cell r="X1025">
            <v>-339067.82</v>
          </cell>
          <cell r="Y1025">
            <v>-338647.57</v>
          </cell>
          <cell r="Z1025">
            <v>-337999.82</v>
          </cell>
          <cell r="AA1025">
            <v>-337697.52</v>
          </cell>
          <cell r="AB1025">
            <v>-337502.77</v>
          </cell>
          <cell r="AC1025">
            <v>-337653.92</v>
          </cell>
          <cell r="AD1025">
            <v>-342403.92958333337</v>
          </cell>
          <cell r="AE1025">
            <v>-342178.69875000004</v>
          </cell>
          <cell r="AF1025">
            <v>-341959.77</v>
          </cell>
          <cell r="AG1025">
            <v>-341747.14333333337</v>
          </cell>
          <cell r="AH1025">
            <v>-341534.51666666666</v>
          </cell>
          <cell r="AI1025">
            <v>-341321.89</v>
          </cell>
          <cell r="AJ1025">
            <v>-341083.48958333331</v>
          </cell>
          <cell r="AK1025">
            <v>-340827.64874999999</v>
          </cell>
          <cell r="AL1025">
            <v>-340573.1933333333</v>
          </cell>
          <cell r="AM1025">
            <v>-340299.1941666666</v>
          </cell>
          <cell r="AN1025">
            <v>-340004.48458333325</v>
          </cell>
          <cell r="AO1025">
            <v>-339711.73958333331</v>
          </cell>
          <cell r="AR1025" t="str">
            <v>62</v>
          </cell>
        </row>
        <row r="1026">
          <cell r="R1026">
            <v>-141634.19</v>
          </cell>
          <cell r="S1026">
            <v>-141634.19</v>
          </cell>
          <cell r="T1026">
            <v>-141634.19</v>
          </cell>
          <cell r="U1026">
            <v>-141634.19</v>
          </cell>
          <cell r="V1026">
            <v>-141634.19</v>
          </cell>
          <cell r="W1026">
            <v>-141634.19</v>
          </cell>
          <cell r="X1026">
            <v>-141634.19</v>
          </cell>
          <cell r="Y1026">
            <v>-141634.19</v>
          </cell>
          <cell r="Z1026">
            <v>-141634.19</v>
          </cell>
          <cell r="AA1026">
            <v>-141634.19</v>
          </cell>
          <cell r="AB1026">
            <v>-141634.19</v>
          </cell>
          <cell r="AC1026">
            <v>-141634.19</v>
          </cell>
          <cell r="AD1026">
            <v>-141634.18999999997</v>
          </cell>
          <cell r="AE1026">
            <v>-141634.18999999997</v>
          </cell>
          <cell r="AF1026">
            <v>-141634.18999999997</v>
          </cell>
          <cell r="AG1026">
            <v>-141634.18999999997</v>
          </cell>
          <cell r="AH1026">
            <v>-141634.18999999997</v>
          </cell>
          <cell r="AI1026">
            <v>-141634.18999999997</v>
          </cell>
          <cell r="AJ1026">
            <v>-141634.18999999997</v>
          </cell>
          <cell r="AK1026">
            <v>-141634.18999999997</v>
          </cell>
          <cell r="AL1026">
            <v>-141634.18999999997</v>
          </cell>
          <cell r="AM1026">
            <v>-141634.18999999997</v>
          </cell>
          <cell r="AN1026">
            <v>-141634.18999999997</v>
          </cell>
          <cell r="AO1026">
            <v>-141634.18999999997</v>
          </cell>
          <cell r="AR1026" t="str">
            <v>62</v>
          </cell>
        </row>
        <row r="1027">
          <cell r="R1027">
            <v>-140000</v>
          </cell>
          <cell r="S1027">
            <v>-140000</v>
          </cell>
          <cell r="T1027">
            <v>-140000</v>
          </cell>
          <cell r="U1027">
            <v>-140000</v>
          </cell>
          <cell r="V1027">
            <v>-140000</v>
          </cell>
          <cell r="W1027">
            <v>-140000</v>
          </cell>
          <cell r="X1027">
            <v>-140000</v>
          </cell>
          <cell r="Y1027">
            <v>-140000</v>
          </cell>
          <cell r="Z1027">
            <v>-140000</v>
          </cell>
          <cell r="AA1027">
            <v>-140000</v>
          </cell>
          <cell r="AB1027">
            <v>-140000</v>
          </cell>
          <cell r="AC1027">
            <v>-140000</v>
          </cell>
          <cell r="AD1027">
            <v>-140000</v>
          </cell>
          <cell r="AE1027">
            <v>-140000</v>
          </cell>
          <cell r="AF1027">
            <v>-140000</v>
          </cell>
          <cell r="AG1027">
            <v>-140000</v>
          </cell>
          <cell r="AH1027">
            <v>-140000</v>
          </cell>
          <cell r="AI1027">
            <v>-140000</v>
          </cell>
          <cell r="AJ1027">
            <v>-140000</v>
          </cell>
          <cell r="AK1027">
            <v>-140000</v>
          </cell>
          <cell r="AL1027">
            <v>-140000</v>
          </cell>
          <cell r="AM1027">
            <v>-140000</v>
          </cell>
          <cell r="AN1027">
            <v>-140000</v>
          </cell>
          <cell r="AO1027">
            <v>-140000</v>
          </cell>
          <cell r="AR1027" t="str">
            <v>62</v>
          </cell>
        </row>
        <row r="1028">
          <cell r="R1028">
            <v>-20000</v>
          </cell>
          <cell r="S1028">
            <v>-20000</v>
          </cell>
          <cell r="T1028">
            <v>-10000</v>
          </cell>
          <cell r="U1028">
            <v>-10000</v>
          </cell>
          <cell r="V1028">
            <v>-10000</v>
          </cell>
          <cell r="W1028">
            <v>-10000</v>
          </cell>
          <cell r="X1028">
            <v>-10000</v>
          </cell>
          <cell r="Y1028">
            <v>-10000</v>
          </cell>
          <cell r="Z1028">
            <v>-10000</v>
          </cell>
          <cell r="AA1028">
            <v>-10000</v>
          </cell>
          <cell r="AB1028">
            <v>-10000</v>
          </cell>
          <cell r="AC1028">
            <v>-10000</v>
          </cell>
          <cell r="AD1028">
            <v>-20000</v>
          </cell>
          <cell r="AE1028">
            <v>-20000</v>
          </cell>
          <cell r="AF1028">
            <v>-19583.333333333332</v>
          </cell>
          <cell r="AG1028">
            <v>-18750</v>
          </cell>
          <cell r="AH1028">
            <v>-17916.666666666668</v>
          </cell>
          <cell r="AI1028">
            <v>-17083.333333333332</v>
          </cell>
          <cell r="AJ1028">
            <v>-16250</v>
          </cell>
          <cell r="AK1028">
            <v>-15416.666666666666</v>
          </cell>
          <cell r="AL1028">
            <v>-14583.333333333334</v>
          </cell>
          <cell r="AM1028">
            <v>-13750</v>
          </cell>
          <cell r="AN1028">
            <v>-12916.666666666666</v>
          </cell>
          <cell r="AO1028">
            <v>-12083.333333333334</v>
          </cell>
          <cell r="AR1028" t="str">
            <v>62</v>
          </cell>
        </row>
        <row r="1029">
          <cell r="R1029">
            <v>0</v>
          </cell>
          <cell r="S1029">
            <v>0</v>
          </cell>
          <cell r="T1029">
            <v>0</v>
          </cell>
          <cell r="U1029">
            <v>0</v>
          </cell>
          <cell r="V1029">
            <v>0</v>
          </cell>
          <cell r="W1029">
            <v>-216063.14</v>
          </cell>
          <cell r="X1029">
            <v>-216063.14</v>
          </cell>
          <cell r="Y1029">
            <v>-216063.14</v>
          </cell>
          <cell r="Z1029">
            <v>-50000</v>
          </cell>
          <cell r="AA1029">
            <v>-50000</v>
          </cell>
          <cell r="AB1029">
            <v>-50000</v>
          </cell>
          <cell r="AC1029">
            <v>-27713.599999999999</v>
          </cell>
          <cell r="AD1029">
            <v>0</v>
          </cell>
          <cell r="AE1029">
            <v>0</v>
          </cell>
          <cell r="AF1029">
            <v>0</v>
          </cell>
          <cell r="AG1029">
            <v>0</v>
          </cell>
          <cell r="AH1029">
            <v>0</v>
          </cell>
          <cell r="AI1029">
            <v>-9002.6308333333345</v>
          </cell>
          <cell r="AJ1029">
            <v>-27007.892500000002</v>
          </cell>
          <cell r="AK1029">
            <v>-45013.154166666674</v>
          </cell>
          <cell r="AL1029">
            <v>-56099.118333333339</v>
          </cell>
          <cell r="AM1029">
            <v>-60265.785000000003</v>
          </cell>
          <cell r="AN1029">
            <v>-64432.451666666668</v>
          </cell>
          <cell r="AO1029">
            <v>-67670.518333333341</v>
          </cell>
          <cell r="AR1029" t="str">
            <v>62</v>
          </cell>
        </row>
        <row r="1030">
          <cell r="R1030">
            <v>-1451218.87</v>
          </cell>
          <cell r="S1030">
            <v>-1481763.38</v>
          </cell>
          <cell r="T1030">
            <v>-1481763.38</v>
          </cell>
          <cell r="U1030">
            <v>-1481763.38</v>
          </cell>
          <cell r="V1030">
            <v>-1481763.38</v>
          </cell>
          <cell r="W1030">
            <v>-1481763.38</v>
          </cell>
          <cell r="X1030">
            <v>-1481763.38</v>
          </cell>
          <cell r="Y1030">
            <v>-1481763.38</v>
          </cell>
          <cell r="Z1030">
            <v>-1481763.38</v>
          </cell>
          <cell r="AA1030">
            <v>-1481763.38</v>
          </cell>
          <cell r="AB1030">
            <v>-1481763.38</v>
          </cell>
          <cell r="AC1030">
            <v>-1481763.38</v>
          </cell>
          <cell r="AD1030">
            <v>-1459021.0433333337</v>
          </cell>
          <cell r="AE1030">
            <v>-1463624.83125</v>
          </cell>
          <cell r="AF1030">
            <v>-1467835.7570833333</v>
          </cell>
          <cell r="AG1030">
            <v>-1470381.1329166666</v>
          </cell>
          <cell r="AH1030">
            <v>-1472926.50875</v>
          </cell>
          <cell r="AI1030">
            <v>-1475471.8845833333</v>
          </cell>
          <cell r="AJ1030">
            <v>-1478017.2604166663</v>
          </cell>
          <cell r="AK1030">
            <v>-1480562.6362499995</v>
          </cell>
          <cell r="AL1030">
            <v>-1483108.012083333</v>
          </cell>
          <cell r="AM1030">
            <v>-1482453.6820833329</v>
          </cell>
          <cell r="AN1030">
            <v>-1478599.6462499995</v>
          </cell>
          <cell r="AO1030">
            <v>-1477945.3162499995</v>
          </cell>
          <cell r="AR1030" t="str">
            <v>62</v>
          </cell>
        </row>
        <row r="1031">
          <cell r="R1031">
            <v>-530050</v>
          </cell>
          <cell r="S1031">
            <v>-530050</v>
          </cell>
          <cell r="T1031">
            <v>-530050</v>
          </cell>
          <cell r="U1031">
            <v>-530050</v>
          </cell>
          <cell r="V1031">
            <v>-530050</v>
          </cell>
          <cell r="W1031">
            <v>-530050</v>
          </cell>
          <cell r="X1031">
            <v>-530050</v>
          </cell>
          <cell r="Y1031">
            <v>-530050</v>
          </cell>
          <cell r="Z1031">
            <v>-530050</v>
          </cell>
          <cell r="AA1031">
            <v>-530050</v>
          </cell>
          <cell r="AB1031">
            <v>-530050</v>
          </cell>
          <cell r="AC1031">
            <v>-530050</v>
          </cell>
          <cell r="AD1031">
            <v>-463793.75</v>
          </cell>
          <cell r="AE1031">
            <v>-507964.58333333331</v>
          </cell>
          <cell r="AF1031">
            <v>-530050</v>
          </cell>
          <cell r="AG1031">
            <v>-530050</v>
          </cell>
          <cell r="AH1031">
            <v>-530050</v>
          </cell>
          <cell r="AI1031">
            <v>-530050</v>
          </cell>
          <cell r="AJ1031">
            <v>-530050</v>
          </cell>
          <cell r="AK1031">
            <v>-530050</v>
          </cell>
          <cell r="AL1031">
            <v>-530050</v>
          </cell>
          <cell r="AM1031">
            <v>-530050</v>
          </cell>
          <cell r="AN1031">
            <v>-530050</v>
          </cell>
          <cell r="AO1031">
            <v>-530050</v>
          </cell>
          <cell r="AR1031" t="str">
            <v>62</v>
          </cell>
        </row>
        <row r="1032">
          <cell r="R1032">
            <v>-307636</v>
          </cell>
          <cell r="S1032">
            <v>-307636</v>
          </cell>
          <cell r="T1032">
            <v>-310025.75</v>
          </cell>
          <cell r="U1032">
            <v>-310025.75</v>
          </cell>
          <cell r="V1032">
            <v>-310025.75</v>
          </cell>
          <cell r="W1032">
            <v>-313256.52</v>
          </cell>
          <cell r="X1032">
            <v>-313256.52</v>
          </cell>
          <cell r="Y1032">
            <v>-313256.52</v>
          </cell>
          <cell r="Z1032">
            <v>-316066.78000000003</v>
          </cell>
          <cell r="AA1032">
            <v>-316066.78000000003</v>
          </cell>
          <cell r="AB1032">
            <v>-316066.78000000003</v>
          </cell>
          <cell r="AC1032">
            <v>-318877.03999999998</v>
          </cell>
          <cell r="AD1032">
            <v>-265995.16666666669</v>
          </cell>
          <cell r="AE1032">
            <v>-291631.5</v>
          </cell>
          <cell r="AF1032">
            <v>-304847.95833333331</v>
          </cell>
          <cell r="AG1032">
            <v>-305644.54166666669</v>
          </cell>
          <cell r="AH1032">
            <v>-306441.125</v>
          </cell>
          <cell r="AI1032">
            <v>-307272.7508333333</v>
          </cell>
          <cell r="AJ1032">
            <v>-308139.41916666669</v>
          </cell>
          <cell r="AK1032">
            <v>-309006.08749999997</v>
          </cell>
          <cell r="AL1032">
            <v>-309890.27708333335</v>
          </cell>
          <cell r="AM1032">
            <v>-310692.41499999998</v>
          </cell>
          <cell r="AN1032">
            <v>-311394.98000000004</v>
          </cell>
          <cell r="AO1032">
            <v>-312214.63916666672</v>
          </cell>
          <cell r="AR1032" t="str">
            <v>62</v>
          </cell>
        </row>
        <row r="1033">
          <cell r="R1033">
            <v>-1030343</v>
          </cell>
          <cell r="S1033">
            <v>-1030343</v>
          </cell>
          <cell r="T1033">
            <v>-1038347</v>
          </cell>
          <cell r="U1033">
            <v>-1038347</v>
          </cell>
          <cell r="V1033">
            <v>-1038347</v>
          </cell>
          <cell r="W1033">
            <v>-1049167.5</v>
          </cell>
          <cell r="X1033">
            <v>-1049167.5</v>
          </cell>
          <cell r="Y1033">
            <v>-1049167.5</v>
          </cell>
          <cell r="Z1033">
            <v>-1064400</v>
          </cell>
          <cell r="AA1033">
            <v>-1064400</v>
          </cell>
          <cell r="AB1033">
            <v>-1064400</v>
          </cell>
          <cell r="AC1033">
            <v>-1079632.5</v>
          </cell>
          <cell r="AD1033">
            <v>-890878.125</v>
          </cell>
          <cell r="AE1033">
            <v>-976740.04166666663</v>
          </cell>
          <cell r="AF1033">
            <v>-1021005</v>
          </cell>
          <cell r="AG1033">
            <v>-1023673</v>
          </cell>
          <cell r="AH1033">
            <v>-1026341</v>
          </cell>
          <cell r="AI1033">
            <v>-1029126.3541666666</v>
          </cell>
          <cell r="AJ1033">
            <v>-1032029.0625</v>
          </cell>
          <cell r="AK1033">
            <v>-1034931.7708333334</v>
          </cell>
          <cell r="AL1033">
            <v>-1038135.6666666666</v>
          </cell>
          <cell r="AM1033">
            <v>-1041307.25</v>
          </cell>
          <cell r="AN1033">
            <v>-1044145.3333333334</v>
          </cell>
          <cell r="AO1033">
            <v>-1047618.1041666666</v>
          </cell>
          <cell r="AR1033" t="str">
            <v>62</v>
          </cell>
        </row>
        <row r="1034">
          <cell r="R1034">
            <v>-637130</v>
          </cell>
          <cell r="S1034">
            <v>-637130</v>
          </cell>
          <cell r="T1034">
            <v>-642079.5</v>
          </cell>
          <cell r="U1034">
            <v>-642079.5</v>
          </cell>
          <cell r="V1034">
            <v>-642079.5</v>
          </cell>
          <cell r="W1034">
            <v>-648776.5</v>
          </cell>
          <cell r="X1034">
            <v>-648776.5</v>
          </cell>
          <cell r="Y1034">
            <v>-648776.5</v>
          </cell>
          <cell r="Z1034">
            <v>-648776.5</v>
          </cell>
          <cell r="AA1034">
            <v>-648776.5</v>
          </cell>
          <cell r="AB1034">
            <v>-648776.5</v>
          </cell>
          <cell r="AC1034">
            <v>-648776.5</v>
          </cell>
          <cell r="AD1034">
            <v>-550889.41666666663</v>
          </cell>
          <cell r="AE1034">
            <v>-603983.58333333337</v>
          </cell>
          <cell r="AF1034">
            <v>-631355.58333333337</v>
          </cell>
          <cell r="AG1034">
            <v>-633005.41666666663</v>
          </cell>
          <cell r="AH1034">
            <v>-634655.25</v>
          </cell>
          <cell r="AI1034">
            <v>-636377.89583333337</v>
          </cell>
          <cell r="AJ1034">
            <v>-638173.35416666663</v>
          </cell>
          <cell r="AK1034">
            <v>-639968.8125</v>
          </cell>
          <cell r="AL1034">
            <v>-641558.04166666663</v>
          </cell>
          <cell r="AM1034">
            <v>-642734.8125</v>
          </cell>
          <cell r="AN1034">
            <v>-643705.35416666663</v>
          </cell>
          <cell r="AO1034">
            <v>-644675.89583333337</v>
          </cell>
          <cell r="AR1034" t="str">
            <v>62</v>
          </cell>
        </row>
        <row r="1035">
          <cell r="R1035">
            <v>-915481.96</v>
          </cell>
          <cell r="S1035">
            <v>-915481.96</v>
          </cell>
          <cell r="T1035">
            <v>-922535.96</v>
          </cell>
          <cell r="U1035">
            <v>-922535.96</v>
          </cell>
          <cell r="V1035">
            <v>-922535.96</v>
          </cell>
          <cell r="W1035">
            <v>-928304.78</v>
          </cell>
          <cell r="X1035">
            <v>-928304.78</v>
          </cell>
          <cell r="Y1035">
            <v>-928304.78</v>
          </cell>
          <cell r="Z1035">
            <v>-932789.42</v>
          </cell>
          <cell r="AA1035">
            <v>-932789.42</v>
          </cell>
          <cell r="AB1035">
            <v>-932789.42</v>
          </cell>
          <cell r="AC1035">
            <v>-938558.24</v>
          </cell>
          <cell r="AD1035">
            <v>-923190.18583333341</v>
          </cell>
          <cell r="AE1035">
            <v>-999480.34916666674</v>
          </cell>
          <cell r="AF1035">
            <v>-1027915.8041666668</v>
          </cell>
          <cell r="AG1035">
            <v>-1008496.5508333333</v>
          </cell>
          <cell r="AH1035">
            <v>-989077.29749999999</v>
          </cell>
          <cell r="AI1035">
            <v>-969604.49500000011</v>
          </cell>
          <cell r="AJ1035">
            <v>-950078.14333333343</v>
          </cell>
          <cell r="AK1035">
            <v>-930551.79166666663</v>
          </cell>
          <cell r="AL1035">
            <v>-921551.49041666661</v>
          </cell>
          <cell r="AM1035">
            <v>-923077.23958333337</v>
          </cell>
          <cell r="AN1035">
            <v>-924309.07208333351</v>
          </cell>
          <cell r="AO1035">
            <v>-925739.54166666663</v>
          </cell>
        </row>
        <row r="1036">
          <cell r="R1036">
            <v>0</v>
          </cell>
          <cell r="S1036">
            <v>0</v>
          </cell>
          <cell r="T1036">
            <v>0</v>
          </cell>
          <cell r="U1036">
            <v>0</v>
          </cell>
          <cell r="V1036">
            <v>0</v>
          </cell>
          <cell r="W1036">
            <v>0</v>
          </cell>
          <cell r="X1036">
            <v>0</v>
          </cell>
          <cell r="Y1036">
            <v>0</v>
          </cell>
          <cell r="Z1036">
            <v>0</v>
          </cell>
          <cell r="AA1036">
            <v>0</v>
          </cell>
          <cell r="AB1036">
            <v>0</v>
          </cell>
          <cell r="AC1036">
            <v>0</v>
          </cell>
          <cell r="AD1036">
            <v>0</v>
          </cell>
          <cell r="AE1036">
            <v>0</v>
          </cell>
          <cell r="AF1036">
            <v>0</v>
          </cell>
          <cell r="AG1036">
            <v>0</v>
          </cell>
          <cell r="AH1036">
            <v>0</v>
          </cell>
          <cell r="AI1036">
            <v>0</v>
          </cell>
          <cell r="AJ1036">
            <v>0</v>
          </cell>
          <cell r="AK1036">
            <v>0</v>
          </cell>
          <cell r="AL1036">
            <v>0</v>
          </cell>
          <cell r="AM1036">
            <v>0</v>
          </cell>
          <cell r="AN1036">
            <v>0</v>
          </cell>
          <cell r="AO1036">
            <v>0</v>
          </cell>
          <cell r="AR1036" t="str">
            <v>2b</v>
          </cell>
        </row>
        <row r="1037">
          <cell r="R1037">
            <v>0</v>
          </cell>
          <cell r="S1037">
            <v>0</v>
          </cell>
          <cell r="T1037">
            <v>0</v>
          </cell>
          <cell r="U1037">
            <v>0</v>
          </cell>
          <cell r="V1037">
            <v>0</v>
          </cell>
          <cell r="W1037">
            <v>0</v>
          </cell>
          <cell r="X1037">
            <v>0</v>
          </cell>
          <cell r="Y1037">
            <v>0</v>
          </cell>
          <cell r="Z1037">
            <v>0</v>
          </cell>
          <cell r="AA1037">
            <v>0</v>
          </cell>
          <cell r="AB1037">
            <v>0</v>
          </cell>
          <cell r="AC1037">
            <v>0</v>
          </cell>
          <cell r="AD1037">
            <v>0</v>
          </cell>
          <cell r="AE1037">
            <v>0</v>
          </cell>
          <cell r="AF1037">
            <v>0</v>
          </cell>
          <cell r="AG1037">
            <v>0</v>
          </cell>
          <cell r="AH1037">
            <v>0</v>
          </cell>
          <cell r="AI1037">
            <v>0</v>
          </cell>
          <cell r="AJ1037">
            <v>0</v>
          </cell>
          <cell r="AK1037">
            <v>0</v>
          </cell>
          <cell r="AL1037">
            <v>0</v>
          </cell>
          <cell r="AM1037">
            <v>0</v>
          </cell>
          <cell r="AN1037">
            <v>0</v>
          </cell>
          <cell r="AO1037">
            <v>0</v>
          </cell>
          <cell r="AR1037" t="str">
            <v>2b</v>
          </cell>
        </row>
        <row r="1038">
          <cell r="R1038">
            <v>0</v>
          </cell>
          <cell r="S1038">
            <v>0</v>
          </cell>
          <cell r="T1038">
            <v>0</v>
          </cell>
          <cell r="U1038">
            <v>0</v>
          </cell>
          <cell r="V1038">
            <v>0</v>
          </cell>
          <cell r="W1038">
            <v>0</v>
          </cell>
          <cell r="X1038">
            <v>0</v>
          </cell>
          <cell r="Y1038">
            <v>0</v>
          </cell>
          <cell r="Z1038">
            <v>0</v>
          </cell>
          <cell r="AA1038">
            <v>0</v>
          </cell>
          <cell r="AB1038">
            <v>0</v>
          </cell>
          <cell r="AC1038">
            <v>0</v>
          </cell>
          <cell r="AD1038">
            <v>0</v>
          </cell>
          <cell r="AE1038">
            <v>0</v>
          </cell>
          <cell r="AF1038">
            <v>0</v>
          </cell>
          <cell r="AG1038">
            <v>0</v>
          </cell>
          <cell r="AH1038">
            <v>0</v>
          </cell>
          <cell r="AI1038">
            <v>0</v>
          </cell>
          <cell r="AJ1038">
            <v>0</v>
          </cell>
          <cell r="AK1038">
            <v>0</v>
          </cell>
          <cell r="AL1038">
            <v>0</v>
          </cell>
          <cell r="AM1038">
            <v>0</v>
          </cell>
          <cell r="AN1038">
            <v>0</v>
          </cell>
          <cell r="AO1038">
            <v>0</v>
          </cell>
          <cell r="AR1038" t="str">
            <v>2b</v>
          </cell>
        </row>
        <row r="1039">
          <cell r="R1039">
            <v>0</v>
          </cell>
          <cell r="S1039">
            <v>0</v>
          </cell>
          <cell r="T1039">
            <v>0</v>
          </cell>
          <cell r="U1039">
            <v>0</v>
          </cell>
          <cell r="V1039">
            <v>0</v>
          </cell>
          <cell r="W1039">
            <v>0</v>
          </cell>
          <cell r="X1039">
            <v>0</v>
          </cell>
          <cell r="Y1039">
            <v>0</v>
          </cell>
          <cell r="Z1039">
            <v>0</v>
          </cell>
          <cell r="AA1039">
            <v>0</v>
          </cell>
          <cell r="AB1039">
            <v>0</v>
          </cell>
          <cell r="AC1039">
            <v>0</v>
          </cell>
          <cell r="AD1039">
            <v>0</v>
          </cell>
          <cell r="AE1039">
            <v>0</v>
          </cell>
          <cell r="AF1039">
            <v>0</v>
          </cell>
          <cell r="AG1039">
            <v>0</v>
          </cell>
          <cell r="AH1039">
            <v>0</v>
          </cell>
          <cell r="AI1039">
            <v>0</v>
          </cell>
          <cell r="AJ1039">
            <v>0</v>
          </cell>
          <cell r="AK1039">
            <v>0</v>
          </cell>
          <cell r="AL1039">
            <v>0</v>
          </cell>
          <cell r="AM1039">
            <v>0</v>
          </cell>
          <cell r="AN1039">
            <v>0</v>
          </cell>
          <cell r="AO1039">
            <v>0</v>
          </cell>
          <cell r="AR1039" t="str">
            <v>2b</v>
          </cell>
        </row>
        <row r="1040">
          <cell r="R1040">
            <v>0</v>
          </cell>
          <cell r="S1040">
            <v>0</v>
          </cell>
          <cell r="T1040">
            <v>0</v>
          </cell>
          <cell r="U1040">
            <v>0</v>
          </cell>
          <cell r="V1040">
            <v>0</v>
          </cell>
          <cell r="W1040">
            <v>0</v>
          </cell>
          <cell r="X1040">
            <v>0</v>
          </cell>
          <cell r="Y1040">
            <v>0</v>
          </cell>
          <cell r="Z1040">
            <v>0</v>
          </cell>
          <cell r="AA1040">
            <v>0</v>
          </cell>
          <cell r="AB1040">
            <v>0</v>
          </cell>
          <cell r="AC1040">
            <v>0</v>
          </cell>
          <cell r="AD1040">
            <v>0</v>
          </cell>
          <cell r="AE1040">
            <v>0</v>
          </cell>
          <cell r="AF1040">
            <v>0</v>
          </cell>
          <cell r="AG1040">
            <v>0</v>
          </cell>
          <cell r="AH1040">
            <v>0</v>
          </cell>
          <cell r="AI1040">
            <v>0</v>
          </cell>
          <cell r="AJ1040">
            <v>0</v>
          </cell>
          <cell r="AK1040">
            <v>0</v>
          </cell>
          <cell r="AL1040">
            <v>0</v>
          </cell>
          <cell r="AM1040">
            <v>0</v>
          </cell>
          <cell r="AN1040">
            <v>0</v>
          </cell>
          <cell r="AO1040">
            <v>0</v>
          </cell>
          <cell r="AR1040" t="str">
            <v>2b</v>
          </cell>
        </row>
        <row r="1041">
          <cell r="R1041">
            <v>-9890000</v>
          </cell>
          <cell r="S1041">
            <v>-10290000</v>
          </cell>
          <cell r="T1041">
            <v>0</v>
          </cell>
          <cell r="U1041">
            <v>0</v>
          </cell>
          <cell r="V1041">
            <v>0</v>
          </cell>
          <cell r="W1041">
            <v>0</v>
          </cell>
          <cell r="X1041">
            <v>0</v>
          </cell>
          <cell r="Y1041">
            <v>0</v>
          </cell>
          <cell r="Z1041">
            <v>0</v>
          </cell>
          <cell r="AA1041">
            <v>0</v>
          </cell>
          <cell r="AB1041">
            <v>0</v>
          </cell>
          <cell r="AC1041">
            <v>0</v>
          </cell>
          <cell r="AD1041">
            <v>-11341916.666666666</v>
          </cell>
          <cell r="AE1041">
            <v>-10019416.666666666</v>
          </cell>
          <cell r="AF1041">
            <v>-8844833.333333334</v>
          </cell>
          <cell r="AG1041">
            <v>-7134916.666666667</v>
          </cell>
          <cell r="AH1041">
            <v>-5496250</v>
          </cell>
          <cell r="AI1041">
            <v>-4325416.666666667</v>
          </cell>
          <cell r="AJ1041">
            <v>-3246250</v>
          </cell>
          <cell r="AK1041">
            <v>-2217083.3333333335</v>
          </cell>
          <cell r="AL1041">
            <v>-1702500</v>
          </cell>
          <cell r="AM1041">
            <v>-1692083.3333333333</v>
          </cell>
          <cell r="AN1041">
            <v>-1681666.6666666667</v>
          </cell>
          <cell r="AO1041">
            <v>-1681666.6666666667</v>
          </cell>
          <cell r="AR1041" t="str">
            <v>2b</v>
          </cell>
        </row>
        <row r="1042">
          <cell r="R1042">
            <v>-25806000</v>
          </cell>
          <cell r="S1042">
            <v>-28650000</v>
          </cell>
          <cell r="T1042">
            <v>0</v>
          </cell>
          <cell r="U1042">
            <v>0</v>
          </cell>
          <cell r="V1042">
            <v>-25000000</v>
          </cell>
          <cell r="W1042">
            <v>-5000000</v>
          </cell>
          <cell r="X1042">
            <v>0</v>
          </cell>
          <cell r="Y1042">
            <v>-5000000</v>
          </cell>
          <cell r="Z1042">
            <v>0</v>
          </cell>
          <cell r="AA1042">
            <v>-7754000</v>
          </cell>
          <cell r="AB1042">
            <v>0</v>
          </cell>
          <cell r="AC1042">
            <v>0</v>
          </cell>
          <cell r="AD1042">
            <v>-17927500</v>
          </cell>
          <cell r="AE1042">
            <v>-17075541.666666668</v>
          </cell>
          <cell r="AF1042">
            <v>-15779708.333333334</v>
          </cell>
          <cell r="AG1042">
            <v>-13778916.666666666</v>
          </cell>
          <cell r="AH1042">
            <v>-12508583.333333334</v>
          </cell>
          <cell r="AI1042">
            <v>-11886041.666666666</v>
          </cell>
          <cell r="AJ1042">
            <v>-10408000</v>
          </cell>
          <cell r="AK1042">
            <v>-8965708.333333334</v>
          </cell>
          <cell r="AL1042">
            <v>-8010083.333333333</v>
          </cell>
          <cell r="AM1042">
            <v>-7861083.333333333</v>
          </cell>
          <cell r="AN1042">
            <v>-8100833.333333333</v>
          </cell>
          <cell r="AO1042">
            <v>-8100833.333333333</v>
          </cell>
          <cell r="AR1042" t="str">
            <v>2b</v>
          </cell>
        </row>
        <row r="1043">
          <cell r="R1043">
            <v>0</v>
          </cell>
          <cell r="S1043">
            <v>0</v>
          </cell>
          <cell r="T1043">
            <v>0</v>
          </cell>
          <cell r="U1043">
            <v>0</v>
          </cell>
          <cell r="V1043">
            <v>0</v>
          </cell>
          <cell r="W1043">
            <v>0</v>
          </cell>
          <cell r="X1043">
            <v>0</v>
          </cell>
          <cell r="Y1043">
            <v>0</v>
          </cell>
          <cell r="Z1043">
            <v>0</v>
          </cell>
          <cell r="AA1043">
            <v>0</v>
          </cell>
          <cell r="AB1043">
            <v>0</v>
          </cell>
          <cell r="AC1043">
            <v>0</v>
          </cell>
          <cell r="AD1043">
            <v>0</v>
          </cell>
          <cell r="AE1043">
            <v>0</v>
          </cell>
          <cell r="AF1043">
            <v>0</v>
          </cell>
          <cell r="AG1043">
            <v>0</v>
          </cell>
          <cell r="AH1043">
            <v>0</v>
          </cell>
          <cell r="AI1043">
            <v>0</v>
          </cell>
          <cell r="AJ1043">
            <v>0</v>
          </cell>
          <cell r="AK1043">
            <v>0</v>
          </cell>
          <cell r="AL1043">
            <v>0</v>
          </cell>
          <cell r="AM1043">
            <v>0</v>
          </cell>
          <cell r="AN1043">
            <v>0</v>
          </cell>
          <cell r="AO1043">
            <v>0</v>
          </cell>
          <cell r="AR1043" t="str">
            <v>2b</v>
          </cell>
        </row>
        <row r="1044">
          <cell r="R1044">
            <v>0</v>
          </cell>
          <cell r="S1044">
            <v>0</v>
          </cell>
          <cell r="T1044">
            <v>0</v>
          </cell>
          <cell r="U1044">
            <v>0</v>
          </cell>
          <cell r="V1044">
            <v>0</v>
          </cell>
          <cell r="W1044">
            <v>0</v>
          </cell>
          <cell r="X1044">
            <v>0</v>
          </cell>
          <cell r="Y1044">
            <v>0</v>
          </cell>
          <cell r="Z1044">
            <v>0</v>
          </cell>
          <cell r="AA1044">
            <v>0</v>
          </cell>
          <cell r="AB1044">
            <v>0</v>
          </cell>
          <cell r="AC1044">
            <v>0</v>
          </cell>
          <cell r="AD1044">
            <v>0</v>
          </cell>
          <cell r="AE1044">
            <v>0</v>
          </cell>
          <cell r="AF1044">
            <v>0</v>
          </cell>
          <cell r="AG1044">
            <v>0</v>
          </cell>
          <cell r="AH1044">
            <v>0</v>
          </cell>
          <cell r="AI1044">
            <v>0</v>
          </cell>
          <cell r="AJ1044">
            <v>0</v>
          </cell>
          <cell r="AK1044">
            <v>0</v>
          </cell>
          <cell r="AL1044">
            <v>0</v>
          </cell>
          <cell r="AM1044">
            <v>0</v>
          </cell>
          <cell r="AN1044">
            <v>0</v>
          </cell>
          <cell r="AO1044">
            <v>0</v>
          </cell>
          <cell r="AR1044" t="str">
            <v>2b</v>
          </cell>
        </row>
        <row r="1045">
          <cell r="R1045">
            <v>0</v>
          </cell>
          <cell r="S1045">
            <v>0</v>
          </cell>
          <cell r="T1045">
            <v>0</v>
          </cell>
          <cell r="U1045">
            <v>0</v>
          </cell>
          <cell r="V1045">
            <v>0</v>
          </cell>
          <cell r="W1045">
            <v>0</v>
          </cell>
          <cell r="X1045">
            <v>0</v>
          </cell>
          <cell r="Y1045">
            <v>0</v>
          </cell>
          <cell r="Z1045">
            <v>0</v>
          </cell>
          <cell r="AA1045">
            <v>0</v>
          </cell>
          <cell r="AB1045">
            <v>0</v>
          </cell>
          <cell r="AC1045">
            <v>0</v>
          </cell>
          <cell r="AD1045">
            <v>0</v>
          </cell>
          <cell r="AE1045">
            <v>0</v>
          </cell>
          <cell r="AF1045">
            <v>0</v>
          </cell>
          <cell r="AG1045">
            <v>0</v>
          </cell>
          <cell r="AH1045">
            <v>0</v>
          </cell>
          <cell r="AI1045">
            <v>0</v>
          </cell>
          <cell r="AJ1045">
            <v>0</v>
          </cell>
          <cell r="AK1045">
            <v>0</v>
          </cell>
          <cell r="AL1045">
            <v>0</v>
          </cell>
          <cell r="AM1045">
            <v>0</v>
          </cell>
          <cell r="AN1045">
            <v>0</v>
          </cell>
          <cell r="AO1045">
            <v>0</v>
          </cell>
          <cell r="AR1045" t="str">
            <v>2b</v>
          </cell>
        </row>
        <row r="1046">
          <cell r="R1046">
            <v>0</v>
          </cell>
          <cell r="S1046">
            <v>-40000000</v>
          </cell>
          <cell r="T1046">
            <v>0</v>
          </cell>
          <cell r="U1046">
            <v>0</v>
          </cell>
          <cell r="V1046">
            <v>-20000000</v>
          </cell>
          <cell r="W1046">
            <v>-23100000</v>
          </cell>
          <cell r="X1046">
            <v>0</v>
          </cell>
          <cell r="Y1046">
            <v>-17600000</v>
          </cell>
          <cell r="Z1046">
            <v>0</v>
          </cell>
          <cell r="AA1046">
            <v>-53700000</v>
          </cell>
          <cell r="AB1046">
            <v>-12100000</v>
          </cell>
          <cell r="AC1046">
            <v>0</v>
          </cell>
          <cell r="AD1046">
            <v>0</v>
          </cell>
          <cell r="AE1046">
            <v>-1666666.6666666667</v>
          </cell>
          <cell r="AF1046">
            <v>-3333333.3333333335</v>
          </cell>
          <cell r="AG1046">
            <v>-3333333.3333333335</v>
          </cell>
          <cell r="AH1046">
            <v>-4166666.6666666665</v>
          </cell>
          <cell r="AI1046">
            <v>-5962500</v>
          </cell>
          <cell r="AJ1046">
            <v>-6925000</v>
          </cell>
          <cell r="AK1046">
            <v>-7658333.333333333</v>
          </cell>
          <cell r="AL1046">
            <v>-8391666.666666666</v>
          </cell>
          <cell r="AM1046">
            <v>-10629166.666666666</v>
          </cell>
          <cell r="AN1046">
            <v>-13370833.333333334</v>
          </cell>
          <cell r="AO1046">
            <v>-13875000</v>
          </cell>
          <cell r="AR1046" t="str">
            <v>2b</v>
          </cell>
        </row>
        <row r="1047">
          <cell r="R1047">
            <v>0</v>
          </cell>
          <cell r="S1047">
            <v>0</v>
          </cell>
          <cell r="T1047">
            <v>0</v>
          </cell>
          <cell r="U1047">
            <v>0</v>
          </cell>
          <cell r="V1047">
            <v>0</v>
          </cell>
          <cell r="W1047">
            <v>0</v>
          </cell>
          <cell r="X1047">
            <v>0</v>
          </cell>
          <cell r="Y1047">
            <v>0</v>
          </cell>
          <cell r="Z1047">
            <v>0</v>
          </cell>
          <cell r="AA1047">
            <v>0</v>
          </cell>
          <cell r="AB1047">
            <v>0</v>
          </cell>
          <cell r="AC1047">
            <v>0</v>
          </cell>
          <cell r="AD1047">
            <v>0</v>
          </cell>
          <cell r="AE1047">
            <v>0</v>
          </cell>
          <cell r="AF1047">
            <v>0</v>
          </cell>
          <cell r="AG1047">
            <v>0</v>
          </cell>
          <cell r="AH1047">
            <v>0</v>
          </cell>
          <cell r="AI1047">
            <v>0</v>
          </cell>
          <cell r="AJ1047">
            <v>0</v>
          </cell>
          <cell r="AK1047">
            <v>0</v>
          </cell>
          <cell r="AL1047">
            <v>0</v>
          </cell>
          <cell r="AM1047">
            <v>0</v>
          </cell>
          <cell r="AN1047">
            <v>0</v>
          </cell>
          <cell r="AO1047">
            <v>0</v>
          </cell>
          <cell r="AR1047" t="str">
            <v>2b</v>
          </cell>
        </row>
        <row r="1048">
          <cell r="R1048">
            <v>0</v>
          </cell>
          <cell r="S1048">
            <v>0</v>
          </cell>
          <cell r="T1048">
            <v>0</v>
          </cell>
          <cell r="U1048">
            <v>0</v>
          </cell>
          <cell r="V1048">
            <v>0</v>
          </cell>
          <cell r="W1048">
            <v>0</v>
          </cell>
          <cell r="X1048">
            <v>0</v>
          </cell>
          <cell r="Y1048">
            <v>0</v>
          </cell>
          <cell r="Z1048">
            <v>0</v>
          </cell>
          <cell r="AA1048">
            <v>0</v>
          </cell>
          <cell r="AB1048">
            <v>0</v>
          </cell>
          <cell r="AC1048">
            <v>0</v>
          </cell>
          <cell r="AD1048">
            <v>0</v>
          </cell>
          <cell r="AE1048">
            <v>0</v>
          </cell>
          <cell r="AF1048">
            <v>0</v>
          </cell>
          <cell r="AG1048">
            <v>0</v>
          </cell>
          <cell r="AH1048">
            <v>0</v>
          </cell>
          <cell r="AI1048">
            <v>0</v>
          </cell>
          <cell r="AJ1048">
            <v>0</v>
          </cell>
          <cell r="AK1048">
            <v>0</v>
          </cell>
          <cell r="AL1048">
            <v>0</v>
          </cell>
          <cell r="AM1048">
            <v>0</v>
          </cell>
          <cell r="AN1048">
            <v>0</v>
          </cell>
          <cell r="AO1048">
            <v>0</v>
          </cell>
          <cell r="AR1048" t="str">
            <v>2b</v>
          </cell>
        </row>
        <row r="1049">
          <cell r="R1049">
            <v>0</v>
          </cell>
          <cell r="S1049">
            <v>0</v>
          </cell>
          <cell r="T1049">
            <v>0</v>
          </cell>
          <cell r="U1049">
            <v>0</v>
          </cell>
          <cell r="V1049">
            <v>0</v>
          </cell>
          <cell r="W1049">
            <v>0</v>
          </cell>
          <cell r="X1049">
            <v>0</v>
          </cell>
          <cell r="Y1049">
            <v>0</v>
          </cell>
          <cell r="Z1049">
            <v>0</v>
          </cell>
          <cell r="AA1049">
            <v>0</v>
          </cell>
          <cell r="AB1049">
            <v>0</v>
          </cell>
          <cell r="AC1049">
            <v>0</v>
          </cell>
          <cell r="AD1049">
            <v>0</v>
          </cell>
          <cell r="AE1049">
            <v>0</v>
          </cell>
          <cell r="AF1049">
            <v>0</v>
          </cell>
          <cell r="AG1049">
            <v>0</v>
          </cell>
          <cell r="AH1049">
            <v>0</v>
          </cell>
          <cell r="AI1049">
            <v>0</v>
          </cell>
          <cell r="AJ1049">
            <v>0</v>
          </cell>
          <cell r="AK1049">
            <v>0</v>
          </cell>
          <cell r="AL1049">
            <v>0</v>
          </cell>
          <cell r="AM1049">
            <v>0</v>
          </cell>
          <cell r="AN1049">
            <v>0</v>
          </cell>
          <cell r="AO1049">
            <v>0</v>
          </cell>
          <cell r="AR1049" t="str">
            <v>2b</v>
          </cell>
        </row>
        <row r="1050">
          <cell r="R1050">
            <v>0</v>
          </cell>
          <cell r="S1050">
            <v>0</v>
          </cell>
          <cell r="T1050">
            <v>0</v>
          </cell>
          <cell r="U1050">
            <v>0</v>
          </cell>
          <cell r="V1050">
            <v>0</v>
          </cell>
          <cell r="W1050">
            <v>0</v>
          </cell>
          <cell r="X1050">
            <v>0</v>
          </cell>
          <cell r="Y1050">
            <v>0</v>
          </cell>
          <cell r="Z1050">
            <v>0</v>
          </cell>
          <cell r="AA1050">
            <v>0</v>
          </cell>
          <cell r="AB1050">
            <v>0</v>
          </cell>
          <cell r="AC1050">
            <v>0</v>
          </cell>
          <cell r="AD1050">
            <v>0</v>
          </cell>
          <cell r="AE1050">
            <v>0</v>
          </cell>
          <cell r="AF1050">
            <v>0</v>
          </cell>
          <cell r="AG1050">
            <v>0</v>
          </cell>
          <cell r="AH1050">
            <v>0</v>
          </cell>
          <cell r="AI1050">
            <v>0</v>
          </cell>
          <cell r="AJ1050">
            <v>0</v>
          </cell>
          <cell r="AK1050">
            <v>0</v>
          </cell>
          <cell r="AL1050">
            <v>0</v>
          </cell>
          <cell r="AM1050">
            <v>0</v>
          </cell>
          <cell r="AN1050">
            <v>0</v>
          </cell>
          <cell r="AO1050">
            <v>0</v>
          </cell>
          <cell r="AR1050" t="str">
            <v>2b</v>
          </cell>
        </row>
        <row r="1051">
          <cell r="R1051">
            <v>0</v>
          </cell>
          <cell r="S1051">
            <v>0</v>
          </cell>
          <cell r="T1051">
            <v>0</v>
          </cell>
          <cell r="U1051">
            <v>0</v>
          </cell>
          <cell r="V1051">
            <v>0</v>
          </cell>
          <cell r="W1051">
            <v>0</v>
          </cell>
          <cell r="X1051">
            <v>0</v>
          </cell>
          <cell r="Y1051">
            <v>0</v>
          </cell>
          <cell r="Z1051">
            <v>0</v>
          </cell>
          <cell r="AA1051">
            <v>0</v>
          </cell>
          <cell r="AB1051">
            <v>0</v>
          </cell>
          <cell r="AC1051">
            <v>0</v>
          </cell>
          <cell r="AD1051">
            <v>0</v>
          </cell>
          <cell r="AE1051">
            <v>0</v>
          </cell>
          <cell r="AF1051">
            <v>0</v>
          </cell>
          <cell r="AG1051">
            <v>0</v>
          </cell>
          <cell r="AH1051">
            <v>0</v>
          </cell>
          <cell r="AI1051">
            <v>0</v>
          </cell>
          <cell r="AJ1051">
            <v>0</v>
          </cell>
          <cell r="AK1051">
            <v>0</v>
          </cell>
          <cell r="AL1051">
            <v>0</v>
          </cell>
          <cell r="AM1051">
            <v>0</v>
          </cell>
          <cell r="AN1051">
            <v>0</v>
          </cell>
          <cell r="AO1051">
            <v>0</v>
          </cell>
          <cell r="AR1051" t="str">
            <v>2b</v>
          </cell>
        </row>
        <row r="1052">
          <cell r="R1052">
            <v>0</v>
          </cell>
          <cell r="S1052">
            <v>0</v>
          </cell>
          <cell r="T1052">
            <v>0</v>
          </cell>
          <cell r="U1052">
            <v>0</v>
          </cell>
          <cell r="V1052">
            <v>0</v>
          </cell>
          <cell r="W1052">
            <v>0</v>
          </cell>
          <cell r="X1052">
            <v>0</v>
          </cell>
          <cell r="Y1052">
            <v>0</v>
          </cell>
          <cell r="Z1052">
            <v>0</v>
          </cell>
          <cell r="AA1052">
            <v>0</v>
          </cell>
          <cell r="AB1052">
            <v>0</v>
          </cell>
          <cell r="AC1052">
            <v>0</v>
          </cell>
          <cell r="AD1052">
            <v>0</v>
          </cell>
          <cell r="AE1052">
            <v>0</v>
          </cell>
          <cell r="AF1052">
            <v>0</v>
          </cell>
          <cell r="AG1052">
            <v>0</v>
          </cell>
          <cell r="AH1052">
            <v>0</v>
          </cell>
          <cell r="AI1052">
            <v>0</v>
          </cell>
          <cell r="AJ1052">
            <v>0</v>
          </cell>
          <cell r="AK1052">
            <v>0</v>
          </cell>
          <cell r="AL1052">
            <v>0</v>
          </cell>
          <cell r="AM1052">
            <v>0</v>
          </cell>
          <cell r="AN1052">
            <v>0</v>
          </cell>
          <cell r="AO1052">
            <v>0</v>
          </cell>
          <cell r="AR1052" t="str">
            <v>2b</v>
          </cell>
        </row>
        <row r="1053">
          <cell r="R1053">
            <v>0</v>
          </cell>
          <cell r="S1053">
            <v>0</v>
          </cell>
          <cell r="T1053">
            <v>0</v>
          </cell>
          <cell r="U1053">
            <v>0</v>
          </cell>
          <cell r="V1053">
            <v>0</v>
          </cell>
          <cell r="W1053">
            <v>0</v>
          </cell>
          <cell r="X1053">
            <v>0</v>
          </cell>
          <cell r="Y1053">
            <v>0</v>
          </cell>
          <cell r="Z1053">
            <v>0</v>
          </cell>
          <cell r="AA1053">
            <v>0</v>
          </cell>
          <cell r="AB1053">
            <v>0</v>
          </cell>
          <cell r="AC1053">
            <v>0</v>
          </cell>
          <cell r="AD1053">
            <v>0</v>
          </cell>
          <cell r="AE1053">
            <v>0</v>
          </cell>
          <cell r="AF1053">
            <v>0</v>
          </cell>
          <cell r="AG1053">
            <v>0</v>
          </cell>
          <cell r="AH1053">
            <v>0</v>
          </cell>
          <cell r="AI1053">
            <v>0</v>
          </cell>
          <cell r="AJ1053">
            <v>0</v>
          </cell>
          <cell r="AK1053">
            <v>0</v>
          </cell>
          <cell r="AL1053">
            <v>0</v>
          </cell>
          <cell r="AM1053">
            <v>0</v>
          </cell>
          <cell r="AN1053">
            <v>0</v>
          </cell>
          <cell r="AO1053">
            <v>0</v>
          </cell>
          <cell r="AR1053" t="str">
            <v>2b</v>
          </cell>
        </row>
        <row r="1054">
          <cell r="R1054">
            <v>0</v>
          </cell>
          <cell r="S1054">
            <v>0</v>
          </cell>
          <cell r="T1054">
            <v>0</v>
          </cell>
          <cell r="U1054">
            <v>0</v>
          </cell>
          <cell r="V1054">
            <v>0</v>
          </cell>
          <cell r="W1054">
            <v>0</v>
          </cell>
          <cell r="X1054">
            <v>0</v>
          </cell>
          <cell r="Y1054">
            <v>0</v>
          </cell>
          <cell r="Z1054">
            <v>0</v>
          </cell>
          <cell r="AA1054">
            <v>0</v>
          </cell>
          <cell r="AB1054">
            <v>0</v>
          </cell>
          <cell r="AC1054">
            <v>0</v>
          </cell>
          <cell r="AD1054">
            <v>0</v>
          </cell>
          <cell r="AE1054">
            <v>0</v>
          </cell>
          <cell r="AF1054">
            <v>0</v>
          </cell>
          <cell r="AG1054">
            <v>0</v>
          </cell>
          <cell r="AH1054">
            <v>0</v>
          </cell>
          <cell r="AI1054">
            <v>0</v>
          </cell>
          <cell r="AJ1054">
            <v>0</v>
          </cell>
          <cell r="AK1054">
            <v>0</v>
          </cell>
          <cell r="AL1054">
            <v>0</v>
          </cell>
          <cell r="AM1054">
            <v>0</v>
          </cell>
          <cell r="AN1054">
            <v>0</v>
          </cell>
          <cell r="AO1054">
            <v>0</v>
          </cell>
          <cell r="AR1054" t="str">
            <v>2b</v>
          </cell>
        </row>
        <row r="1055">
          <cell r="R1055">
            <v>-3159040.81</v>
          </cell>
          <cell r="S1055">
            <v>-3479990.86</v>
          </cell>
          <cell r="T1055">
            <v>-3747425.13</v>
          </cell>
          <cell r="U1055">
            <v>-2666105.0699999998</v>
          </cell>
          <cell r="V1055">
            <v>-2653173.46</v>
          </cell>
          <cell r="W1055">
            <v>-3335157.95</v>
          </cell>
          <cell r="X1055">
            <v>-3584248.01</v>
          </cell>
          <cell r="Y1055">
            <v>-4864062.66</v>
          </cell>
          <cell r="Z1055">
            <v>-4046811.36</v>
          </cell>
          <cell r="AA1055">
            <v>-3143113.5</v>
          </cell>
          <cell r="AB1055">
            <v>-3410251.7</v>
          </cell>
          <cell r="AC1055">
            <v>-3824153.86</v>
          </cell>
          <cell r="AD1055">
            <v>-2879534.0233333339</v>
          </cell>
          <cell r="AE1055">
            <v>-2943534.34</v>
          </cell>
          <cell r="AF1055">
            <v>-3007168.6091666664</v>
          </cell>
          <cell r="AG1055">
            <v>-3053659.98875</v>
          </cell>
          <cell r="AH1055">
            <v>-3087703.1108333333</v>
          </cell>
          <cell r="AI1055">
            <v>-3138135.9241666663</v>
          </cell>
          <cell r="AJ1055">
            <v>-3197924.2095833328</v>
          </cell>
          <cell r="AK1055">
            <v>-3298137.4275000002</v>
          </cell>
          <cell r="AL1055">
            <v>-3397294.0829166672</v>
          </cell>
          <cell r="AM1055">
            <v>-3432292.2395833326</v>
          </cell>
          <cell r="AN1055">
            <v>-3445849.4024999999</v>
          </cell>
          <cell r="AO1055">
            <v>-3471512.4970833338</v>
          </cell>
          <cell r="AR1055" t="str">
            <v>50b</v>
          </cell>
        </row>
        <row r="1056">
          <cell r="R1056">
            <v>-7862407.7699999996</v>
          </cell>
          <cell r="S1056">
            <v>-4137880.7</v>
          </cell>
          <cell r="T1056">
            <v>-5038963.1399999997</v>
          </cell>
          <cell r="U1056">
            <v>-5821998.9000000004</v>
          </cell>
          <cell r="V1056">
            <v>-15688503.84</v>
          </cell>
          <cell r="W1056">
            <v>-15145541.130000001</v>
          </cell>
          <cell r="X1056">
            <v>-7152401.8399999999</v>
          </cell>
          <cell r="Y1056">
            <v>-6735119.75</v>
          </cell>
          <cell r="Z1056">
            <v>-1315227.45</v>
          </cell>
          <cell r="AA1056">
            <v>-5398174.2599999998</v>
          </cell>
          <cell r="AB1056">
            <v>-8487966.0500000007</v>
          </cell>
          <cell r="AC1056">
            <v>-9038439.7200000007</v>
          </cell>
          <cell r="AD1056">
            <v>-5303868.5554166669</v>
          </cell>
          <cell r="AE1056">
            <v>-5449491.4933333332</v>
          </cell>
          <cell r="AF1056">
            <v>-5430588.2416666672</v>
          </cell>
          <cell r="AG1056">
            <v>-5488336.9820833346</v>
          </cell>
          <cell r="AH1056">
            <v>-6009348.2283333344</v>
          </cell>
          <cell r="AI1056">
            <v>-6902881.0350000011</v>
          </cell>
          <cell r="AJ1056">
            <v>-7273234.793333333</v>
          </cell>
          <cell r="AK1056">
            <v>-7288957.8779166667</v>
          </cell>
          <cell r="AL1056">
            <v>-7133387.5049999999</v>
          </cell>
          <cell r="AM1056">
            <v>-6963472.5137500009</v>
          </cell>
          <cell r="AN1056">
            <v>-7201149.0612500003</v>
          </cell>
          <cell r="AO1056">
            <v>-7512468.7683333335</v>
          </cell>
          <cell r="AR1056" t="str">
            <v>50b</v>
          </cell>
        </row>
        <row r="1057">
          <cell r="R1057">
            <v>-549231.62</v>
          </cell>
          <cell r="S1057">
            <v>-1007242.16</v>
          </cell>
          <cell r="T1057">
            <v>-804692.95</v>
          </cell>
          <cell r="U1057">
            <v>-877227.04</v>
          </cell>
          <cell r="V1057">
            <v>-852315.41</v>
          </cell>
          <cell r="W1057">
            <v>-704771.38</v>
          </cell>
          <cell r="X1057">
            <v>-861405.96</v>
          </cell>
          <cell r="Y1057">
            <v>-799610.28</v>
          </cell>
          <cell r="Z1057">
            <v>-843691.79</v>
          </cell>
          <cell r="AA1057">
            <v>-845690.3</v>
          </cell>
          <cell r="AB1057">
            <v>-831159.62</v>
          </cell>
          <cell r="AC1057">
            <v>-363225.01</v>
          </cell>
          <cell r="AD1057">
            <v>-861366.10541666672</v>
          </cell>
          <cell r="AE1057">
            <v>-857423.30000000016</v>
          </cell>
          <cell r="AF1057">
            <v>-860968.17541666667</v>
          </cell>
          <cell r="AG1057">
            <v>-859895.01624999999</v>
          </cell>
          <cell r="AH1057">
            <v>-866375.35333333351</v>
          </cell>
          <cell r="AI1057">
            <v>-867538.25166666659</v>
          </cell>
          <cell r="AJ1057">
            <v>-850602.93083333352</v>
          </cell>
          <cell r="AK1057">
            <v>-842305.92249999999</v>
          </cell>
          <cell r="AL1057">
            <v>-852030.91500000004</v>
          </cell>
          <cell r="AM1057">
            <v>-845162.44666666677</v>
          </cell>
          <cell r="AN1057">
            <v>-806042.57916666672</v>
          </cell>
          <cell r="AO1057">
            <v>-778355.38499999989</v>
          </cell>
          <cell r="AR1057" t="str">
            <v>50a</v>
          </cell>
        </row>
        <row r="1058">
          <cell r="R1058">
            <v>-3530724</v>
          </cell>
          <cell r="S1058">
            <v>-3436233</v>
          </cell>
          <cell r="T1058">
            <v>-3419879</v>
          </cell>
          <cell r="U1058">
            <v>-3468655</v>
          </cell>
          <cell r="V1058">
            <v>-3012415</v>
          </cell>
          <cell r="W1058">
            <v>-3529195</v>
          </cell>
          <cell r="X1058">
            <v>-3521495</v>
          </cell>
          <cell r="Y1058">
            <v>-3546162</v>
          </cell>
          <cell r="Z1058">
            <v>-3502512</v>
          </cell>
          <cell r="AA1058">
            <v>-3541073</v>
          </cell>
          <cell r="AB1058">
            <v>-3540379</v>
          </cell>
          <cell r="AC1058">
            <v>-3782412</v>
          </cell>
          <cell r="AD1058">
            <v>-3426580.875</v>
          </cell>
          <cell r="AE1058">
            <v>-3432660.875</v>
          </cell>
          <cell r="AF1058">
            <v>-3429010.4166666665</v>
          </cell>
          <cell r="AG1058">
            <v>-3422687.1666666665</v>
          </cell>
          <cell r="AH1058">
            <v>-3408604.4166666665</v>
          </cell>
          <cell r="AI1058">
            <v>-3399057.6666666665</v>
          </cell>
          <cell r="AJ1058">
            <v>-3411692.25</v>
          </cell>
          <cell r="AK1058">
            <v>-3413807.8333333335</v>
          </cell>
          <cell r="AL1058">
            <v>-3418143</v>
          </cell>
          <cell r="AM1058">
            <v>-3433771.9583333335</v>
          </cell>
          <cell r="AN1058">
            <v>-3445513.9583333335</v>
          </cell>
          <cell r="AO1058">
            <v>-3467845.0416666665</v>
          </cell>
          <cell r="AR1058" t="str">
            <v>50b</v>
          </cell>
        </row>
        <row r="1059">
          <cell r="R1059">
            <v>-4861948.4000000004</v>
          </cell>
          <cell r="S1059">
            <v>-5503514.3899999997</v>
          </cell>
          <cell r="T1059">
            <v>-5847232.4000000004</v>
          </cell>
          <cell r="U1059">
            <v>-7432497.5099999998</v>
          </cell>
          <cell r="V1059">
            <v>-5453128.1699999999</v>
          </cell>
          <cell r="W1059">
            <v>-6113703.5899999999</v>
          </cell>
          <cell r="X1059">
            <v>-6658465.9299999997</v>
          </cell>
          <cell r="Y1059">
            <v>-5757644.2000000002</v>
          </cell>
          <cell r="Z1059">
            <v>-6376982.5</v>
          </cell>
          <cell r="AA1059">
            <v>-7380168.0099999998</v>
          </cell>
          <cell r="AB1059">
            <v>-6013509.0899999999</v>
          </cell>
          <cell r="AC1059">
            <v>-6234120.7999999998</v>
          </cell>
          <cell r="AD1059">
            <v>-9601945.8012500014</v>
          </cell>
          <cell r="AE1059">
            <v>-9225108.5200000014</v>
          </cell>
          <cell r="AF1059">
            <v>-8856197.1245833356</v>
          </cell>
          <cell r="AG1059">
            <v>-8534718.2125000004</v>
          </cell>
          <cell r="AH1059">
            <v>-8193561.4929166688</v>
          </cell>
          <cell r="AI1059">
            <v>-7791620.6904166667</v>
          </cell>
          <cell r="AJ1059">
            <v>-7419494.8266666671</v>
          </cell>
          <cell r="AK1059">
            <v>-7040737.0300000003</v>
          </cell>
          <cell r="AL1059">
            <v>-6647728.0066666668</v>
          </cell>
          <cell r="AM1059">
            <v>-6282681.205000001</v>
          </cell>
          <cell r="AN1059">
            <v>-6093924.1604166664</v>
          </cell>
          <cell r="AO1059">
            <v>-6104650.2787499996</v>
          </cell>
          <cell r="AR1059" t="str">
            <v>50b</v>
          </cell>
        </row>
        <row r="1060">
          <cell r="R1060">
            <v>-27711257.57</v>
          </cell>
          <cell r="S1060">
            <v>-27698354.420000002</v>
          </cell>
          <cell r="T1060">
            <v>-26420338.140000001</v>
          </cell>
          <cell r="U1060">
            <v>-17444278.98</v>
          </cell>
          <cell r="V1060">
            <v>-11775162.41</v>
          </cell>
          <cell r="W1060">
            <v>-12447673.52</v>
          </cell>
          <cell r="X1060">
            <v>-16418574.02</v>
          </cell>
          <cell r="Y1060">
            <v>-13876406.68</v>
          </cell>
          <cell r="Z1060">
            <v>-16388298.68</v>
          </cell>
          <cell r="AA1060">
            <v>-18441294.41</v>
          </cell>
          <cell r="AB1060">
            <v>-22452301.280000001</v>
          </cell>
          <cell r="AC1060">
            <v>-28589962.93</v>
          </cell>
          <cell r="AD1060">
            <v>-15607256.573750002</v>
          </cell>
          <cell r="AE1060">
            <v>-16515173.89875</v>
          </cell>
          <cell r="AF1060">
            <v>-17355491.180416666</v>
          </cell>
          <cell r="AG1060">
            <v>-17675011.995416667</v>
          </cell>
          <cell r="AH1060">
            <v>-17457495.10083333</v>
          </cell>
          <cell r="AI1060">
            <v>-17266464.069999997</v>
          </cell>
          <cell r="AJ1060">
            <v>-17530420.90625</v>
          </cell>
          <cell r="AK1060">
            <v>-17942989.766666666</v>
          </cell>
          <cell r="AL1060">
            <v>-18241102.773333333</v>
          </cell>
          <cell r="AM1060">
            <v>-18754919.859583337</v>
          </cell>
          <cell r="AN1060">
            <v>-19374160.795833338</v>
          </cell>
          <cell r="AO1060">
            <v>-19802056.689583335</v>
          </cell>
          <cell r="AR1060" t="str">
            <v>50b</v>
          </cell>
        </row>
        <row r="1061">
          <cell r="R1061">
            <v>-31089.86</v>
          </cell>
          <cell r="S1061">
            <v>-1841785.87</v>
          </cell>
          <cell r="T1061">
            <v>-1668023.96</v>
          </cell>
          <cell r="U1061">
            <v>256495.28</v>
          </cell>
          <cell r="V1061">
            <v>-18388.25</v>
          </cell>
          <cell r="W1061">
            <v>-13489.72</v>
          </cell>
          <cell r="X1061">
            <v>279226.64</v>
          </cell>
          <cell r="Y1061">
            <v>1984271.05</v>
          </cell>
          <cell r="Z1061">
            <v>-1736932.53</v>
          </cell>
          <cell r="AA1061">
            <v>271344.27</v>
          </cell>
          <cell r="AB1061">
            <v>31211.38</v>
          </cell>
          <cell r="AC1061">
            <v>-14355.75</v>
          </cell>
          <cell r="AD1061">
            <v>-608165.25583333336</v>
          </cell>
          <cell r="AE1061">
            <v>-683833.37750000006</v>
          </cell>
          <cell r="AF1061">
            <v>-754495.41458333342</v>
          </cell>
          <cell r="AG1061">
            <v>-670897.7845833333</v>
          </cell>
          <cell r="AH1061">
            <v>-588789.07958333322</v>
          </cell>
          <cell r="AI1061">
            <v>-583057.05791666661</v>
          </cell>
          <cell r="AJ1061">
            <v>-564910.7304166666</v>
          </cell>
          <cell r="AK1061">
            <v>-391047.31166666659</v>
          </cell>
          <cell r="AL1061">
            <v>-234392.89125000002</v>
          </cell>
          <cell r="AM1061">
            <v>-224573.5275</v>
          </cell>
          <cell r="AN1061">
            <v>-211092.9245833334</v>
          </cell>
          <cell r="AO1061">
            <v>-208903.62583333338</v>
          </cell>
          <cell r="AR1061" t="str">
            <v>50a</v>
          </cell>
        </row>
        <row r="1062">
          <cell r="R1062">
            <v>-26087978.879999999</v>
          </cell>
          <cell r="S1062">
            <v>-21611129.890000001</v>
          </cell>
          <cell r="T1062">
            <v>-21767062.359999999</v>
          </cell>
          <cell r="U1062">
            <v>-17397380.879999999</v>
          </cell>
          <cell r="V1062">
            <v>-11663936.41</v>
          </cell>
          <cell r="W1062">
            <v>-16228115.32</v>
          </cell>
          <cell r="X1062">
            <v>-22532512.989999998</v>
          </cell>
          <cell r="Y1062">
            <v>-23439027.940000001</v>
          </cell>
          <cell r="Z1062">
            <v>-25385157.449999999</v>
          </cell>
          <cell r="AA1062">
            <v>-24149024.370000001</v>
          </cell>
          <cell r="AB1062">
            <v>-24266951.73</v>
          </cell>
          <cell r="AC1062">
            <v>-24932243.449999999</v>
          </cell>
          <cell r="AD1062">
            <v>-23487269.564999998</v>
          </cell>
          <cell r="AE1062">
            <v>-23161780.980416667</v>
          </cell>
          <cell r="AF1062">
            <v>-22537147.411666665</v>
          </cell>
          <cell r="AG1062">
            <v>-22127131.548333332</v>
          </cell>
          <cell r="AH1062">
            <v>-22174112.429166667</v>
          </cell>
          <cell r="AI1062">
            <v>-22328207.273750003</v>
          </cell>
          <cell r="AJ1062">
            <v>-22373779.569999997</v>
          </cell>
          <cell r="AK1062">
            <v>-22362846.515000001</v>
          </cell>
          <cell r="AL1062">
            <v>-22316376.086666666</v>
          </cell>
          <cell r="AM1062">
            <v>-22129802.533333331</v>
          </cell>
          <cell r="AN1062">
            <v>-21828595.451666668</v>
          </cell>
          <cell r="AO1062">
            <v>-21643524.125833329</v>
          </cell>
          <cell r="AR1062" t="str">
            <v>50b</v>
          </cell>
        </row>
        <row r="1063">
          <cell r="R1063">
            <v>-162592.31</v>
          </cell>
          <cell r="S1063">
            <v>-162166.17000000001</v>
          </cell>
          <cell r="T1063">
            <v>-157879.29</v>
          </cell>
          <cell r="U1063">
            <v>-147808.34</v>
          </cell>
          <cell r="V1063">
            <v>-632360.88</v>
          </cell>
          <cell r="W1063">
            <v>-585843.56000000006</v>
          </cell>
          <cell r="X1063">
            <v>-490275.06</v>
          </cell>
          <cell r="Y1063">
            <v>-748542.4</v>
          </cell>
          <cell r="Z1063">
            <v>-812292.08</v>
          </cell>
          <cell r="AA1063">
            <v>-524983.04000000004</v>
          </cell>
          <cell r="AB1063">
            <v>-577383.93999999994</v>
          </cell>
          <cell r="AC1063">
            <v>-620198.94999999995</v>
          </cell>
          <cell r="AD1063">
            <v>-155207.82416666669</v>
          </cell>
          <cell r="AE1063">
            <v>-155975.45583333331</v>
          </cell>
          <cell r="AF1063">
            <v>-156392.60250000001</v>
          </cell>
          <cell r="AG1063">
            <v>-156442.23958333334</v>
          </cell>
          <cell r="AH1063">
            <v>-176560.67041666666</v>
          </cell>
          <cell r="AI1063">
            <v>-214820.43208333338</v>
          </cell>
          <cell r="AJ1063">
            <v>-246478.04250000001</v>
          </cell>
          <cell r="AK1063">
            <v>-283947.24875000003</v>
          </cell>
          <cell r="AL1063">
            <v>-334605.22833333333</v>
          </cell>
          <cell r="AM1063">
            <v>-377115.44791666669</v>
          </cell>
          <cell r="AN1063">
            <v>-411232.09583333338</v>
          </cell>
          <cell r="AO1063">
            <v>-449042.90750000003</v>
          </cell>
          <cell r="AR1063" t="str">
            <v>50b</v>
          </cell>
        </row>
        <row r="1064">
          <cell r="AC1064">
            <v>-500000</v>
          </cell>
          <cell r="AO1064">
            <v>-20833.333333333332</v>
          </cell>
          <cell r="AR1064" t="str">
            <v>50a</v>
          </cell>
        </row>
        <row r="1065">
          <cell r="R1065">
            <v>-174755.16</v>
          </cell>
          <cell r="S1065">
            <v>-174402.25</v>
          </cell>
          <cell r="T1065">
            <v>-172461.69</v>
          </cell>
          <cell r="U1065">
            <v>-133164.22</v>
          </cell>
          <cell r="V1065">
            <v>-133164.22</v>
          </cell>
          <cell r="W1065">
            <v>-133164.22</v>
          </cell>
          <cell r="X1065">
            <v>-133164.22</v>
          </cell>
          <cell r="Y1065">
            <v>-133164.22</v>
          </cell>
          <cell r="Z1065">
            <v>-133164.22</v>
          </cell>
          <cell r="AA1065">
            <v>-102076.53</v>
          </cell>
          <cell r="AB1065">
            <v>-176901.95</v>
          </cell>
          <cell r="AC1065">
            <v>-99959.89</v>
          </cell>
          <cell r="AD1065">
            <v>-195981.02708333332</v>
          </cell>
          <cell r="AE1065">
            <v>-192446.19833333333</v>
          </cell>
          <cell r="AF1065">
            <v>-188869.9329166667</v>
          </cell>
          <cell r="AG1065">
            <v>-186846.38916666666</v>
          </cell>
          <cell r="AH1065">
            <v>-179976.64916666667</v>
          </cell>
          <cell r="AI1065">
            <v>-173106.90916666665</v>
          </cell>
          <cell r="AJ1065">
            <v>-169445.97083333333</v>
          </cell>
          <cell r="AK1065">
            <v>-165829.85416666666</v>
          </cell>
          <cell r="AL1065">
            <v>-162258.55916666667</v>
          </cell>
          <cell r="AM1065">
            <v>-157391.94375000001</v>
          </cell>
          <cell r="AN1065">
            <v>-151138.93208333335</v>
          </cell>
          <cell r="AO1065">
            <v>-144797.72708333333</v>
          </cell>
          <cell r="AR1065" t="str">
            <v>50b</v>
          </cell>
        </row>
        <row r="1066">
          <cell r="R1066">
            <v>-65462.38</v>
          </cell>
          <cell r="S1066">
            <v>-51386.28</v>
          </cell>
          <cell r="T1066">
            <v>-50762.13</v>
          </cell>
          <cell r="U1066">
            <v>-37249.29</v>
          </cell>
          <cell r="V1066">
            <v>-33737.599999999999</v>
          </cell>
          <cell r="W1066">
            <v>-32250.65</v>
          </cell>
          <cell r="X1066">
            <v>-37277.67</v>
          </cell>
          <cell r="Y1066">
            <v>-41163.93</v>
          </cell>
          <cell r="Z1066">
            <v>-46154.15</v>
          </cell>
          <cell r="AA1066">
            <v>-47272.9</v>
          </cell>
          <cell r="AB1066">
            <v>-53639.71</v>
          </cell>
          <cell r="AC1066">
            <v>-72406.600000000006</v>
          </cell>
          <cell r="AD1066">
            <v>-64493.045833333337</v>
          </cell>
          <cell r="AE1066">
            <v>-64168.416250000002</v>
          </cell>
          <cell r="AF1066">
            <v>-61434.01875000001</v>
          </cell>
          <cell r="AG1066">
            <v>-55963.724999999999</v>
          </cell>
          <cell r="AH1066">
            <v>-52554.011666666665</v>
          </cell>
          <cell r="AI1066">
            <v>-51676.076666666668</v>
          </cell>
          <cell r="AJ1066">
            <v>-50906.798750000009</v>
          </cell>
          <cell r="AK1066">
            <v>-50378.02874999999</v>
          </cell>
          <cell r="AL1066">
            <v>-50056.570833333331</v>
          </cell>
          <cell r="AM1066">
            <v>-49493.361249999994</v>
          </cell>
          <cell r="AN1066">
            <v>-48715.324166666665</v>
          </cell>
          <cell r="AO1066">
            <v>-47880.896666666667</v>
          </cell>
          <cell r="AR1066" t="str">
            <v>50a</v>
          </cell>
        </row>
        <row r="1067">
          <cell r="R1067">
            <v>-21925.06</v>
          </cell>
          <cell r="S1067">
            <v>-6738.58</v>
          </cell>
          <cell r="T1067">
            <v>-2514.06</v>
          </cell>
          <cell r="U1067">
            <v>-351286.06</v>
          </cell>
          <cell r="V1067">
            <v>-11016.65</v>
          </cell>
          <cell r="W1067">
            <v>-10635.02</v>
          </cell>
          <cell r="X1067">
            <v>-13618.96</v>
          </cell>
          <cell r="Y1067">
            <v>-136239.1</v>
          </cell>
          <cell r="Z1067">
            <v>-85210.96</v>
          </cell>
          <cell r="AA1067">
            <v>-17832.919999999998</v>
          </cell>
          <cell r="AB1067">
            <v>-3418.27</v>
          </cell>
          <cell r="AC1067">
            <v>-19442.48</v>
          </cell>
          <cell r="AD1067">
            <v>-33866.82166666667</v>
          </cell>
          <cell r="AE1067">
            <v>-33370.28875</v>
          </cell>
          <cell r="AF1067">
            <v>-31941.02791666667</v>
          </cell>
          <cell r="AG1067">
            <v>-42477.972916666673</v>
          </cell>
          <cell r="AH1067">
            <v>-48298.189583333333</v>
          </cell>
          <cell r="AI1067">
            <v>-41391.842083333337</v>
          </cell>
          <cell r="AJ1067">
            <v>-39497.14375000001</v>
          </cell>
          <cell r="AK1067">
            <v>-44399.080000000009</v>
          </cell>
          <cell r="AL1067">
            <v>-53125.42500000001</v>
          </cell>
          <cell r="AM1067">
            <v>-56405.407500000001</v>
          </cell>
          <cell r="AN1067">
            <v>-55993.021250000013</v>
          </cell>
          <cell r="AO1067">
            <v>-56009.342500000006</v>
          </cell>
          <cell r="AR1067" t="str">
            <v>50b</v>
          </cell>
        </row>
        <row r="1068">
          <cell r="R1068">
            <v>-396.92</v>
          </cell>
          <cell r="S1068">
            <v>-374.92</v>
          </cell>
          <cell r="T1068">
            <v>-374.92</v>
          </cell>
          <cell r="U1068">
            <v>-369.92</v>
          </cell>
          <cell r="V1068">
            <v>-369.92</v>
          </cell>
          <cell r="W1068">
            <v>-364.92</v>
          </cell>
          <cell r="X1068">
            <v>-729.84</v>
          </cell>
          <cell r="Y1068">
            <v>-354.92</v>
          </cell>
          <cell r="Z1068">
            <v>-354.92</v>
          </cell>
          <cell r="AA1068">
            <v>-354.92</v>
          </cell>
          <cell r="AB1068">
            <v>-344.92</v>
          </cell>
          <cell r="AC1068">
            <v>-344.92</v>
          </cell>
          <cell r="AD1068">
            <v>-179.83833333333334</v>
          </cell>
          <cell r="AE1068">
            <v>-211.99833333333333</v>
          </cell>
          <cell r="AF1068">
            <v>-243.24166666666667</v>
          </cell>
          <cell r="AG1068">
            <v>-274.06833333333333</v>
          </cell>
          <cell r="AH1068">
            <v>-304.47833333333335</v>
          </cell>
          <cell r="AI1068">
            <v>-334.68</v>
          </cell>
          <cell r="AJ1068">
            <v>-380.08666666666664</v>
          </cell>
          <cell r="AK1068">
            <v>-408.74666666666667</v>
          </cell>
          <cell r="AL1068">
            <v>-405.66333333333336</v>
          </cell>
          <cell r="AM1068">
            <v>-402.99666666666667</v>
          </cell>
          <cell r="AN1068">
            <v>-399.91333333333336</v>
          </cell>
          <cell r="AO1068">
            <v>-396.41333333333336</v>
          </cell>
          <cell r="AR1068" t="str">
            <v>50a</v>
          </cell>
        </row>
        <row r="1069">
          <cell r="R1069">
            <v>0</v>
          </cell>
          <cell r="S1069">
            <v>0</v>
          </cell>
          <cell r="T1069">
            <v>0</v>
          </cell>
          <cell r="U1069">
            <v>0</v>
          </cell>
          <cell r="V1069">
            <v>-157823.70000000001</v>
          </cell>
          <cell r="W1069">
            <v>-512709.5</v>
          </cell>
          <cell r="X1069">
            <v>-677870.51</v>
          </cell>
          <cell r="Y1069">
            <v>-872109.04</v>
          </cell>
          <cell r="Z1069">
            <v>-979213.42</v>
          </cell>
          <cell r="AA1069">
            <v>-736545.43</v>
          </cell>
          <cell r="AB1069">
            <v>-805243.74</v>
          </cell>
          <cell r="AC1069">
            <v>-877812.44</v>
          </cell>
          <cell r="AD1069">
            <v>0</v>
          </cell>
          <cell r="AE1069">
            <v>0</v>
          </cell>
          <cell r="AF1069">
            <v>0</v>
          </cell>
          <cell r="AG1069">
            <v>0</v>
          </cell>
          <cell r="AH1069">
            <v>-6575.9875000000002</v>
          </cell>
          <cell r="AI1069">
            <v>-34514.870833333334</v>
          </cell>
          <cell r="AJ1069">
            <v>-84122.371249999997</v>
          </cell>
          <cell r="AK1069">
            <v>-148704.85250000001</v>
          </cell>
          <cell r="AL1069">
            <v>-225843.28833333333</v>
          </cell>
          <cell r="AM1069">
            <v>-297333.24041666667</v>
          </cell>
          <cell r="AN1069">
            <v>-361574.45583333331</v>
          </cell>
          <cell r="AO1069">
            <v>-431701.79666666663</v>
          </cell>
          <cell r="AR1069" t="str">
            <v>50b</v>
          </cell>
        </row>
        <row r="1070">
          <cell r="R1070">
            <v>275639.38</v>
          </cell>
          <cell r="S1070">
            <v>-39082.65</v>
          </cell>
          <cell r="T1070">
            <v>-188145.37</v>
          </cell>
          <cell r="U1070">
            <v>-20693.03</v>
          </cell>
          <cell r="V1070">
            <v>-21968.09</v>
          </cell>
          <cell r="W1070">
            <v>-24456.560000000001</v>
          </cell>
          <cell r="X1070">
            <v>-26123.37</v>
          </cell>
          <cell r="Y1070">
            <v>45715.22</v>
          </cell>
          <cell r="Z1070">
            <v>67349.09</v>
          </cell>
          <cell r="AA1070">
            <v>-8696.31</v>
          </cell>
          <cell r="AB1070">
            <v>-23033.65</v>
          </cell>
          <cell r="AC1070">
            <v>-4821.75</v>
          </cell>
          <cell r="AD1070">
            <v>-8666.6241666666665</v>
          </cell>
          <cell r="AE1070">
            <v>2586.3537500000043</v>
          </cell>
          <cell r="AF1070">
            <v>-4984.9216666666625</v>
          </cell>
          <cell r="AG1070">
            <v>-5171.8433333333332</v>
          </cell>
          <cell r="AH1070">
            <v>1135.9170833333355</v>
          </cell>
          <cell r="AI1070">
            <v>638.17708333333485</v>
          </cell>
          <cell r="AJ1070">
            <v>-111.36249999999654</v>
          </cell>
          <cell r="AK1070">
            <v>2646.9341666666683</v>
          </cell>
          <cell r="AL1070">
            <v>16216.009166666669</v>
          </cell>
          <cell r="AM1070">
            <v>26993.871666666655</v>
          </cell>
          <cell r="AN1070">
            <v>20794.315416666668</v>
          </cell>
          <cell r="AO1070">
            <v>8440.6187500000015</v>
          </cell>
          <cell r="AR1070" t="str">
            <v>50a</v>
          </cell>
        </row>
        <row r="1071">
          <cell r="R1071">
            <v>2116269.87</v>
          </cell>
          <cell r="S1071">
            <v>1784885.4</v>
          </cell>
          <cell r="T1071">
            <v>0</v>
          </cell>
          <cell r="U1071">
            <v>1133854.8400000001</v>
          </cell>
          <cell r="V1071">
            <v>1194394.8999999999</v>
          </cell>
          <cell r="W1071">
            <v>0</v>
          </cell>
          <cell r="X1071">
            <v>0</v>
          </cell>
          <cell r="Y1071">
            <v>-424.6</v>
          </cell>
          <cell r="Z1071">
            <v>-771.49</v>
          </cell>
          <cell r="AA1071">
            <v>-1245.49</v>
          </cell>
          <cell r="AB1071">
            <v>-1251.49</v>
          </cell>
          <cell r="AC1071">
            <v>-1257.49</v>
          </cell>
          <cell r="AD1071">
            <v>802312.22708333342</v>
          </cell>
          <cell r="AE1071">
            <v>822507.74833333318</v>
          </cell>
          <cell r="AF1071">
            <v>843855.09291666665</v>
          </cell>
          <cell r="AG1071">
            <v>854418.1595833333</v>
          </cell>
          <cell r="AH1071">
            <v>824842.98999999987</v>
          </cell>
          <cell r="AI1071">
            <v>795703.59916666662</v>
          </cell>
          <cell r="AJ1071">
            <v>757964.72666666668</v>
          </cell>
          <cell r="AK1071">
            <v>697400.9029166667</v>
          </cell>
          <cell r="AL1071">
            <v>674543.80625000002</v>
          </cell>
          <cell r="AM1071">
            <v>643907.43958333333</v>
          </cell>
          <cell r="AN1071">
            <v>566056.27333333332</v>
          </cell>
          <cell r="AO1071">
            <v>518756.93291666661</v>
          </cell>
          <cell r="AR1071" t="str">
            <v>50a</v>
          </cell>
        </row>
        <row r="1072">
          <cell r="R1072">
            <v>0</v>
          </cell>
          <cell r="S1072">
            <v>0</v>
          </cell>
          <cell r="T1072">
            <v>0</v>
          </cell>
          <cell r="U1072">
            <v>0</v>
          </cell>
          <cell r="V1072">
            <v>0</v>
          </cell>
          <cell r="W1072">
            <v>0</v>
          </cell>
          <cell r="X1072">
            <v>0</v>
          </cell>
          <cell r="Y1072">
            <v>0</v>
          </cell>
          <cell r="Z1072">
            <v>0</v>
          </cell>
          <cell r="AA1072">
            <v>0</v>
          </cell>
          <cell r="AB1072">
            <v>0</v>
          </cell>
          <cell r="AC1072">
            <v>0</v>
          </cell>
          <cell r="AD1072">
            <v>0</v>
          </cell>
          <cell r="AE1072">
            <v>0</v>
          </cell>
          <cell r="AF1072">
            <v>0</v>
          </cell>
          <cell r="AG1072">
            <v>0</v>
          </cell>
          <cell r="AH1072">
            <v>0</v>
          </cell>
          <cell r="AI1072">
            <v>0</v>
          </cell>
          <cell r="AJ1072">
            <v>0</v>
          </cell>
          <cell r="AK1072">
            <v>0</v>
          </cell>
          <cell r="AL1072">
            <v>0</v>
          </cell>
          <cell r="AM1072">
            <v>0</v>
          </cell>
          <cell r="AN1072">
            <v>0</v>
          </cell>
          <cell r="AO1072">
            <v>0</v>
          </cell>
          <cell r="AR1072" t="str">
            <v>50a</v>
          </cell>
        </row>
        <row r="1073">
          <cell r="R1073">
            <v>-1435730.49</v>
          </cell>
          <cell r="S1073">
            <v>-1672459.8</v>
          </cell>
          <cell r="T1073">
            <v>-1291457.82</v>
          </cell>
          <cell r="U1073">
            <v>-887083.95</v>
          </cell>
          <cell r="V1073">
            <v>-509361.99</v>
          </cell>
          <cell r="W1073">
            <v>-359846.38</v>
          </cell>
          <cell r="X1073">
            <v>-605368.32999999996</v>
          </cell>
          <cell r="Y1073">
            <v>-608965.46</v>
          </cell>
          <cell r="Z1073">
            <v>-571083.36</v>
          </cell>
          <cell r="AA1073">
            <v>-700079.06</v>
          </cell>
          <cell r="AB1073">
            <v>-876876.2</v>
          </cell>
          <cell r="AC1073">
            <v>-920264.53</v>
          </cell>
          <cell r="AD1073">
            <v>-939045.60708333331</v>
          </cell>
          <cell r="AE1073">
            <v>-987333.19874999998</v>
          </cell>
          <cell r="AF1073">
            <v>-1009788.74125</v>
          </cell>
          <cell r="AG1073">
            <v>-1013340.8783333335</v>
          </cell>
          <cell r="AH1073">
            <v>-991577.34833333327</v>
          </cell>
          <cell r="AI1073">
            <v>-937987.92666666664</v>
          </cell>
          <cell r="AJ1073">
            <v>-874679.06458333333</v>
          </cell>
          <cell r="AK1073">
            <v>-832849.36541666684</v>
          </cell>
          <cell r="AL1073">
            <v>-817109.2041666666</v>
          </cell>
          <cell r="AM1073">
            <v>-817691.79708333325</v>
          </cell>
          <cell r="AN1073">
            <v>-838132.25000000012</v>
          </cell>
          <cell r="AO1073">
            <v>-862518.76416666666</v>
          </cell>
        </row>
        <row r="1074">
          <cell r="R1074">
            <v>-4279343.3499999996</v>
          </cell>
          <cell r="S1074">
            <v>-3998190.29</v>
          </cell>
          <cell r="T1074">
            <v>-4225375.99</v>
          </cell>
          <cell r="U1074">
            <v>-4276780.83</v>
          </cell>
          <cell r="V1074">
            <v>-4037441.12</v>
          </cell>
          <cell r="W1074">
            <v>-3850969.8</v>
          </cell>
          <cell r="X1074">
            <v>-3919279.17</v>
          </cell>
          <cell r="Y1074">
            <v>-3943782.12</v>
          </cell>
          <cell r="Z1074">
            <v>-3852657.08</v>
          </cell>
          <cell r="AA1074">
            <v>-3982256.84</v>
          </cell>
          <cell r="AB1074">
            <v>-5435082.6900000004</v>
          </cell>
          <cell r="AC1074">
            <v>-5740702.8899999997</v>
          </cell>
          <cell r="AD1074">
            <v>-3617693.9658333338</v>
          </cell>
          <cell r="AE1074">
            <v>-3652279.4187500007</v>
          </cell>
          <cell r="AF1074">
            <v>-3699921.5466666669</v>
          </cell>
          <cell r="AG1074">
            <v>-3755635.0245833327</v>
          </cell>
          <cell r="AH1074">
            <v>-3809279.9170833328</v>
          </cell>
          <cell r="AI1074">
            <v>-3853420.3241666663</v>
          </cell>
          <cell r="AJ1074">
            <v>-3896672.055416666</v>
          </cell>
          <cell r="AK1074">
            <v>-3938647.8537499993</v>
          </cell>
          <cell r="AL1074">
            <v>-3980691.2091666665</v>
          </cell>
          <cell r="AM1074">
            <v>-4009898.3249999997</v>
          </cell>
          <cell r="AN1074">
            <v>-4091787.2483333331</v>
          </cell>
          <cell r="AO1074">
            <v>-4230176.28</v>
          </cell>
        </row>
        <row r="1075">
          <cell r="R1075">
            <v>-70526359.299999997</v>
          </cell>
          <cell r="S1075">
            <v>-62731319.039999999</v>
          </cell>
          <cell r="T1075">
            <v>-63038924.369999997</v>
          </cell>
          <cell r="U1075">
            <v>-51159207.18</v>
          </cell>
          <cell r="V1075">
            <v>-49299982.57</v>
          </cell>
          <cell r="W1075">
            <v>-41703855.119999997</v>
          </cell>
          <cell r="X1075">
            <v>-39599290.469999999</v>
          </cell>
          <cell r="Y1075">
            <v>-43154557.549999997</v>
          </cell>
          <cell r="Z1075">
            <v>-41322780.880000003</v>
          </cell>
          <cell r="AA1075">
            <v>-41674454.840000004</v>
          </cell>
          <cell r="AB1075">
            <v>-75452213.969999999</v>
          </cell>
          <cell r="AC1075">
            <v>-76865424.670000002</v>
          </cell>
          <cell r="AD1075">
            <v>-49154713.626249999</v>
          </cell>
          <cell r="AE1075">
            <v>-50859605.459583335</v>
          </cell>
          <cell r="AF1075">
            <v>-50778542.652083337</v>
          </cell>
          <cell r="AG1075">
            <v>-50393027.136249997</v>
          </cell>
          <cell r="AH1075">
            <v>-50940486.361666672</v>
          </cell>
          <cell r="AI1075">
            <v>-51299907.356666677</v>
          </cell>
          <cell r="AJ1075">
            <v>-51388538.806666672</v>
          </cell>
          <cell r="AK1075">
            <v>-51653160.256666668</v>
          </cell>
          <cell r="AL1075">
            <v>-52138975.280833334</v>
          </cell>
          <cell r="AM1075">
            <v>-52402764.175416656</v>
          </cell>
          <cell r="AN1075">
            <v>-53225413.591250002</v>
          </cell>
          <cell r="AO1075">
            <v>-54337606.362500012</v>
          </cell>
        </row>
        <row r="1076">
          <cell r="R1076">
            <v>-1745.95</v>
          </cell>
          <cell r="S1076">
            <v>-2096.66</v>
          </cell>
          <cell r="T1076">
            <v>-1652.41</v>
          </cell>
          <cell r="U1076">
            <v>-1354.82</v>
          </cell>
          <cell r="V1076">
            <v>-1354.82</v>
          </cell>
          <cell r="W1076">
            <v>-1343.17</v>
          </cell>
          <cell r="X1076">
            <v>-1342.64</v>
          </cell>
          <cell r="Y1076">
            <v>-1342.64</v>
          </cell>
          <cell r="Z1076">
            <v>-1554.22</v>
          </cell>
          <cell r="AA1076">
            <v>-1353.82</v>
          </cell>
          <cell r="AB1076">
            <v>-1628.91</v>
          </cell>
          <cell r="AC1076">
            <v>0</v>
          </cell>
          <cell r="AD1076">
            <v>-1654.0245833333336</v>
          </cell>
          <cell r="AE1076">
            <v>-1697.2766666666666</v>
          </cell>
          <cell r="AF1076">
            <v>-1720.2529166666666</v>
          </cell>
          <cell r="AG1076">
            <v>-1696.1487500000001</v>
          </cell>
          <cell r="AH1076">
            <v>-1656.41875</v>
          </cell>
          <cell r="AI1076">
            <v>-1612.7691666666667</v>
          </cell>
          <cell r="AJ1076">
            <v>-1572.1970833333332</v>
          </cell>
          <cell r="AK1076">
            <v>-1539.4112499999999</v>
          </cell>
          <cell r="AL1076">
            <v>-1519.6799999999996</v>
          </cell>
          <cell r="AM1076">
            <v>-1514.2299999999998</v>
          </cell>
          <cell r="AN1076">
            <v>-1512.2766666666664</v>
          </cell>
          <cell r="AO1076">
            <v>-1453.9141666666665</v>
          </cell>
          <cell r="AR1076" t="str">
            <v>50b</v>
          </cell>
        </row>
        <row r="1077">
          <cell r="R1077">
            <v>-3497.41</v>
          </cell>
          <cell r="S1077">
            <v>-6826.81</v>
          </cell>
          <cell r="T1077">
            <v>-3278.79</v>
          </cell>
          <cell r="U1077">
            <v>0</v>
          </cell>
          <cell r="V1077">
            <v>0</v>
          </cell>
          <cell r="W1077">
            <v>0</v>
          </cell>
          <cell r="X1077">
            <v>0</v>
          </cell>
          <cell r="Y1077">
            <v>0</v>
          </cell>
          <cell r="Z1077">
            <v>-3181.23</v>
          </cell>
          <cell r="AA1077">
            <v>0</v>
          </cell>
          <cell r="AB1077">
            <v>-3160.24</v>
          </cell>
          <cell r="AC1077">
            <v>0</v>
          </cell>
          <cell r="AD1077">
            <v>-1039.8491666666666</v>
          </cell>
          <cell r="AE1077">
            <v>-1456.1074999999998</v>
          </cell>
          <cell r="AF1077">
            <v>-1731.8625000000002</v>
          </cell>
          <cell r="AG1077">
            <v>-1723.1670833333335</v>
          </cell>
          <cell r="AH1077">
            <v>-1709.8779166666666</v>
          </cell>
          <cell r="AI1077">
            <v>-1697.2170833333332</v>
          </cell>
          <cell r="AJ1077">
            <v>-1684.5562500000003</v>
          </cell>
          <cell r="AK1077">
            <v>-1541.5975000000001</v>
          </cell>
          <cell r="AL1077">
            <v>-1401.8279166666669</v>
          </cell>
          <cell r="AM1077">
            <v>-1398.6866666666667</v>
          </cell>
          <cell r="AN1077">
            <v>-1530.3633333333335</v>
          </cell>
          <cell r="AO1077">
            <v>-1662.0400000000002</v>
          </cell>
        </row>
        <row r="1078">
          <cell r="R1078">
            <v>0</v>
          </cell>
          <cell r="S1078">
            <v>0</v>
          </cell>
          <cell r="T1078">
            <v>0</v>
          </cell>
          <cell r="U1078">
            <v>0</v>
          </cell>
          <cell r="V1078">
            <v>0</v>
          </cell>
          <cell r="W1078">
            <v>0</v>
          </cell>
          <cell r="X1078">
            <v>0</v>
          </cell>
          <cell r="Y1078">
            <v>0</v>
          </cell>
          <cell r="Z1078">
            <v>0</v>
          </cell>
          <cell r="AA1078">
            <v>0</v>
          </cell>
          <cell r="AB1078">
            <v>0</v>
          </cell>
          <cell r="AC1078">
            <v>0</v>
          </cell>
          <cell r="AD1078">
            <v>0</v>
          </cell>
          <cell r="AE1078">
            <v>0</v>
          </cell>
          <cell r="AF1078">
            <v>0</v>
          </cell>
          <cell r="AG1078">
            <v>0</v>
          </cell>
          <cell r="AH1078">
            <v>0</v>
          </cell>
          <cell r="AI1078">
            <v>0</v>
          </cell>
          <cell r="AJ1078">
            <v>0</v>
          </cell>
          <cell r="AK1078">
            <v>0</v>
          </cell>
          <cell r="AL1078">
            <v>0</v>
          </cell>
          <cell r="AM1078">
            <v>0</v>
          </cell>
          <cell r="AN1078">
            <v>0</v>
          </cell>
          <cell r="AO1078">
            <v>0</v>
          </cell>
          <cell r="AR1078" t="str">
            <v>50a</v>
          </cell>
        </row>
        <row r="1079">
          <cell r="R1079">
            <v>-153440</v>
          </cell>
          <cell r="S1079">
            <v>-222340</v>
          </cell>
          <cell r="T1079">
            <v>-281750</v>
          </cell>
          <cell r="U1079">
            <v>-341310</v>
          </cell>
          <cell r="V1079">
            <v>-398940</v>
          </cell>
          <cell r="W1079">
            <v>-138950</v>
          </cell>
          <cell r="X1079">
            <v>-203680</v>
          </cell>
          <cell r="Y1079">
            <v>-270820</v>
          </cell>
          <cell r="Z1079">
            <v>-334730</v>
          </cell>
          <cell r="AA1079">
            <v>-396840</v>
          </cell>
          <cell r="AB1079">
            <v>-458470</v>
          </cell>
          <cell r="AC1079">
            <v>-56845</v>
          </cell>
          <cell r="AD1079">
            <v>-208617.70833333334</v>
          </cell>
          <cell r="AE1079">
            <v>-210764.79166666666</v>
          </cell>
          <cell r="AF1079">
            <v>-213903.125</v>
          </cell>
          <cell r="AG1079">
            <v>-218580.20833333334</v>
          </cell>
          <cell r="AH1079">
            <v>-225148.95833333334</v>
          </cell>
          <cell r="AI1079">
            <v>-231890.20833333334</v>
          </cell>
          <cell r="AJ1079">
            <v>-238718.95833333334</v>
          </cell>
          <cell r="AK1079">
            <v>-246039.375</v>
          </cell>
          <cell r="AL1079">
            <v>-253819.375</v>
          </cell>
          <cell r="AM1079">
            <v>-262284.375</v>
          </cell>
          <cell r="AN1079">
            <v>-270581.45833333331</v>
          </cell>
          <cell r="AO1079">
            <v>-272998.125</v>
          </cell>
          <cell r="AR1079" t="str">
            <v>50a</v>
          </cell>
        </row>
        <row r="1080">
          <cell r="R1080">
            <v>0</v>
          </cell>
          <cell r="S1080">
            <v>0</v>
          </cell>
          <cell r="T1080">
            <v>0</v>
          </cell>
          <cell r="U1080">
            <v>0</v>
          </cell>
          <cell r="V1080">
            <v>0</v>
          </cell>
          <cell r="W1080">
            <v>0</v>
          </cell>
          <cell r="X1080">
            <v>0</v>
          </cell>
          <cell r="Y1080">
            <v>0</v>
          </cell>
          <cell r="Z1080">
            <v>0</v>
          </cell>
          <cell r="AA1080">
            <v>0</v>
          </cell>
          <cell r="AB1080">
            <v>0</v>
          </cell>
          <cell r="AC1080">
            <v>0</v>
          </cell>
          <cell r="AD1080">
            <v>0</v>
          </cell>
          <cell r="AE1080">
            <v>0</v>
          </cell>
          <cell r="AF1080">
            <v>0</v>
          </cell>
          <cell r="AG1080">
            <v>0</v>
          </cell>
          <cell r="AH1080">
            <v>0</v>
          </cell>
          <cell r="AI1080">
            <v>0</v>
          </cell>
          <cell r="AJ1080">
            <v>0</v>
          </cell>
          <cell r="AK1080">
            <v>0</v>
          </cell>
          <cell r="AL1080">
            <v>0</v>
          </cell>
          <cell r="AM1080">
            <v>0</v>
          </cell>
          <cell r="AN1080">
            <v>0</v>
          </cell>
          <cell r="AO1080">
            <v>0</v>
          </cell>
          <cell r="AR1080" t="str">
            <v>50a</v>
          </cell>
        </row>
        <row r="1081">
          <cell r="R1081">
            <v>0</v>
          </cell>
          <cell r="S1081">
            <v>0</v>
          </cell>
          <cell r="T1081">
            <v>0</v>
          </cell>
          <cell r="U1081">
            <v>0</v>
          </cell>
          <cell r="V1081">
            <v>0</v>
          </cell>
          <cell r="W1081">
            <v>0</v>
          </cell>
          <cell r="X1081">
            <v>0</v>
          </cell>
          <cell r="Y1081">
            <v>0</v>
          </cell>
          <cell r="Z1081">
            <v>0</v>
          </cell>
          <cell r="AA1081">
            <v>0</v>
          </cell>
          <cell r="AB1081">
            <v>0</v>
          </cell>
          <cell r="AC1081">
            <v>0</v>
          </cell>
          <cell r="AD1081">
            <v>4.166666666666667</v>
          </cell>
          <cell r="AE1081">
            <v>4.166666666666667</v>
          </cell>
          <cell r="AF1081">
            <v>4.166666666666667</v>
          </cell>
          <cell r="AG1081">
            <v>4.166666666666667</v>
          </cell>
          <cell r="AH1081">
            <v>4.166666666666667</v>
          </cell>
          <cell r="AI1081">
            <v>4.166666666666667</v>
          </cell>
          <cell r="AJ1081">
            <v>4.166666666666667</v>
          </cell>
          <cell r="AK1081">
            <v>4.166666666666667</v>
          </cell>
          <cell r="AL1081">
            <v>2.0833333333333335</v>
          </cell>
          <cell r="AM1081">
            <v>0</v>
          </cell>
          <cell r="AN1081">
            <v>0</v>
          </cell>
          <cell r="AO1081">
            <v>0</v>
          </cell>
          <cell r="AR1081" t="str">
            <v>50a</v>
          </cell>
        </row>
        <row r="1082">
          <cell r="R1082">
            <v>0</v>
          </cell>
          <cell r="S1082">
            <v>0</v>
          </cell>
          <cell r="T1082">
            <v>0</v>
          </cell>
          <cell r="U1082">
            <v>0</v>
          </cell>
          <cell r="V1082">
            <v>0</v>
          </cell>
          <cell r="W1082">
            <v>0</v>
          </cell>
          <cell r="X1082">
            <v>0</v>
          </cell>
          <cell r="Y1082">
            <v>0</v>
          </cell>
          <cell r="Z1082">
            <v>0</v>
          </cell>
          <cell r="AA1082">
            <v>0</v>
          </cell>
          <cell r="AB1082">
            <v>0</v>
          </cell>
          <cell r="AC1082">
            <v>0</v>
          </cell>
          <cell r="AD1082">
            <v>-1128.4758333333334</v>
          </cell>
          <cell r="AE1082">
            <v>-1128.4966666666667</v>
          </cell>
          <cell r="AF1082">
            <v>-1119.8258333333333</v>
          </cell>
          <cell r="AG1082">
            <v>-588.40666666666664</v>
          </cell>
          <cell r="AH1082">
            <v>-65.67916666666666</v>
          </cell>
          <cell r="AI1082">
            <v>-50.264583333333327</v>
          </cell>
          <cell r="AJ1082">
            <v>-17.425000000000001</v>
          </cell>
          <cell r="AK1082">
            <v>0</v>
          </cell>
          <cell r="AL1082">
            <v>0</v>
          </cell>
          <cell r="AM1082">
            <v>0</v>
          </cell>
          <cell r="AN1082">
            <v>0</v>
          </cell>
          <cell r="AO1082">
            <v>0</v>
          </cell>
          <cell r="AR1082" t="str">
            <v>50a</v>
          </cell>
        </row>
        <row r="1083">
          <cell r="R1083">
            <v>0</v>
          </cell>
          <cell r="S1083">
            <v>0</v>
          </cell>
          <cell r="T1083">
            <v>0</v>
          </cell>
          <cell r="U1083">
            <v>0</v>
          </cell>
          <cell r="V1083">
            <v>0</v>
          </cell>
          <cell r="W1083">
            <v>0</v>
          </cell>
          <cell r="X1083">
            <v>0</v>
          </cell>
          <cell r="Y1083">
            <v>0</v>
          </cell>
          <cell r="Z1083">
            <v>0</v>
          </cell>
          <cell r="AA1083">
            <v>0</v>
          </cell>
          <cell r="AB1083">
            <v>0</v>
          </cell>
          <cell r="AC1083">
            <v>0</v>
          </cell>
          <cell r="AD1083">
            <v>0</v>
          </cell>
          <cell r="AE1083">
            <v>0</v>
          </cell>
          <cell r="AF1083">
            <v>0</v>
          </cell>
          <cell r="AG1083">
            <v>0</v>
          </cell>
          <cell r="AH1083">
            <v>0</v>
          </cell>
          <cell r="AI1083">
            <v>0</v>
          </cell>
          <cell r="AJ1083">
            <v>0</v>
          </cell>
          <cell r="AK1083">
            <v>0</v>
          </cell>
          <cell r="AL1083">
            <v>0</v>
          </cell>
          <cell r="AM1083">
            <v>0</v>
          </cell>
          <cell r="AN1083">
            <v>0</v>
          </cell>
          <cell r="AO1083">
            <v>0</v>
          </cell>
          <cell r="AR1083" t="str">
            <v>50b</v>
          </cell>
        </row>
        <row r="1084">
          <cell r="R1084">
            <v>0</v>
          </cell>
          <cell r="S1084">
            <v>0</v>
          </cell>
          <cell r="T1084">
            <v>0</v>
          </cell>
          <cell r="U1084">
            <v>0</v>
          </cell>
          <cell r="V1084">
            <v>0</v>
          </cell>
          <cell r="W1084">
            <v>0</v>
          </cell>
          <cell r="X1084">
            <v>0</v>
          </cell>
          <cell r="Y1084">
            <v>0</v>
          </cell>
          <cell r="Z1084">
            <v>0</v>
          </cell>
          <cell r="AA1084">
            <v>0</v>
          </cell>
          <cell r="AB1084">
            <v>0</v>
          </cell>
          <cell r="AC1084">
            <v>0</v>
          </cell>
          <cell r="AD1084">
            <v>0</v>
          </cell>
          <cell r="AE1084">
            <v>0</v>
          </cell>
          <cell r="AF1084">
            <v>0</v>
          </cell>
          <cell r="AG1084">
            <v>0</v>
          </cell>
          <cell r="AH1084">
            <v>0</v>
          </cell>
          <cell r="AI1084">
            <v>0</v>
          </cell>
          <cell r="AJ1084">
            <v>0</v>
          </cell>
          <cell r="AK1084">
            <v>0</v>
          </cell>
          <cell r="AL1084">
            <v>0</v>
          </cell>
          <cell r="AM1084">
            <v>0</v>
          </cell>
          <cell r="AN1084">
            <v>0</v>
          </cell>
          <cell r="AO1084">
            <v>0</v>
          </cell>
          <cell r="AR1084" t="str">
            <v>50b</v>
          </cell>
        </row>
        <row r="1085">
          <cell r="R1085">
            <v>-6606796.4199999999</v>
          </cell>
          <cell r="S1085">
            <v>-6996850.1799999997</v>
          </cell>
          <cell r="T1085">
            <v>-7553966.1600000001</v>
          </cell>
          <cell r="U1085">
            <v>-8148653.9100000001</v>
          </cell>
          <cell r="V1085">
            <v>-8809890.6300000008</v>
          </cell>
          <cell r="W1085">
            <v>-8600146.2300000004</v>
          </cell>
          <cell r="X1085">
            <v>-7650127.8099999996</v>
          </cell>
          <cell r="Y1085">
            <v>-7615753.0800000001</v>
          </cell>
          <cell r="Z1085">
            <v>-7315348.3899999997</v>
          </cell>
          <cell r="AA1085">
            <v>-8138623.3799999999</v>
          </cell>
          <cell r="AB1085">
            <v>-8938071.7899999991</v>
          </cell>
          <cell r="AC1085">
            <v>-8201084.3300000001</v>
          </cell>
          <cell r="AD1085">
            <v>-7695843.4325000001</v>
          </cell>
          <cell r="AE1085">
            <v>-7695961.9549999991</v>
          </cell>
          <cell r="AF1085">
            <v>-7707991.1308333324</v>
          </cell>
          <cell r="AG1085">
            <v>-7736705.0758333318</v>
          </cell>
          <cell r="AH1085">
            <v>-7764565.5354166664</v>
          </cell>
          <cell r="AI1085">
            <v>-7794585.501666666</v>
          </cell>
          <cell r="AJ1085">
            <v>-7805286.7229166664</v>
          </cell>
          <cell r="AK1085">
            <v>-7804872.7262500003</v>
          </cell>
          <cell r="AL1085">
            <v>-7814610.4837500006</v>
          </cell>
          <cell r="AM1085">
            <v>-7823931.8108333321</v>
          </cell>
          <cell r="AN1085">
            <v>-7834899.9129166668</v>
          </cell>
          <cell r="AO1085">
            <v>-7862242.387083333</v>
          </cell>
          <cell r="AR1085" t="str">
            <v>50a</v>
          </cell>
        </row>
        <row r="1086">
          <cell r="R1086">
            <v>0</v>
          </cell>
          <cell r="S1086">
            <v>0</v>
          </cell>
          <cell r="T1086">
            <v>0</v>
          </cell>
          <cell r="U1086">
            <v>0</v>
          </cell>
          <cell r="V1086">
            <v>0</v>
          </cell>
          <cell r="W1086">
            <v>0</v>
          </cell>
          <cell r="X1086">
            <v>0</v>
          </cell>
          <cell r="Y1086">
            <v>0</v>
          </cell>
          <cell r="Z1086">
            <v>0</v>
          </cell>
          <cell r="AA1086">
            <v>0</v>
          </cell>
          <cell r="AB1086">
            <v>0</v>
          </cell>
          <cell r="AC1086">
            <v>0</v>
          </cell>
          <cell r="AD1086">
            <v>0</v>
          </cell>
          <cell r="AE1086">
            <v>0</v>
          </cell>
          <cell r="AF1086">
            <v>0</v>
          </cell>
          <cell r="AG1086">
            <v>0</v>
          </cell>
          <cell r="AH1086">
            <v>0</v>
          </cell>
          <cell r="AI1086">
            <v>0</v>
          </cell>
          <cell r="AJ1086">
            <v>0</v>
          </cell>
          <cell r="AK1086">
            <v>0</v>
          </cell>
          <cell r="AL1086">
            <v>0</v>
          </cell>
          <cell r="AM1086">
            <v>0</v>
          </cell>
          <cell r="AN1086">
            <v>0</v>
          </cell>
          <cell r="AO1086">
            <v>0</v>
          </cell>
          <cell r="AR1086" t="str">
            <v>50b</v>
          </cell>
        </row>
        <row r="1087">
          <cell r="R1087">
            <v>0</v>
          </cell>
          <cell r="S1087">
            <v>0</v>
          </cell>
          <cell r="T1087">
            <v>0</v>
          </cell>
          <cell r="U1087">
            <v>0</v>
          </cell>
          <cell r="V1087">
            <v>0</v>
          </cell>
          <cell r="W1087">
            <v>0</v>
          </cell>
          <cell r="X1087">
            <v>0</v>
          </cell>
          <cell r="Y1087">
            <v>0</v>
          </cell>
          <cell r="Z1087">
            <v>0</v>
          </cell>
          <cell r="AA1087">
            <v>0</v>
          </cell>
          <cell r="AB1087">
            <v>0</v>
          </cell>
          <cell r="AC1087">
            <v>0</v>
          </cell>
          <cell r="AD1087">
            <v>0</v>
          </cell>
          <cell r="AE1087">
            <v>0</v>
          </cell>
          <cell r="AF1087">
            <v>0</v>
          </cell>
          <cell r="AG1087">
            <v>0</v>
          </cell>
          <cell r="AH1087">
            <v>0</v>
          </cell>
          <cell r="AI1087">
            <v>0</v>
          </cell>
          <cell r="AJ1087">
            <v>0</v>
          </cell>
          <cell r="AK1087">
            <v>0</v>
          </cell>
          <cell r="AL1087">
            <v>0</v>
          </cell>
          <cell r="AM1087">
            <v>0</v>
          </cell>
          <cell r="AN1087">
            <v>0</v>
          </cell>
          <cell r="AO1087">
            <v>0</v>
          </cell>
          <cell r="AR1087" t="str">
            <v>50a</v>
          </cell>
        </row>
        <row r="1088">
          <cell r="R1088">
            <v>0</v>
          </cell>
          <cell r="S1088">
            <v>0</v>
          </cell>
          <cell r="T1088">
            <v>0</v>
          </cell>
          <cell r="U1088">
            <v>0</v>
          </cell>
          <cell r="V1088">
            <v>0</v>
          </cell>
          <cell r="W1088">
            <v>0</v>
          </cell>
          <cell r="X1088">
            <v>0</v>
          </cell>
          <cell r="Y1088">
            <v>0</v>
          </cell>
          <cell r="Z1088">
            <v>0</v>
          </cell>
          <cell r="AA1088">
            <v>0</v>
          </cell>
          <cell r="AB1088">
            <v>0</v>
          </cell>
          <cell r="AC1088">
            <v>0</v>
          </cell>
          <cell r="AD1088">
            <v>0</v>
          </cell>
          <cell r="AE1088">
            <v>0</v>
          </cell>
          <cell r="AF1088">
            <v>0</v>
          </cell>
          <cell r="AG1088">
            <v>0</v>
          </cell>
          <cell r="AH1088">
            <v>0</v>
          </cell>
          <cell r="AI1088">
            <v>0</v>
          </cell>
          <cell r="AJ1088">
            <v>0</v>
          </cell>
          <cell r="AK1088">
            <v>0</v>
          </cell>
          <cell r="AL1088">
            <v>0</v>
          </cell>
          <cell r="AM1088">
            <v>0</v>
          </cell>
          <cell r="AN1088">
            <v>0</v>
          </cell>
          <cell r="AO1088">
            <v>0</v>
          </cell>
          <cell r="AR1088" t="str">
            <v>50a</v>
          </cell>
        </row>
        <row r="1089">
          <cell r="R1089">
            <v>0</v>
          </cell>
          <cell r="S1089">
            <v>0</v>
          </cell>
          <cell r="T1089">
            <v>0</v>
          </cell>
          <cell r="U1089">
            <v>0</v>
          </cell>
          <cell r="V1089">
            <v>0</v>
          </cell>
          <cell r="W1089">
            <v>0</v>
          </cell>
          <cell r="X1089">
            <v>0</v>
          </cell>
          <cell r="Y1089">
            <v>0</v>
          </cell>
          <cell r="Z1089">
            <v>0</v>
          </cell>
          <cell r="AA1089">
            <v>0</v>
          </cell>
          <cell r="AB1089">
            <v>0</v>
          </cell>
          <cell r="AC1089">
            <v>0</v>
          </cell>
          <cell r="AD1089">
            <v>0</v>
          </cell>
          <cell r="AE1089">
            <v>0</v>
          </cell>
          <cell r="AF1089">
            <v>0</v>
          </cell>
          <cell r="AG1089">
            <v>0</v>
          </cell>
          <cell r="AH1089">
            <v>0</v>
          </cell>
          <cell r="AI1089">
            <v>0</v>
          </cell>
          <cell r="AJ1089">
            <v>0</v>
          </cell>
          <cell r="AK1089">
            <v>0</v>
          </cell>
          <cell r="AL1089">
            <v>0</v>
          </cell>
          <cell r="AM1089">
            <v>0</v>
          </cell>
          <cell r="AN1089">
            <v>0</v>
          </cell>
          <cell r="AO1089">
            <v>0</v>
          </cell>
          <cell r="AR1089" t="str">
            <v>50b</v>
          </cell>
        </row>
        <row r="1090">
          <cell r="R1090">
            <v>0</v>
          </cell>
          <cell r="S1090">
            <v>0</v>
          </cell>
          <cell r="T1090">
            <v>0</v>
          </cell>
          <cell r="U1090">
            <v>0</v>
          </cell>
          <cell r="V1090">
            <v>0</v>
          </cell>
          <cell r="W1090">
            <v>0</v>
          </cell>
          <cell r="X1090">
            <v>0</v>
          </cell>
          <cell r="Y1090">
            <v>0</v>
          </cell>
          <cell r="Z1090">
            <v>0</v>
          </cell>
          <cell r="AA1090">
            <v>0</v>
          </cell>
          <cell r="AB1090">
            <v>0</v>
          </cell>
          <cell r="AC1090">
            <v>0</v>
          </cell>
          <cell r="AD1090">
            <v>0</v>
          </cell>
          <cell r="AE1090">
            <v>0</v>
          </cell>
          <cell r="AF1090">
            <v>0</v>
          </cell>
          <cell r="AG1090">
            <v>0</v>
          </cell>
          <cell r="AH1090">
            <v>0</v>
          </cell>
          <cell r="AI1090">
            <v>0</v>
          </cell>
          <cell r="AJ1090">
            <v>0</v>
          </cell>
          <cell r="AK1090">
            <v>0</v>
          </cell>
          <cell r="AL1090">
            <v>0</v>
          </cell>
          <cell r="AM1090">
            <v>0</v>
          </cell>
          <cell r="AN1090">
            <v>0</v>
          </cell>
          <cell r="AO1090">
            <v>0</v>
          </cell>
          <cell r="AR1090" t="str">
            <v>50b</v>
          </cell>
        </row>
        <row r="1091">
          <cell r="R1091">
            <v>0</v>
          </cell>
          <cell r="S1091">
            <v>0</v>
          </cell>
          <cell r="T1091">
            <v>0</v>
          </cell>
          <cell r="U1091">
            <v>0</v>
          </cell>
          <cell r="V1091">
            <v>0</v>
          </cell>
          <cell r="W1091">
            <v>0</v>
          </cell>
          <cell r="X1091">
            <v>0</v>
          </cell>
          <cell r="Y1091">
            <v>0</v>
          </cell>
          <cell r="Z1091">
            <v>0</v>
          </cell>
          <cell r="AA1091">
            <v>0</v>
          </cell>
          <cell r="AB1091">
            <v>0</v>
          </cell>
          <cell r="AC1091">
            <v>0</v>
          </cell>
          <cell r="AD1091">
            <v>0</v>
          </cell>
          <cell r="AE1091">
            <v>0</v>
          </cell>
          <cell r="AF1091">
            <v>0</v>
          </cell>
          <cell r="AG1091">
            <v>0</v>
          </cell>
          <cell r="AH1091">
            <v>0</v>
          </cell>
          <cell r="AI1091">
            <v>0</v>
          </cell>
          <cell r="AJ1091">
            <v>0</v>
          </cell>
          <cell r="AK1091">
            <v>0</v>
          </cell>
          <cell r="AL1091">
            <v>0</v>
          </cell>
          <cell r="AM1091">
            <v>0</v>
          </cell>
          <cell r="AN1091">
            <v>0</v>
          </cell>
          <cell r="AO1091">
            <v>0</v>
          </cell>
          <cell r="AR1091" t="str">
            <v>50b</v>
          </cell>
        </row>
        <row r="1092">
          <cell r="R1092">
            <v>0</v>
          </cell>
          <cell r="S1092">
            <v>0</v>
          </cell>
          <cell r="T1092">
            <v>0</v>
          </cell>
          <cell r="U1092">
            <v>0</v>
          </cell>
          <cell r="V1092">
            <v>0</v>
          </cell>
          <cell r="W1092">
            <v>0</v>
          </cell>
          <cell r="X1092">
            <v>0</v>
          </cell>
          <cell r="Y1092">
            <v>0</v>
          </cell>
          <cell r="Z1092">
            <v>0</v>
          </cell>
          <cell r="AA1092">
            <v>0</v>
          </cell>
          <cell r="AB1092">
            <v>0</v>
          </cell>
          <cell r="AC1092">
            <v>0</v>
          </cell>
          <cell r="AD1092">
            <v>0</v>
          </cell>
          <cell r="AE1092">
            <v>0</v>
          </cell>
          <cell r="AF1092">
            <v>0</v>
          </cell>
          <cell r="AG1092">
            <v>0</v>
          </cell>
          <cell r="AH1092">
            <v>0</v>
          </cell>
          <cell r="AI1092">
            <v>0</v>
          </cell>
          <cell r="AJ1092">
            <v>0</v>
          </cell>
          <cell r="AK1092">
            <v>0</v>
          </cell>
          <cell r="AL1092">
            <v>0</v>
          </cell>
          <cell r="AM1092">
            <v>0</v>
          </cell>
          <cell r="AN1092">
            <v>0</v>
          </cell>
          <cell r="AO1092">
            <v>0</v>
          </cell>
          <cell r="AR1092" t="str">
            <v>50b</v>
          </cell>
        </row>
        <row r="1093">
          <cell r="R1093">
            <v>0</v>
          </cell>
          <cell r="S1093">
            <v>0</v>
          </cell>
          <cell r="T1093">
            <v>0</v>
          </cell>
          <cell r="U1093">
            <v>0</v>
          </cell>
          <cell r="V1093">
            <v>0</v>
          </cell>
          <cell r="W1093">
            <v>0</v>
          </cell>
          <cell r="X1093">
            <v>0</v>
          </cell>
          <cell r="Y1093">
            <v>0</v>
          </cell>
          <cell r="Z1093">
            <v>0</v>
          </cell>
          <cell r="AA1093">
            <v>0</v>
          </cell>
          <cell r="AB1093">
            <v>0</v>
          </cell>
          <cell r="AC1093">
            <v>0</v>
          </cell>
          <cell r="AD1093">
            <v>0</v>
          </cell>
          <cell r="AE1093">
            <v>0</v>
          </cell>
          <cell r="AF1093">
            <v>0</v>
          </cell>
          <cell r="AG1093">
            <v>0</v>
          </cell>
          <cell r="AH1093">
            <v>0</v>
          </cell>
          <cell r="AI1093">
            <v>0</v>
          </cell>
          <cell r="AJ1093">
            <v>0</v>
          </cell>
          <cell r="AK1093">
            <v>0</v>
          </cell>
          <cell r="AL1093">
            <v>0</v>
          </cell>
          <cell r="AM1093">
            <v>0</v>
          </cell>
          <cell r="AN1093">
            <v>0</v>
          </cell>
          <cell r="AO1093">
            <v>0</v>
          </cell>
          <cell r="AR1093" t="str">
            <v>50a</v>
          </cell>
        </row>
        <row r="1094">
          <cell r="R1094">
            <v>-3322979.02</v>
          </cell>
          <cell r="S1094">
            <v>-486910.32</v>
          </cell>
          <cell r="T1094">
            <v>-1011019.63</v>
          </cell>
          <cell r="U1094">
            <v>-1379282.52</v>
          </cell>
          <cell r="V1094">
            <v>-1747675.36</v>
          </cell>
          <cell r="W1094">
            <v>-2090962.26</v>
          </cell>
          <cell r="X1094">
            <v>-2420066.89</v>
          </cell>
          <cell r="Y1094">
            <v>-2774936.6</v>
          </cell>
          <cell r="Z1094">
            <v>-2252644</v>
          </cell>
          <cell r="AA1094">
            <v>-2628887.0699999998</v>
          </cell>
          <cell r="AB1094">
            <v>-3008726.26</v>
          </cell>
          <cell r="AC1094">
            <v>-7366334</v>
          </cell>
          <cell r="AD1094">
            <v>-2631742.3041666667</v>
          </cell>
          <cell r="AE1094">
            <v>-2323482.0183333331</v>
          </cell>
          <cell r="AF1094">
            <v>-2297999.3599999999</v>
          </cell>
          <cell r="AG1094">
            <v>-2271588.2845833334</v>
          </cell>
          <cell r="AH1094">
            <v>-2235815.0862500002</v>
          </cell>
          <cell r="AI1094">
            <v>-2191296.8333333335</v>
          </cell>
          <cell r="AJ1094">
            <v>-2138218.2041666671</v>
          </cell>
          <cell r="AK1094">
            <v>-2125157.06</v>
          </cell>
          <cell r="AL1094">
            <v>-2153236.2516666669</v>
          </cell>
          <cell r="AM1094">
            <v>-2172030.6750000003</v>
          </cell>
          <cell r="AN1094">
            <v>-2181615.9212500001</v>
          </cell>
          <cell r="AO1094">
            <v>-2362758.4108333332</v>
          </cell>
          <cell r="AR1094" t="str">
            <v>50a</v>
          </cell>
        </row>
        <row r="1095">
          <cell r="R1095">
            <v>0</v>
          </cell>
          <cell r="S1095">
            <v>0</v>
          </cell>
          <cell r="T1095">
            <v>0</v>
          </cell>
          <cell r="U1095">
            <v>0</v>
          </cell>
          <cell r="V1095">
            <v>0</v>
          </cell>
          <cell r="W1095">
            <v>0</v>
          </cell>
          <cell r="X1095">
            <v>0</v>
          </cell>
          <cell r="Y1095">
            <v>0</v>
          </cell>
          <cell r="Z1095">
            <v>0</v>
          </cell>
          <cell r="AA1095">
            <v>0</v>
          </cell>
          <cell r="AB1095">
            <v>0</v>
          </cell>
          <cell r="AC1095">
            <v>0</v>
          </cell>
          <cell r="AD1095">
            <v>0</v>
          </cell>
          <cell r="AE1095">
            <v>0</v>
          </cell>
          <cell r="AF1095">
            <v>0</v>
          </cell>
          <cell r="AG1095">
            <v>0</v>
          </cell>
          <cell r="AH1095">
            <v>0</v>
          </cell>
          <cell r="AI1095">
            <v>0</v>
          </cell>
          <cell r="AJ1095">
            <v>0</v>
          </cell>
          <cell r="AK1095">
            <v>0</v>
          </cell>
          <cell r="AL1095">
            <v>0</v>
          </cell>
          <cell r="AM1095">
            <v>0</v>
          </cell>
          <cell r="AN1095">
            <v>0</v>
          </cell>
          <cell r="AO1095">
            <v>0</v>
          </cell>
          <cell r="AR1095" t="str">
            <v>50a</v>
          </cell>
        </row>
        <row r="1096">
          <cell r="R1096">
            <v>-26708267.52</v>
          </cell>
          <cell r="S1096">
            <v>-20107836.239999998</v>
          </cell>
          <cell r="T1096">
            <v>-19892990.690000001</v>
          </cell>
          <cell r="U1096">
            <v>-18075642.48</v>
          </cell>
          <cell r="V1096">
            <v>-21067681.780000001</v>
          </cell>
          <cell r="W1096">
            <v>-21292583.370000001</v>
          </cell>
          <cell r="X1096">
            <v>-21788965.32</v>
          </cell>
          <cell r="Y1096">
            <v>-20784054.43</v>
          </cell>
          <cell r="Z1096">
            <v>-23309225.239999998</v>
          </cell>
          <cell r="AA1096">
            <v>-23106512.699999999</v>
          </cell>
          <cell r="AB1096">
            <v>-23465192.510000002</v>
          </cell>
          <cell r="AC1096">
            <v>-32748640.969999999</v>
          </cell>
          <cell r="AD1096">
            <v>-21980084.947083335</v>
          </cell>
          <cell r="AE1096">
            <v>-21851749.890833337</v>
          </cell>
          <cell r="AF1096">
            <v>-21763260.498750005</v>
          </cell>
          <cell r="AG1096">
            <v>-21604055.141250003</v>
          </cell>
          <cell r="AH1096">
            <v>-21562649.460000001</v>
          </cell>
          <cell r="AI1096">
            <v>-21781543.493750002</v>
          </cell>
          <cell r="AJ1096">
            <v>-22110645.173333336</v>
          </cell>
          <cell r="AK1096">
            <v>-22423857.478750002</v>
          </cell>
          <cell r="AL1096">
            <v>-22743742.017916668</v>
          </cell>
          <cell r="AM1096">
            <v>-23078668.724999998</v>
          </cell>
          <cell r="AN1096">
            <v>-23092937.28916667</v>
          </cell>
          <cell r="AO1096">
            <v>-22832561.671666667</v>
          </cell>
          <cell r="AR1096" t="str">
            <v>50a</v>
          </cell>
        </row>
        <row r="1097">
          <cell r="R1097">
            <v>0</v>
          </cell>
          <cell r="S1097">
            <v>0</v>
          </cell>
          <cell r="T1097">
            <v>0</v>
          </cell>
          <cell r="U1097">
            <v>0</v>
          </cell>
          <cell r="V1097">
            <v>0</v>
          </cell>
          <cell r="W1097">
            <v>0</v>
          </cell>
          <cell r="X1097">
            <v>0</v>
          </cell>
          <cell r="Y1097">
            <v>0</v>
          </cell>
          <cell r="Z1097">
            <v>0</v>
          </cell>
          <cell r="AA1097">
            <v>0</v>
          </cell>
          <cell r="AB1097">
            <v>0</v>
          </cell>
          <cell r="AC1097">
            <v>0</v>
          </cell>
          <cell r="AD1097">
            <v>0</v>
          </cell>
          <cell r="AE1097">
            <v>0</v>
          </cell>
          <cell r="AF1097">
            <v>0</v>
          </cell>
          <cell r="AG1097">
            <v>0</v>
          </cell>
          <cell r="AH1097">
            <v>0</v>
          </cell>
          <cell r="AI1097">
            <v>0</v>
          </cell>
          <cell r="AJ1097">
            <v>0</v>
          </cell>
          <cell r="AK1097">
            <v>0</v>
          </cell>
          <cell r="AL1097">
            <v>0</v>
          </cell>
          <cell r="AM1097">
            <v>0</v>
          </cell>
          <cell r="AN1097">
            <v>0</v>
          </cell>
          <cell r="AO1097">
            <v>0</v>
          </cell>
          <cell r="AR1097" t="str">
            <v>50a</v>
          </cell>
        </row>
        <row r="1098">
          <cell r="X1098">
            <v>-6858.95</v>
          </cell>
          <cell r="Y1098">
            <v>-9.67</v>
          </cell>
          <cell r="Z1098">
            <v>1691.25</v>
          </cell>
          <cell r="AA1098">
            <v>-641.53</v>
          </cell>
          <cell r="AB1098">
            <v>913284.54</v>
          </cell>
          <cell r="AC1098">
            <v>0</v>
          </cell>
          <cell r="AI1098">
            <v>0</v>
          </cell>
          <cell r="AJ1098">
            <v>-285.78958333333333</v>
          </cell>
          <cell r="AK1098">
            <v>-571.98208333333332</v>
          </cell>
          <cell r="AL1098">
            <v>-501.91624999999999</v>
          </cell>
          <cell r="AM1098">
            <v>-458.1779166666667</v>
          </cell>
          <cell r="AN1098">
            <v>37568.614166666666</v>
          </cell>
          <cell r="AO1098">
            <v>75622.136666666673</v>
          </cell>
          <cell r="AR1098" t="str">
            <v>50a</v>
          </cell>
        </row>
        <row r="1099">
          <cell r="X1099">
            <v>-3393.29</v>
          </cell>
          <cell r="Y1099">
            <v>-2091.87</v>
          </cell>
          <cell r="Z1099">
            <v>966.82</v>
          </cell>
          <cell r="AA1099">
            <v>853.45</v>
          </cell>
          <cell r="AB1099">
            <v>834.63</v>
          </cell>
          <cell r="AC1099">
            <v>0</v>
          </cell>
          <cell r="AI1099">
            <v>0</v>
          </cell>
          <cell r="AJ1099">
            <v>-141.38708333333332</v>
          </cell>
          <cell r="AK1099">
            <v>-369.9354166666667</v>
          </cell>
          <cell r="AL1099">
            <v>-416.8125</v>
          </cell>
          <cell r="AM1099">
            <v>-340.96791666666667</v>
          </cell>
          <cell r="AN1099">
            <v>-270.63125000000002</v>
          </cell>
          <cell r="AO1099">
            <v>-235.85500000000002</v>
          </cell>
          <cell r="AR1099" t="str">
            <v>50a</v>
          </cell>
        </row>
        <row r="1100">
          <cell r="X1100">
            <v>-1462.45</v>
          </cell>
          <cell r="Y1100">
            <v>49.23</v>
          </cell>
          <cell r="Z1100">
            <v>305.77</v>
          </cell>
          <cell r="AA1100">
            <v>884.95</v>
          </cell>
          <cell r="AB1100">
            <v>3019.53</v>
          </cell>
          <cell r="AC1100">
            <v>0</v>
          </cell>
          <cell r="AI1100">
            <v>0</v>
          </cell>
          <cell r="AJ1100">
            <v>-60.935416666666669</v>
          </cell>
          <cell r="AK1100">
            <v>-119.81958333333334</v>
          </cell>
          <cell r="AL1100">
            <v>-105.02791666666667</v>
          </cell>
          <cell r="AM1100">
            <v>-55.414583333333333</v>
          </cell>
          <cell r="AN1100">
            <v>107.27208333333334</v>
          </cell>
          <cell r="AO1100">
            <v>233.08583333333334</v>
          </cell>
          <cell r="AR1100" t="str">
            <v>50a</v>
          </cell>
        </row>
        <row r="1101">
          <cell r="X1101">
            <v>-401.04</v>
          </cell>
          <cell r="Y1101">
            <v>-1106.19</v>
          </cell>
          <cell r="Z1101">
            <v>-1521.02</v>
          </cell>
          <cell r="AA1101">
            <v>-1276.82</v>
          </cell>
          <cell r="AB1101">
            <v>-731.3</v>
          </cell>
          <cell r="AC1101">
            <v>-306.77999999999997</v>
          </cell>
          <cell r="AI1101">
            <v>0</v>
          </cell>
          <cell r="AJ1101">
            <v>-16.71</v>
          </cell>
          <cell r="AK1101">
            <v>-79.511250000000004</v>
          </cell>
          <cell r="AL1101">
            <v>-188.97833333333332</v>
          </cell>
          <cell r="AM1101">
            <v>-305.55500000000001</v>
          </cell>
          <cell r="AN1101">
            <v>-389.22666666666663</v>
          </cell>
          <cell r="AO1101">
            <v>-432.48</v>
          </cell>
          <cell r="AR1101" t="str">
            <v>50a</v>
          </cell>
        </row>
        <row r="1102">
          <cell r="X1102">
            <v>-19.53</v>
          </cell>
          <cell r="Y1102">
            <v>-85.23</v>
          </cell>
          <cell r="Z1102">
            <v>-217.26</v>
          </cell>
          <cell r="AA1102">
            <v>-218.96</v>
          </cell>
          <cell r="AB1102">
            <v>-178.26</v>
          </cell>
          <cell r="AC1102">
            <v>-147.41</v>
          </cell>
          <cell r="AI1102">
            <v>0</v>
          </cell>
          <cell r="AJ1102">
            <v>-0.81375000000000008</v>
          </cell>
          <cell r="AK1102">
            <v>-5.17875</v>
          </cell>
          <cell r="AL1102">
            <v>-17.782499999999999</v>
          </cell>
          <cell r="AM1102">
            <v>-35.958333333333336</v>
          </cell>
          <cell r="AN1102">
            <v>-52.509166666666665</v>
          </cell>
          <cell r="AO1102">
            <v>-66.078749999999999</v>
          </cell>
          <cell r="AR1102" t="str">
            <v>50a</v>
          </cell>
        </row>
        <row r="1103">
          <cell r="X1103">
            <v>50395.33</v>
          </cell>
          <cell r="Y1103">
            <v>48692.38</v>
          </cell>
          <cell r="Z1103">
            <v>-4874.79</v>
          </cell>
          <cell r="AA1103">
            <v>-1372.42</v>
          </cell>
          <cell r="AB1103">
            <v>-1218.5999999999999</v>
          </cell>
          <cell r="AC1103">
            <v>-1124.6400000000001</v>
          </cell>
          <cell r="AI1103">
            <v>0</v>
          </cell>
          <cell r="AJ1103">
            <v>2099.8054166666666</v>
          </cell>
          <cell r="AK1103">
            <v>6228.46</v>
          </cell>
          <cell r="AL1103">
            <v>8054.192916666666</v>
          </cell>
          <cell r="AM1103">
            <v>7793.892499999999</v>
          </cell>
          <cell r="AN1103">
            <v>7685.9333333333334</v>
          </cell>
          <cell r="AO1103">
            <v>7588.2983333333323</v>
          </cell>
          <cell r="AR1103" t="str">
            <v>50a</v>
          </cell>
        </row>
        <row r="1104">
          <cell r="X1104">
            <v>42.52</v>
          </cell>
          <cell r="Y1104">
            <v>59.37</v>
          </cell>
          <cell r="Z1104">
            <v>200.69</v>
          </cell>
          <cell r="AA1104">
            <v>1045.81</v>
          </cell>
          <cell r="AB1104">
            <v>1139.42</v>
          </cell>
          <cell r="AC1104">
            <v>0</v>
          </cell>
          <cell r="AI1104">
            <v>0</v>
          </cell>
          <cell r="AJ1104">
            <v>1.7716666666666667</v>
          </cell>
          <cell r="AK1104">
            <v>6.0170833333333329</v>
          </cell>
          <cell r="AL1104">
            <v>16.852916666666669</v>
          </cell>
          <cell r="AM1104">
            <v>68.790416666666658</v>
          </cell>
          <cell r="AN1104">
            <v>159.84166666666667</v>
          </cell>
          <cell r="AO1104">
            <v>207.3175</v>
          </cell>
          <cell r="AR1104" t="str">
            <v>50a</v>
          </cell>
        </row>
        <row r="1105">
          <cell r="X1105">
            <v>16</v>
          </cell>
          <cell r="Y1105">
            <v>32</v>
          </cell>
          <cell r="Z1105">
            <v>32</v>
          </cell>
          <cell r="AA1105">
            <v>32</v>
          </cell>
          <cell r="AB1105">
            <v>32</v>
          </cell>
          <cell r="AC1105">
            <v>0</v>
          </cell>
          <cell r="AI1105">
            <v>0</v>
          </cell>
          <cell r="AJ1105">
            <v>0.66666666666666663</v>
          </cell>
          <cell r="AK1105">
            <v>2.6666666666666665</v>
          </cell>
          <cell r="AL1105">
            <v>5.333333333333333</v>
          </cell>
          <cell r="AM1105">
            <v>8</v>
          </cell>
          <cell r="AN1105">
            <v>10.666666666666666</v>
          </cell>
          <cell r="AO1105">
            <v>12</v>
          </cell>
          <cell r="AR1105" t="str">
            <v>50a</v>
          </cell>
        </row>
        <row r="1106">
          <cell r="R1106">
            <v>-3614166.82</v>
          </cell>
          <cell r="S1106">
            <v>-2401367.46</v>
          </cell>
          <cell r="T1106">
            <v>-2953156.07</v>
          </cell>
          <cell r="U1106">
            <v>-3133856.12</v>
          </cell>
          <cell r="V1106">
            <v>-3234217.16</v>
          </cell>
          <cell r="W1106">
            <v>-3394092.67</v>
          </cell>
          <cell r="X1106">
            <v>-3762270.17</v>
          </cell>
          <cell r="Y1106">
            <v>-2949599.57</v>
          </cell>
          <cell r="Z1106">
            <v>-3007745.9</v>
          </cell>
          <cell r="AA1106">
            <v>-3099915.23</v>
          </cell>
          <cell r="AB1106">
            <v>-3358156.68</v>
          </cell>
          <cell r="AC1106">
            <v>-4043083</v>
          </cell>
          <cell r="AD1106">
            <v>-2989931.8170833327</v>
          </cell>
          <cell r="AE1106">
            <v>-2968022.2079166663</v>
          </cell>
          <cell r="AF1106">
            <v>-2958944.8066666666</v>
          </cell>
          <cell r="AG1106">
            <v>-3004808.7670833338</v>
          </cell>
          <cell r="AH1106">
            <v>-3038897.2225000001</v>
          </cell>
          <cell r="AI1106">
            <v>-3064306.3595833331</v>
          </cell>
          <cell r="AJ1106">
            <v>-3094796.7058333331</v>
          </cell>
          <cell r="AK1106">
            <v>-3135087.5241666674</v>
          </cell>
          <cell r="AL1106">
            <v>-3175125.3900000006</v>
          </cell>
          <cell r="AM1106">
            <v>-3187535.8145833337</v>
          </cell>
          <cell r="AN1106">
            <v>-3201344.9029166666</v>
          </cell>
          <cell r="AO1106">
            <v>-3231917.4191666669</v>
          </cell>
          <cell r="AR1106" t="str">
            <v>50a</v>
          </cell>
        </row>
        <row r="1107">
          <cell r="R1107">
            <v>-1891705.11</v>
          </cell>
          <cell r="S1107">
            <v>1293.82</v>
          </cell>
          <cell r="T1107">
            <v>-373406.12</v>
          </cell>
          <cell r="U1107">
            <v>-626464.07999999996</v>
          </cell>
          <cell r="V1107">
            <v>-972149.42</v>
          </cell>
          <cell r="W1107">
            <v>-1308596.76</v>
          </cell>
          <cell r="X1107">
            <v>-1643506.55</v>
          </cell>
          <cell r="Y1107">
            <v>-281432.27</v>
          </cell>
          <cell r="Z1107">
            <v>-534210.71</v>
          </cell>
          <cell r="AA1107">
            <v>-844836.24</v>
          </cell>
          <cell r="AB1107">
            <v>-1113041.02</v>
          </cell>
          <cell r="AC1107">
            <v>-1570361.03</v>
          </cell>
          <cell r="AD1107">
            <v>-794110.26291666657</v>
          </cell>
          <cell r="AE1107">
            <v>-761833.34583333333</v>
          </cell>
          <cell r="AF1107">
            <v>-716769.9191666668</v>
          </cell>
          <cell r="AG1107">
            <v>-738703.0341666668</v>
          </cell>
          <cell r="AH1107">
            <v>-761514.42291666672</v>
          </cell>
          <cell r="AI1107">
            <v>-788243.61833333329</v>
          </cell>
          <cell r="AJ1107">
            <v>-816002.66166666662</v>
          </cell>
          <cell r="AK1107">
            <v>-840325.67125000001</v>
          </cell>
          <cell r="AL1107">
            <v>-863528.8308333332</v>
          </cell>
          <cell r="AM1107">
            <v>-879043.18958333321</v>
          </cell>
          <cell r="AN1107">
            <v>-892619.25624999998</v>
          </cell>
          <cell r="AO1107">
            <v>-915985.91374999995</v>
          </cell>
          <cell r="AR1107" t="str">
            <v>50a</v>
          </cell>
        </row>
        <row r="1108">
          <cell r="X1108">
            <v>-3569.89</v>
          </cell>
          <cell r="Y1108">
            <v>-82490.210000000006</v>
          </cell>
          <cell r="Z1108">
            <v>-491992.32000000001</v>
          </cell>
          <cell r="AA1108">
            <v>-11275.28</v>
          </cell>
          <cell r="AB1108">
            <v>0</v>
          </cell>
          <cell r="AC1108">
            <v>0</v>
          </cell>
          <cell r="AI1108">
            <v>0</v>
          </cell>
          <cell r="AJ1108">
            <v>-148.74541666666667</v>
          </cell>
          <cell r="AK1108">
            <v>-3734.5829166666667</v>
          </cell>
          <cell r="AL1108">
            <v>-27671.355</v>
          </cell>
          <cell r="AM1108">
            <v>-48640.83833333334</v>
          </cell>
          <cell r="AN1108">
            <v>-49110.64166666667</v>
          </cell>
          <cell r="AO1108">
            <v>-49110.64166666667</v>
          </cell>
          <cell r="AR1108" t="str">
            <v>50a</v>
          </cell>
        </row>
        <row r="1109">
          <cell r="Y1109">
            <v>-3038.5</v>
          </cell>
          <cell r="Z1109">
            <v>-5482</v>
          </cell>
          <cell r="AA1109">
            <v>-800</v>
          </cell>
          <cell r="AB1109">
            <v>0</v>
          </cell>
          <cell r="AC1109">
            <v>-183</v>
          </cell>
          <cell r="AI1109">
            <v>0</v>
          </cell>
          <cell r="AJ1109">
            <v>0</v>
          </cell>
          <cell r="AK1109">
            <v>-126.60416666666667</v>
          </cell>
          <cell r="AL1109">
            <v>-481.625</v>
          </cell>
          <cell r="AM1109">
            <v>-743.375</v>
          </cell>
          <cell r="AN1109">
            <v>-776.70833333333337</v>
          </cell>
          <cell r="AO1109">
            <v>-784.33333333333337</v>
          </cell>
          <cell r="AR1109" t="str">
            <v>50a</v>
          </cell>
        </row>
        <row r="1110">
          <cell r="Z1110">
            <v>248983.5</v>
          </cell>
          <cell r="AA1110">
            <v>0</v>
          </cell>
          <cell r="AB1110">
            <v>-41.58</v>
          </cell>
          <cell r="AC1110">
            <v>-17.28</v>
          </cell>
          <cell r="AK1110">
            <v>0</v>
          </cell>
          <cell r="AL1110">
            <v>10374.3125</v>
          </cell>
          <cell r="AM1110">
            <v>20748.625</v>
          </cell>
          <cell r="AN1110">
            <v>20746.892499999998</v>
          </cell>
          <cell r="AO1110">
            <v>20744.439999999999</v>
          </cell>
          <cell r="AR1110" t="str">
            <v>50a</v>
          </cell>
        </row>
        <row r="1111">
          <cell r="R1111">
            <v>-59.6</v>
          </cell>
          <cell r="S1111">
            <v>166.61</v>
          </cell>
          <cell r="T1111">
            <v>0</v>
          </cell>
          <cell r="U1111">
            <v>119.47</v>
          </cell>
          <cell r="V1111">
            <v>0</v>
          </cell>
          <cell r="W1111">
            <v>0</v>
          </cell>
          <cell r="X1111">
            <v>3683.36</v>
          </cell>
          <cell r="Y1111">
            <v>2584.4899999999998</v>
          </cell>
          <cell r="Z1111">
            <v>0</v>
          </cell>
          <cell r="AA1111">
            <v>0</v>
          </cell>
          <cell r="AB1111">
            <v>0</v>
          </cell>
          <cell r="AC1111">
            <v>0</v>
          </cell>
          <cell r="AD1111">
            <v>310.84750000000003</v>
          </cell>
          <cell r="AE1111">
            <v>291.89208333333335</v>
          </cell>
          <cell r="AF1111">
            <v>302.97291666666672</v>
          </cell>
          <cell r="AG1111">
            <v>275.62666666666672</v>
          </cell>
          <cell r="AH1111">
            <v>199.7179166666667</v>
          </cell>
          <cell r="AI1111">
            <v>119.45041666666664</v>
          </cell>
          <cell r="AJ1111">
            <v>226.45375000000001</v>
          </cell>
          <cell r="AK1111">
            <v>466.98708333333326</v>
          </cell>
          <cell r="AL1111">
            <v>554.98541666666665</v>
          </cell>
          <cell r="AM1111">
            <v>549.67416666666657</v>
          </cell>
          <cell r="AN1111">
            <v>544.1925</v>
          </cell>
          <cell r="AO1111">
            <v>538.71083333333331</v>
          </cell>
          <cell r="AR1111" t="str">
            <v>50a</v>
          </cell>
        </row>
        <row r="1112">
          <cell r="R1112">
            <v>-200000</v>
          </cell>
          <cell r="S1112">
            <v>-200000</v>
          </cell>
          <cell r="T1112">
            <v>-200000</v>
          </cell>
          <cell r="U1112">
            <v>-200000</v>
          </cell>
          <cell r="V1112">
            <v>-200000</v>
          </cell>
          <cell r="W1112">
            <v>-200000</v>
          </cell>
          <cell r="X1112">
            <v>-200000</v>
          </cell>
          <cell r="Y1112">
            <v>-200000</v>
          </cell>
          <cell r="Z1112">
            <v>-200000</v>
          </cell>
          <cell r="AA1112">
            <v>-200000</v>
          </cell>
          <cell r="AB1112">
            <v>-200000</v>
          </cell>
          <cell r="AC1112">
            <v>-200000</v>
          </cell>
          <cell r="AD1112">
            <v>-367080.41666666669</v>
          </cell>
          <cell r="AE1112">
            <v>-333728.33333333331</v>
          </cell>
          <cell r="AF1112">
            <v>-300376.25</v>
          </cell>
          <cell r="AG1112">
            <v>-267024.16666666669</v>
          </cell>
          <cell r="AH1112">
            <v>-233672.08333333334</v>
          </cell>
          <cell r="AI1112">
            <v>-212820</v>
          </cell>
          <cell r="AJ1112">
            <v>-204477.29166666666</v>
          </cell>
          <cell r="AK1112">
            <v>-200310.625</v>
          </cell>
          <cell r="AL1112">
            <v>-200258.85416666666</v>
          </cell>
          <cell r="AM1112">
            <v>-200155.3125</v>
          </cell>
          <cell r="AN1112">
            <v>-200051.77083333334</v>
          </cell>
          <cell r="AO1112">
            <v>-200000</v>
          </cell>
          <cell r="AR1112" t="str">
            <v>50a</v>
          </cell>
        </row>
        <row r="1113">
          <cell r="R1113">
            <v>-374136.08</v>
          </cell>
          <cell r="S1113">
            <v>-201360.39</v>
          </cell>
          <cell r="T1113">
            <v>-196623.92</v>
          </cell>
          <cell r="U1113">
            <v>-195946.22</v>
          </cell>
          <cell r="V1113">
            <v>-197692.3</v>
          </cell>
          <cell r="W1113">
            <v>-202734.13</v>
          </cell>
          <cell r="X1113">
            <v>-289709.78999999998</v>
          </cell>
          <cell r="Y1113">
            <v>-207756.46</v>
          </cell>
          <cell r="Z1113">
            <v>-201260.41</v>
          </cell>
          <cell r="AA1113">
            <v>-195811.72</v>
          </cell>
          <cell r="AB1113">
            <v>-217636.52</v>
          </cell>
          <cell r="AC1113">
            <v>-1261542.44</v>
          </cell>
          <cell r="AD1113">
            <v>-271578.32791666669</v>
          </cell>
          <cell r="AE1113">
            <v>-265058.40875</v>
          </cell>
          <cell r="AF1113">
            <v>-252768.00666666668</v>
          </cell>
          <cell r="AG1113">
            <v>-239994.91500000001</v>
          </cell>
          <cell r="AH1113">
            <v>-233602.24333333332</v>
          </cell>
          <cell r="AI1113">
            <v>-232604.67333333334</v>
          </cell>
          <cell r="AJ1113">
            <v>-231586.69125</v>
          </cell>
          <cell r="AK1113">
            <v>-229924.44749999998</v>
          </cell>
          <cell r="AL1113">
            <v>-228091.91041666665</v>
          </cell>
          <cell r="AM1113">
            <v>-227638.31625</v>
          </cell>
          <cell r="AN1113">
            <v>-227626.32750000004</v>
          </cell>
          <cell r="AO1113">
            <v>-269882.59041666664</v>
          </cell>
          <cell r="AR1113" t="str">
            <v>50b</v>
          </cell>
        </row>
        <row r="1114">
          <cell r="R1114">
            <v>-16684218.34</v>
          </cell>
          <cell r="S1114">
            <v>-14639634.939999999</v>
          </cell>
          <cell r="T1114">
            <v>-13310020.82</v>
          </cell>
          <cell r="U1114">
            <v>-16642856.48</v>
          </cell>
          <cell r="V1114">
            <v>-15495975.789999999</v>
          </cell>
          <cell r="W1114">
            <v>-12621536.77</v>
          </cell>
          <cell r="X1114">
            <v>-17182970.620000001</v>
          </cell>
          <cell r="Y1114">
            <v>-16175571.369999999</v>
          </cell>
          <cell r="Z1114">
            <v>-14970180.77</v>
          </cell>
          <cell r="AA1114">
            <v>-18870504.359999999</v>
          </cell>
          <cell r="AB1114">
            <v>-17016021.48</v>
          </cell>
          <cell r="AC1114">
            <v>-17555854.09</v>
          </cell>
          <cell r="AD1114">
            <v>-13036484.977500001</v>
          </cell>
          <cell r="AE1114">
            <v>-13358964.156666664</v>
          </cell>
          <cell r="AF1114">
            <v>-13491931.775</v>
          </cell>
          <cell r="AG1114">
            <v>-13830354.012083335</v>
          </cell>
          <cell r="AH1114">
            <v>-14383619.45125</v>
          </cell>
          <cell r="AI1114">
            <v>-14725298.434583331</v>
          </cell>
          <cell r="AJ1114">
            <v>-14896728.8825</v>
          </cell>
          <cell r="AK1114">
            <v>-15194788.088750003</v>
          </cell>
          <cell r="AL1114">
            <v>-15330367.30291667</v>
          </cell>
          <cell r="AM1114">
            <v>-15471327.686250001</v>
          </cell>
          <cell r="AN1114">
            <v>-15836885.86875</v>
          </cell>
          <cell r="AO1114">
            <v>-15958613.765416665</v>
          </cell>
          <cell r="AR1114" t="str">
            <v>50a</v>
          </cell>
        </row>
        <row r="1115">
          <cell r="R1115">
            <v>-1682071.74</v>
          </cell>
          <cell r="S1115">
            <v>-1599468.78</v>
          </cell>
          <cell r="T1115">
            <v>-1666466.81</v>
          </cell>
          <cell r="U1115">
            <v>-1710786.89</v>
          </cell>
          <cell r="V1115">
            <v>-1689692.63</v>
          </cell>
          <cell r="W1115">
            <v>-1881402.74</v>
          </cell>
          <cell r="X1115">
            <v>-1762950.01</v>
          </cell>
          <cell r="Y1115">
            <v>-4007509.79</v>
          </cell>
          <cell r="Z1115">
            <v>-3617605.09</v>
          </cell>
          <cell r="AA1115">
            <v>-657600.23</v>
          </cell>
          <cell r="AB1115">
            <v>-600609.91</v>
          </cell>
          <cell r="AC1115">
            <v>-726357.67</v>
          </cell>
          <cell r="AD1115">
            <v>-1697008.9562499998</v>
          </cell>
          <cell r="AE1115">
            <v>-1700893.0174999998</v>
          </cell>
          <cell r="AF1115">
            <v>-1705053.625416667</v>
          </cell>
          <cell r="AG1115">
            <v>-1711215.0583333333</v>
          </cell>
          <cell r="AH1115">
            <v>-1715520.4733333336</v>
          </cell>
          <cell r="AI1115">
            <v>-1724784.5004166665</v>
          </cell>
          <cell r="AJ1115">
            <v>-1731364.8566666665</v>
          </cell>
          <cell r="AK1115">
            <v>-1819061.8429166665</v>
          </cell>
          <cell r="AL1115">
            <v>-1985041.8408333336</v>
          </cell>
          <cell r="AM1115">
            <v>-2015266.4475</v>
          </cell>
          <cell r="AN1115">
            <v>-1924010.6637500001</v>
          </cell>
          <cell r="AO1115">
            <v>-1839110.6520833336</v>
          </cell>
          <cell r="AR1115" t="str">
            <v>50b</v>
          </cell>
        </row>
        <row r="1116">
          <cell r="R1116">
            <v>-5255921.18</v>
          </cell>
          <cell r="S1116">
            <v>-1672482.67</v>
          </cell>
          <cell r="T1116">
            <v>-1545838.29</v>
          </cell>
          <cell r="U1116">
            <v>-4015982.49</v>
          </cell>
          <cell r="V1116">
            <v>-3520248.24</v>
          </cell>
          <cell r="W1116">
            <v>44913.83</v>
          </cell>
          <cell r="X1116">
            <v>-919768.77</v>
          </cell>
          <cell r="Y1116">
            <v>-496830.23</v>
          </cell>
          <cell r="Z1116">
            <v>-630556.75</v>
          </cell>
          <cell r="AA1116">
            <v>-1470625.02</v>
          </cell>
          <cell r="AB1116">
            <v>-698611.73</v>
          </cell>
          <cell r="AC1116">
            <v>-2371036.96</v>
          </cell>
          <cell r="AD1116">
            <v>-2731240.3320833333</v>
          </cell>
          <cell r="AE1116">
            <v>-2767505.7729166667</v>
          </cell>
          <cell r="AF1116">
            <v>-2662172.3937500003</v>
          </cell>
          <cell r="AG1116">
            <v>-2758948.9904166665</v>
          </cell>
          <cell r="AH1116">
            <v>-2974589.1083333329</v>
          </cell>
          <cell r="AI1116">
            <v>-2894811.250833333</v>
          </cell>
          <cell r="AJ1116">
            <v>-2640156.9258333337</v>
          </cell>
          <cell r="AK1116">
            <v>-2383705.4608333339</v>
          </cell>
          <cell r="AL1116">
            <v>-2216991.1604166669</v>
          </cell>
          <cell r="AM1116">
            <v>-2233936.7108333339</v>
          </cell>
          <cell r="AN1116">
            <v>-2133438.6370833335</v>
          </cell>
          <cell r="AO1116">
            <v>-1959000.2262500003</v>
          </cell>
          <cell r="AR1116" t="str">
            <v>50a</v>
          </cell>
        </row>
        <row r="1117">
          <cell r="Y1117">
            <v>-233</v>
          </cell>
          <cell r="Z1117">
            <v>-233</v>
          </cell>
          <cell r="AA1117">
            <v>-233</v>
          </cell>
          <cell r="AB1117">
            <v>-233</v>
          </cell>
          <cell r="AC1117">
            <v>-233</v>
          </cell>
          <cell r="AI1117">
            <v>0</v>
          </cell>
          <cell r="AJ1117">
            <v>0</v>
          </cell>
          <cell r="AK1117">
            <v>-9.7083333333333339</v>
          </cell>
          <cell r="AL1117">
            <v>-29.125</v>
          </cell>
          <cell r="AM1117">
            <v>-48.541666666666664</v>
          </cell>
          <cell r="AN1117">
            <v>-67.958333333333329</v>
          </cell>
          <cell r="AO1117">
            <v>-87.375</v>
          </cell>
          <cell r="AR1117" t="str">
            <v>50a</v>
          </cell>
        </row>
        <row r="1118">
          <cell r="R1118">
            <v>-28396.47</v>
          </cell>
          <cell r="S1118">
            <v>6555.2</v>
          </cell>
          <cell r="T1118">
            <v>-18374.36</v>
          </cell>
          <cell r="U1118">
            <v>-42465.51</v>
          </cell>
          <cell r="V1118">
            <v>3135.77</v>
          </cell>
          <cell r="W1118">
            <v>-20827.150000000001</v>
          </cell>
          <cell r="X1118">
            <v>-44442.86</v>
          </cell>
          <cell r="Y1118">
            <v>4715.1000000000004</v>
          </cell>
          <cell r="Z1118">
            <v>-19027.12</v>
          </cell>
          <cell r="AA1118">
            <v>-43439.48</v>
          </cell>
          <cell r="AB1118">
            <v>3137.21</v>
          </cell>
          <cell r="AC1118">
            <v>-20110.47</v>
          </cell>
          <cell r="AD1118">
            <v>-14948.799583333333</v>
          </cell>
          <cell r="AE1118">
            <v>-15132.590000000002</v>
          </cell>
          <cell r="AF1118">
            <v>-15558.255833333335</v>
          </cell>
          <cell r="AG1118">
            <v>-15806.188749999996</v>
          </cell>
          <cell r="AH1118">
            <v>-16021.372083333334</v>
          </cell>
          <cell r="AI1118">
            <v>-16205.784999999998</v>
          </cell>
          <cell r="AJ1118">
            <v>-16455.844583333335</v>
          </cell>
          <cell r="AK1118">
            <v>-16662.707083333338</v>
          </cell>
          <cell r="AL1118">
            <v>-16817.364999999998</v>
          </cell>
          <cell r="AM1118">
            <v>-16998.975000000002</v>
          </cell>
          <cell r="AN1118">
            <v>-17094.784166666668</v>
          </cell>
          <cell r="AO1118">
            <v>-17696.615000000002</v>
          </cell>
          <cell r="AR1118" t="str">
            <v>50a</v>
          </cell>
        </row>
        <row r="1119">
          <cell r="R1119">
            <v>-42016.160000000003</v>
          </cell>
          <cell r="S1119">
            <v>-40819.199999999997</v>
          </cell>
          <cell r="T1119">
            <v>-86445.7</v>
          </cell>
          <cell r="U1119">
            <v>-95050.54</v>
          </cell>
          <cell r="V1119">
            <v>-86915.48</v>
          </cell>
          <cell r="W1119">
            <v>-80942.59</v>
          </cell>
          <cell r="X1119">
            <v>-50864.45</v>
          </cell>
          <cell r="Y1119">
            <v>-69569.070000000007</v>
          </cell>
          <cell r="Z1119">
            <v>-88525.33</v>
          </cell>
          <cell r="AA1119">
            <v>-108843.35</v>
          </cell>
          <cell r="AB1119">
            <v>-106587.85</v>
          </cell>
          <cell r="AC1119">
            <v>-90967.98</v>
          </cell>
          <cell r="AD1119">
            <v>-39595.715416666666</v>
          </cell>
          <cell r="AE1119">
            <v>-41564.418333333328</v>
          </cell>
          <cell r="AF1119">
            <v>-44665.417500000003</v>
          </cell>
          <cell r="AG1119">
            <v>-49314.741249999999</v>
          </cell>
          <cell r="AH1119">
            <v>-53353.689166666678</v>
          </cell>
          <cell r="AI1119">
            <v>-56121.562083333331</v>
          </cell>
          <cell r="AJ1119">
            <v>-57420.282499999994</v>
          </cell>
          <cell r="AK1119">
            <v>-58733.761249999989</v>
          </cell>
          <cell r="AL1119">
            <v>-61987.810833333322</v>
          </cell>
          <cell r="AM1119">
            <v>-66649.248749999984</v>
          </cell>
          <cell r="AN1119">
            <v>-71942.056666666656</v>
          </cell>
          <cell r="AO1119">
            <v>-76815.137499999997</v>
          </cell>
          <cell r="AR1119" t="str">
            <v>50a</v>
          </cell>
        </row>
        <row r="1120">
          <cell r="R1120">
            <v>-22968.82</v>
          </cell>
          <cell r="S1120">
            <v>-22968.82</v>
          </cell>
          <cell r="T1120">
            <v>0</v>
          </cell>
          <cell r="U1120">
            <v>0</v>
          </cell>
          <cell r="V1120">
            <v>0</v>
          </cell>
          <cell r="W1120">
            <v>0</v>
          </cell>
          <cell r="X1120">
            <v>-46859.91</v>
          </cell>
          <cell r="Y1120">
            <v>-38326.620000000003</v>
          </cell>
          <cell r="Z1120">
            <v>-18095.189999999999</v>
          </cell>
          <cell r="AA1120">
            <v>-6018.13</v>
          </cell>
          <cell r="AB1120">
            <v>-12036.26</v>
          </cell>
          <cell r="AC1120">
            <v>0</v>
          </cell>
          <cell r="AD1120">
            <v>-22968.820000000003</v>
          </cell>
          <cell r="AE1120">
            <v>-22968.820000000003</v>
          </cell>
          <cell r="AF1120">
            <v>-22011.785833333339</v>
          </cell>
          <cell r="AG1120">
            <v>-20097.717500000002</v>
          </cell>
          <cell r="AH1120">
            <v>-18183.64916666667</v>
          </cell>
          <cell r="AI1120">
            <v>-16269.580833333335</v>
          </cell>
          <cell r="AJ1120">
            <v>-16308.008750000003</v>
          </cell>
          <cell r="AK1120">
            <v>-17943.379166666669</v>
          </cell>
          <cell r="AL1120">
            <v>-18380.219583333335</v>
          </cell>
          <cell r="AM1120">
            <v>-17470.872916666667</v>
          </cell>
          <cell r="AN1120">
            <v>-16309.070833333333</v>
          </cell>
          <cell r="AO1120">
            <v>-14896.513333333336</v>
          </cell>
          <cell r="AR1120" t="str">
            <v>50a</v>
          </cell>
        </row>
        <row r="1121">
          <cell r="R1121">
            <v>-17952.349999999999</v>
          </cell>
          <cell r="S1121">
            <v>-33988.800000000003</v>
          </cell>
          <cell r="T1121">
            <v>-19962.41</v>
          </cell>
          <cell r="U1121">
            <v>-17905.79</v>
          </cell>
          <cell r="V1121">
            <v>-17893.79</v>
          </cell>
          <cell r="W1121">
            <v>-17874.48</v>
          </cell>
          <cell r="X1121">
            <v>-35667.03</v>
          </cell>
          <cell r="Y1121">
            <v>-17521.650000000001</v>
          </cell>
          <cell r="Z1121">
            <v>-19449.52</v>
          </cell>
          <cell r="AA1121">
            <v>-19424.52</v>
          </cell>
          <cell r="AB1121">
            <v>-17351.330000000002</v>
          </cell>
          <cell r="AC1121">
            <v>-17161.330000000002</v>
          </cell>
          <cell r="AD1121">
            <v>-8221.0279166666678</v>
          </cell>
          <cell r="AE1121">
            <v>-10389.805833333334</v>
          </cell>
          <cell r="AF1121">
            <v>-12563.160416666666</v>
          </cell>
          <cell r="AG1121">
            <v>-13986.692916666669</v>
          </cell>
          <cell r="AH1121">
            <v>-15323.699583333335</v>
          </cell>
          <cell r="AI1121">
            <v>-16660.118750000001</v>
          </cell>
          <cell r="AJ1121">
            <v>-18737.619166666671</v>
          </cell>
          <cell r="AK1121">
            <v>-20157.68416666667</v>
          </cell>
          <cell r="AL1121">
            <v>-20261.968333333334</v>
          </cell>
          <cell r="AM1121">
            <v>-20522.171250000003</v>
          </cell>
          <cell r="AN1121">
            <v>-20773.774166666666</v>
          </cell>
          <cell r="AO1121">
            <v>-20935.785833333332</v>
          </cell>
          <cell r="AR1121" t="str">
            <v>50a</v>
          </cell>
        </row>
        <row r="1122">
          <cell r="R1122">
            <v>-96474.73</v>
          </cell>
          <cell r="S1122">
            <v>-780882.68</v>
          </cell>
          <cell r="T1122">
            <v>-346724.8</v>
          </cell>
          <cell r="U1122">
            <v>-59701.31</v>
          </cell>
          <cell r="V1122">
            <v>-61158.879999999997</v>
          </cell>
          <cell r="W1122">
            <v>-51289.25</v>
          </cell>
          <cell r="X1122">
            <v>-60859.32</v>
          </cell>
          <cell r="Y1122">
            <v>-63381.22</v>
          </cell>
          <cell r="Z1122">
            <v>-261939.4</v>
          </cell>
          <cell r="AA1122">
            <v>32668.45</v>
          </cell>
          <cell r="AB1122">
            <v>32596.49</v>
          </cell>
          <cell r="AC1122">
            <v>0</v>
          </cell>
          <cell r="AD1122">
            <v>-92102.907499999987</v>
          </cell>
          <cell r="AE1122">
            <v>-147169.91041666665</v>
          </cell>
          <cell r="AF1122">
            <v>-195536.86916666667</v>
          </cell>
          <cell r="AG1122">
            <v>-196725.26208333333</v>
          </cell>
          <cell r="AH1122">
            <v>-190489.70666666667</v>
          </cell>
          <cell r="AI1122">
            <v>-191747.36916666667</v>
          </cell>
          <cell r="AJ1122">
            <v>-193019.60416666663</v>
          </cell>
          <cell r="AK1122">
            <v>-182403.7175</v>
          </cell>
          <cell r="AL1122">
            <v>-167720.34291666668</v>
          </cell>
          <cell r="AM1122">
            <v>-160507.42624999999</v>
          </cell>
          <cell r="AN1122">
            <v>-152521.20375000002</v>
          </cell>
          <cell r="AO1122">
            <v>-145800.65666666665</v>
          </cell>
          <cell r="AR1122" t="str">
            <v>50a</v>
          </cell>
        </row>
        <row r="1123">
          <cell r="R1123">
            <v>-3981.26</v>
          </cell>
          <cell r="S1123">
            <v>-14775.56</v>
          </cell>
          <cell r="T1123">
            <v>-15179.85</v>
          </cell>
          <cell r="U1123">
            <v>-4466.26</v>
          </cell>
          <cell r="V1123">
            <v>-3268.23</v>
          </cell>
          <cell r="W1123">
            <v>-3399.94</v>
          </cell>
          <cell r="X1123">
            <v>-3462.33</v>
          </cell>
          <cell r="Y1123">
            <v>-3337.55</v>
          </cell>
          <cell r="Z1123">
            <v>-15229.97</v>
          </cell>
          <cell r="AA1123">
            <v>-3337.44</v>
          </cell>
          <cell r="AB1123">
            <v>-3675.86</v>
          </cell>
          <cell r="AC1123">
            <v>-3564.45</v>
          </cell>
          <cell r="AD1123">
            <v>-7979.3929166666667</v>
          </cell>
          <cell r="AE1123">
            <v>-8447.8062499999996</v>
          </cell>
          <cell r="AF1123">
            <v>-8858.9304166666643</v>
          </cell>
          <cell r="AG1123">
            <v>-8291.6358333333337</v>
          </cell>
          <cell r="AH1123">
            <v>-7758.6575000000003</v>
          </cell>
          <cell r="AI1123">
            <v>-7730.1137499999995</v>
          </cell>
          <cell r="AJ1123">
            <v>-7702.7266666666665</v>
          </cell>
          <cell r="AK1123">
            <v>-7146.86625</v>
          </cell>
          <cell r="AL1123">
            <v>-6575.5545833333344</v>
          </cell>
          <cell r="AM1123">
            <v>-6530.1120833333334</v>
          </cell>
          <cell r="AN1123">
            <v>-6504.682083333334</v>
          </cell>
          <cell r="AO1123">
            <v>-6483.3045833333344</v>
          </cell>
          <cell r="AR1123" t="str">
            <v>50a</v>
          </cell>
        </row>
        <row r="1124">
          <cell r="R1124">
            <v>15.07</v>
          </cell>
          <cell r="S1124">
            <v>9.43</v>
          </cell>
          <cell r="T1124">
            <v>4.95</v>
          </cell>
          <cell r="U1124">
            <v>9.94</v>
          </cell>
          <cell r="V1124">
            <v>17.61</v>
          </cell>
          <cell r="W1124">
            <v>21.54</v>
          </cell>
          <cell r="X1124">
            <v>16.98</v>
          </cell>
          <cell r="Y1124">
            <v>15.05</v>
          </cell>
          <cell r="Z1124">
            <v>8.33</v>
          </cell>
          <cell r="AA1124">
            <v>7.71</v>
          </cell>
          <cell r="AB1124">
            <v>14.95</v>
          </cell>
          <cell r="AC1124">
            <v>-0.46</v>
          </cell>
          <cell r="AD1124">
            <v>2.4529166666666664</v>
          </cell>
          <cell r="AE1124">
            <v>3.4737500000000003</v>
          </cell>
          <cell r="AF1124">
            <v>4.072916666666667</v>
          </cell>
          <cell r="AG1124">
            <v>4.6933333333333334</v>
          </cell>
          <cell r="AH1124">
            <v>5.8412499999999996</v>
          </cell>
          <cell r="AI1124">
            <v>7.4725000000000001</v>
          </cell>
          <cell r="AJ1124">
            <v>9.0774999999999988</v>
          </cell>
          <cell r="AK1124">
            <v>10.412083333333333</v>
          </cell>
          <cell r="AL1124">
            <v>11.386249999999999</v>
          </cell>
          <cell r="AM1124">
            <v>12.005000000000001</v>
          </cell>
          <cell r="AN1124">
            <v>12.651666666666666</v>
          </cell>
          <cell r="AO1124">
            <v>12.392499999999998</v>
          </cell>
          <cell r="AR1124" t="str">
            <v>50a</v>
          </cell>
        </row>
        <row r="1125">
          <cell r="R1125">
            <v>3852.52</v>
          </cell>
          <cell r="S1125">
            <v>3298.72</v>
          </cell>
          <cell r="T1125">
            <v>2876.42</v>
          </cell>
          <cell r="U1125">
            <v>3183.44</v>
          </cell>
          <cell r="V1125">
            <v>1900.63</v>
          </cell>
          <cell r="W1125">
            <v>2670.23</v>
          </cell>
          <cell r="X1125">
            <v>2957.58</v>
          </cell>
          <cell r="Y1125">
            <v>4026.66</v>
          </cell>
          <cell r="Z1125">
            <v>2732.42</v>
          </cell>
          <cell r="AA1125">
            <v>4520.1899999999996</v>
          </cell>
          <cell r="AB1125">
            <v>2875.64</v>
          </cell>
          <cell r="AC1125">
            <v>2834.79</v>
          </cell>
          <cell r="AD1125">
            <v>2870.1329166666669</v>
          </cell>
          <cell r="AE1125">
            <v>2964.8062499999996</v>
          </cell>
          <cell r="AF1125">
            <v>3063.1025000000004</v>
          </cell>
          <cell r="AG1125">
            <v>3110.6525000000001</v>
          </cell>
          <cell r="AH1125">
            <v>3110.5604166666672</v>
          </cell>
          <cell r="AI1125">
            <v>3056.7824999999998</v>
          </cell>
          <cell r="AJ1125">
            <v>3100.5237500000003</v>
          </cell>
          <cell r="AK1125">
            <v>3271.6437500000006</v>
          </cell>
          <cell r="AL1125">
            <v>3326.1741666666662</v>
          </cell>
          <cell r="AM1125">
            <v>3252.9479166666665</v>
          </cell>
          <cell r="AN1125">
            <v>3204.9533333333334</v>
          </cell>
          <cell r="AO1125">
            <v>3163.0387500000002</v>
          </cell>
          <cell r="AR1125" t="str">
            <v>50a</v>
          </cell>
        </row>
        <row r="1126">
          <cell r="R1126">
            <v>0</v>
          </cell>
          <cell r="S1126">
            <v>0</v>
          </cell>
          <cell r="T1126">
            <v>0</v>
          </cell>
          <cell r="U1126">
            <v>0</v>
          </cell>
          <cell r="V1126">
            <v>0</v>
          </cell>
          <cell r="W1126">
            <v>0</v>
          </cell>
          <cell r="X1126">
            <v>0</v>
          </cell>
          <cell r="Y1126">
            <v>0</v>
          </cell>
          <cell r="Z1126">
            <v>0</v>
          </cell>
          <cell r="AA1126">
            <v>0</v>
          </cell>
          <cell r="AB1126">
            <v>0</v>
          </cell>
          <cell r="AC1126">
            <v>0</v>
          </cell>
          <cell r="AD1126">
            <v>0</v>
          </cell>
          <cell r="AE1126">
            <v>0</v>
          </cell>
          <cell r="AF1126">
            <v>0</v>
          </cell>
          <cell r="AG1126">
            <v>0</v>
          </cell>
          <cell r="AH1126">
            <v>0</v>
          </cell>
          <cell r="AI1126">
            <v>0</v>
          </cell>
          <cell r="AJ1126">
            <v>0</v>
          </cell>
          <cell r="AK1126">
            <v>0</v>
          </cell>
          <cell r="AL1126">
            <v>0</v>
          </cell>
          <cell r="AM1126">
            <v>0</v>
          </cell>
          <cell r="AN1126">
            <v>0</v>
          </cell>
          <cell r="AO1126">
            <v>0</v>
          </cell>
          <cell r="AR1126" t="str">
            <v>50a</v>
          </cell>
        </row>
        <row r="1127">
          <cell r="R1127">
            <v>0</v>
          </cell>
          <cell r="S1127">
            <v>0</v>
          </cell>
          <cell r="T1127">
            <v>0</v>
          </cell>
          <cell r="U1127">
            <v>0</v>
          </cell>
          <cell r="V1127">
            <v>0</v>
          </cell>
          <cell r="W1127">
            <v>0</v>
          </cell>
          <cell r="X1127">
            <v>0</v>
          </cell>
          <cell r="Y1127">
            <v>0</v>
          </cell>
          <cell r="Z1127">
            <v>0</v>
          </cell>
          <cell r="AA1127">
            <v>0</v>
          </cell>
          <cell r="AB1127">
            <v>0</v>
          </cell>
          <cell r="AC1127">
            <v>0</v>
          </cell>
          <cell r="AD1127">
            <v>-14607.057083333333</v>
          </cell>
          <cell r="AE1127">
            <v>-11360.075416666667</v>
          </cell>
          <cell r="AF1127">
            <v>-8114.3395833333343</v>
          </cell>
          <cell r="AG1127">
            <v>-4868.6037500000002</v>
          </cell>
          <cell r="AH1127">
            <v>-1622.8679166666668</v>
          </cell>
          <cell r="AI1127">
            <v>0</v>
          </cell>
          <cell r="AJ1127">
            <v>0</v>
          </cell>
          <cell r="AK1127">
            <v>0</v>
          </cell>
          <cell r="AL1127">
            <v>0</v>
          </cell>
          <cell r="AM1127">
            <v>0</v>
          </cell>
          <cell r="AN1127">
            <v>0</v>
          </cell>
          <cell r="AO1127">
            <v>0</v>
          </cell>
          <cell r="AR1127" t="str">
            <v>50a</v>
          </cell>
        </row>
        <row r="1128">
          <cell r="R1128">
            <v>0</v>
          </cell>
          <cell r="S1128">
            <v>0</v>
          </cell>
          <cell r="T1128">
            <v>0</v>
          </cell>
          <cell r="U1128">
            <v>0</v>
          </cell>
          <cell r="V1128">
            <v>0</v>
          </cell>
          <cell r="W1128">
            <v>0</v>
          </cell>
          <cell r="X1128">
            <v>0</v>
          </cell>
          <cell r="Y1128">
            <v>0</v>
          </cell>
          <cell r="Z1128">
            <v>0</v>
          </cell>
          <cell r="AA1128">
            <v>0</v>
          </cell>
          <cell r="AB1128">
            <v>0</v>
          </cell>
          <cell r="AC1128">
            <v>0</v>
          </cell>
          <cell r="AD1128">
            <v>0</v>
          </cell>
          <cell r="AE1128">
            <v>0</v>
          </cell>
          <cell r="AF1128">
            <v>0</v>
          </cell>
          <cell r="AG1128">
            <v>0</v>
          </cell>
          <cell r="AH1128">
            <v>0</v>
          </cell>
          <cell r="AI1128">
            <v>0</v>
          </cell>
          <cell r="AJ1128">
            <v>0</v>
          </cell>
          <cell r="AK1128">
            <v>0</v>
          </cell>
          <cell r="AL1128">
            <v>0</v>
          </cell>
          <cell r="AM1128">
            <v>0</v>
          </cell>
          <cell r="AN1128">
            <v>0</v>
          </cell>
          <cell r="AO1128">
            <v>0</v>
          </cell>
          <cell r="AR1128" t="str">
            <v>50b</v>
          </cell>
        </row>
        <row r="1129">
          <cell r="R1129">
            <v>0</v>
          </cell>
          <cell r="S1129">
            <v>0</v>
          </cell>
          <cell r="T1129">
            <v>0</v>
          </cell>
          <cell r="U1129">
            <v>0</v>
          </cell>
          <cell r="V1129">
            <v>0</v>
          </cell>
          <cell r="W1129">
            <v>0</v>
          </cell>
          <cell r="X1129">
            <v>0</v>
          </cell>
          <cell r="Y1129">
            <v>0</v>
          </cell>
          <cell r="Z1129">
            <v>0</v>
          </cell>
          <cell r="AA1129">
            <v>0</v>
          </cell>
          <cell r="AB1129">
            <v>0</v>
          </cell>
          <cell r="AC1129">
            <v>0</v>
          </cell>
          <cell r="AD1129">
            <v>-1114.53</v>
          </cell>
          <cell r="AE1129">
            <v>-866.85666666666657</v>
          </cell>
          <cell r="AF1129">
            <v>-619.18333333333328</v>
          </cell>
          <cell r="AG1129">
            <v>-371.51</v>
          </cell>
          <cell r="AH1129">
            <v>-123.83666666666666</v>
          </cell>
          <cell r="AI1129">
            <v>0</v>
          </cell>
          <cell r="AJ1129">
            <v>0</v>
          </cell>
          <cell r="AK1129">
            <v>0</v>
          </cell>
          <cell r="AL1129">
            <v>0</v>
          </cell>
          <cell r="AM1129">
            <v>0</v>
          </cell>
          <cell r="AN1129">
            <v>0</v>
          </cell>
          <cell r="AO1129">
            <v>0</v>
          </cell>
          <cell r="AR1129" t="str">
            <v>50a</v>
          </cell>
        </row>
        <row r="1130">
          <cell r="R1130">
            <v>0</v>
          </cell>
          <cell r="S1130">
            <v>0</v>
          </cell>
          <cell r="T1130">
            <v>0</v>
          </cell>
          <cell r="U1130">
            <v>0</v>
          </cell>
          <cell r="V1130">
            <v>0</v>
          </cell>
          <cell r="W1130">
            <v>0</v>
          </cell>
          <cell r="X1130">
            <v>0</v>
          </cell>
          <cell r="Y1130">
            <v>0</v>
          </cell>
          <cell r="Z1130">
            <v>0</v>
          </cell>
          <cell r="AA1130">
            <v>0</v>
          </cell>
          <cell r="AB1130">
            <v>0</v>
          </cell>
          <cell r="AC1130">
            <v>0</v>
          </cell>
          <cell r="AD1130">
            <v>-1479631.18625</v>
          </cell>
          <cell r="AE1130">
            <v>-493210.3954166667</v>
          </cell>
          <cell r="AF1130">
            <v>0</v>
          </cell>
          <cell r="AG1130">
            <v>0</v>
          </cell>
          <cell r="AH1130">
            <v>0</v>
          </cell>
          <cell r="AI1130">
            <v>0</v>
          </cell>
          <cell r="AJ1130">
            <v>0</v>
          </cell>
          <cell r="AK1130">
            <v>0</v>
          </cell>
          <cell r="AL1130">
            <v>0</v>
          </cell>
          <cell r="AM1130">
            <v>0</v>
          </cell>
          <cell r="AN1130">
            <v>0</v>
          </cell>
          <cell r="AO1130">
            <v>0</v>
          </cell>
          <cell r="AR1130" t="str">
            <v>50b</v>
          </cell>
        </row>
        <row r="1131">
          <cell r="R1131">
            <v>0</v>
          </cell>
          <cell r="S1131">
            <v>0</v>
          </cell>
          <cell r="T1131">
            <v>0</v>
          </cell>
          <cell r="U1131">
            <v>0</v>
          </cell>
          <cell r="V1131">
            <v>0</v>
          </cell>
          <cell r="W1131">
            <v>0</v>
          </cell>
          <cell r="X1131">
            <v>0</v>
          </cell>
          <cell r="Y1131">
            <v>0</v>
          </cell>
          <cell r="Z1131">
            <v>0</v>
          </cell>
          <cell r="AA1131">
            <v>0</v>
          </cell>
          <cell r="AB1131">
            <v>0</v>
          </cell>
          <cell r="AC1131">
            <v>0</v>
          </cell>
          <cell r="AD1131">
            <v>-60536.873749999992</v>
          </cell>
          <cell r="AE1131">
            <v>-20382.935833333333</v>
          </cell>
          <cell r="AF1131">
            <v>-281.15875</v>
          </cell>
          <cell r="AG1131">
            <v>-248.08124999999998</v>
          </cell>
          <cell r="AH1131">
            <v>-215.00375</v>
          </cell>
          <cell r="AI1131">
            <v>-181.92625000000001</v>
          </cell>
          <cell r="AJ1131">
            <v>-148.84875</v>
          </cell>
          <cell r="AK1131">
            <v>-115.77124999999999</v>
          </cell>
          <cell r="AL1131">
            <v>-82.693750000000009</v>
          </cell>
          <cell r="AM1131">
            <v>-49.616250000000001</v>
          </cell>
          <cell r="AN1131">
            <v>-16.53875</v>
          </cell>
          <cell r="AO1131">
            <v>0</v>
          </cell>
        </row>
        <row r="1132">
          <cell r="R1132">
            <v>12953.36</v>
          </cell>
          <cell r="S1132">
            <v>1420.64</v>
          </cell>
          <cell r="T1132">
            <v>13406.63</v>
          </cell>
          <cell r="U1132">
            <v>9724.5</v>
          </cell>
          <cell r="V1132">
            <v>-36.840000000000003</v>
          </cell>
          <cell r="W1132">
            <v>-220.51</v>
          </cell>
          <cell r="X1132">
            <v>518.16999999999996</v>
          </cell>
          <cell r="Y1132">
            <v>-1850.56</v>
          </cell>
          <cell r="Z1132">
            <v>-1233.9100000000001</v>
          </cell>
          <cell r="AA1132">
            <v>-1280.1099999999999</v>
          </cell>
          <cell r="AB1132">
            <v>-2087.06</v>
          </cell>
          <cell r="AC1132">
            <v>0</v>
          </cell>
          <cell r="AD1132">
            <v>-89869.441249999989</v>
          </cell>
          <cell r="AE1132">
            <v>-69489.984166666662</v>
          </cell>
          <cell r="AF1132">
            <v>-48825.106666666667</v>
          </cell>
          <cell r="AG1132">
            <v>-28023.406666666662</v>
          </cell>
          <cell r="AH1132">
            <v>-7545.8058333333329</v>
          </cell>
          <cell r="AI1132">
            <v>2592.5554166666666</v>
          </cell>
          <cell r="AJ1132">
            <v>2613.4187500000003</v>
          </cell>
          <cell r="AK1132">
            <v>2750.8691666666668</v>
          </cell>
          <cell r="AL1132">
            <v>2806.8554166666668</v>
          </cell>
          <cell r="AM1132">
            <v>2740.9570833333332</v>
          </cell>
          <cell r="AN1132">
            <v>2667.9987499999997</v>
          </cell>
          <cell r="AO1132">
            <v>2609.5258333333327</v>
          </cell>
          <cell r="AR1132" t="str">
            <v>50a</v>
          </cell>
        </row>
        <row r="1133">
          <cell r="R1133">
            <v>-11048.45</v>
          </cell>
          <cell r="S1133">
            <v>-12662.73</v>
          </cell>
          <cell r="T1133">
            <v>-10867.12</v>
          </cell>
          <cell r="U1133">
            <v>-13885.64</v>
          </cell>
          <cell r="V1133">
            <v>3724.84</v>
          </cell>
          <cell r="W1133">
            <v>24427.88</v>
          </cell>
          <cell r="X1133">
            <v>14874.27</v>
          </cell>
          <cell r="Y1133">
            <v>-273.95999999999998</v>
          </cell>
          <cell r="Z1133">
            <v>5523.42</v>
          </cell>
          <cell r="AA1133">
            <v>-2329.19</v>
          </cell>
          <cell r="AB1133">
            <v>-0.75</v>
          </cell>
          <cell r="AC1133">
            <v>-1316.99</v>
          </cell>
          <cell r="AD1133">
            <v>107186.41624999997</v>
          </cell>
          <cell r="AE1133">
            <v>85322.111666666679</v>
          </cell>
          <cell r="AF1133">
            <v>60863.007500000007</v>
          </cell>
          <cell r="AG1133">
            <v>35677.459583333322</v>
          </cell>
          <cell r="AH1133">
            <v>11399.29166666667</v>
          </cell>
          <cell r="AI1133">
            <v>180.55208333333334</v>
          </cell>
          <cell r="AJ1133">
            <v>1343.0650000000001</v>
          </cell>
          <cell r="AK1133">
            <v>2345.8600000000006</v>
          </cell>
          <cell r="AL1133">
            <v>2700.1695833333338</v>
          </cell>
          <cell r="AM1133">
            <v>2187.2995833333334</v>
          </cell>
          <cell r="AN1133">
            <v>1304.5491666666665</v>
          </cell>
          <cell r="AO1133">
            <v>188.73749999999961</v>
          </cell>
          <cell r="AR1133" t="str">
            <v>50a</v>
          </cell>
        </row>
        <row r="1134">
          <cell r="R1134">
            <v>-18827.71</v>
          </cell>
          <cell r="S1134">
            <v>-18038.169999999998</v>
          </cell>
          <cell r="T1134">
            <v>0</v>
          </cell>
          <cell r="U1134">
            <v>-16632.57</v>
          </cell>
          <cell r="V1134">
            <v>-18120.55</v>
          </cell>
          <cell r="W1134">
            <v>-16439.68</v>
          </cell>
          <cell r="X1134">
            <v>274939.82</v>
          </cell>
          <cell r="Y1134">
            <v>273143.84000000003</v>
          </cell>
          <cell r="Z1134">
            <v>-15688.13</v>
          </cell>
          <cell r="AA1134">
            <v>550543.14</v>
          </cell>
          <cell r="AB1134">
            <v>262975.40999999997</v>
          </cell>
          <cell r="AC1134">
            <v>-1367.64</v>
          </cell>
          <cell r="AD1134">
            <v>-25257.910416666666</v>
          </cell>
          <cell r="AE1134">
            <v>-26793.988750000004</v>
          </cell>
          <cell r="AF1134">
            <v>-27545.579166666666</v>
          </cell>
          <cell r="AG1134">
            <v>-28238.602916666667</v>
          </cell>
          <cell r="AH1134">
            <v>-29686.649583333336</v>
          </cell>
          <cell r="AI1134">
            <v>-30821.530416666672</v>
          </cell>
          <cell r="AJ1134">
            <v>-15786.699999999997</v>
          </cell>
          <cell r="AK1134">
            <v>15000.887083333337</v>
          </cell>
          <cell r="AL1134">
            <v>30188.044166666674</v>
          </cell>
          <cell r="AM1134">
            <v>53352.625416666677</v>
          </cell>
          <cell r="AN1134">
            <v>90691.177083333328</v>
          </cell>
          <cell r="AO1134">
            <v>104693.35958333332</v>
          </cell>
          <cell r="AR1134" t="str">
            <v>50a</v>
          </cell>
        </row>
        <row r="1135">
          <cell r="R1135">
            <v>0</v>
          </cell>
          <cell r="S1135">
            <v>0</v>
          </cell>
          <cell r="T1135">
            <v>0</v>
          </cell>
          <cell r="U1135">
            <v>0</v>
          </cell>
          <cell r="V1135">
            <v>-3115.81</v>
          </cell>
          <cell r="W1135">
            <v>-56.24</v>
          </cell>
          <cell r="X1135">
            <v>-387.05</v>
          </cell>
          <cell r="Y1135">
            <v>-764.86</v>
          </cell>
          <cell r="Z1135">
            <v>-391.67</v>
          </cell>
          <cell r="AA1135">
            <v>-387.05</v>
          </cell>
          <cell r="AB1135">
            <v>-330.81</v>
          </cell>
          <cell r="AC1135">
            <v>-330.81</v>
          </cell>
          <cell r="AD1135">
            <v>0</v>
          </cell>
          <cell r="AE1135">
            <v>0</v>
          </cell>
          <cell r="AF1135">
            <v>0</v>
          </cell>
          <cell r="AG1135">
            <v>0</v>
          </cell>
          <cell r="AH1135">
            <v>-129.82541666666665</v>
          </cell>
          <cell r="AI1135">
            <v>-261.99416666666667</v>
          </cell>
          <cell r="AJ1135">
            <v>-280.46458333333334</v>
          </cell>
          <cell r="AK1135">
            <v>-328.46083333333331</v>
          </cell>
          <cell r="AL1135">
            <v>-376.64958333333334</v>
          </cell>
          <cell r="AM1135">
            <v>-409.09625</v>
          </cell>
          <cell r="AN1135">
            <v>-439.00708333333336</v>
          </cell>
          <cell r="AO1135">
            <v>-466.57458333333335</v>
          </cell>
          <cell r="AR1135" t="str">
            <v>50a</v>
          </cell>
        </row>
        <row r="1136">
          <cell r="R1136">
            <v>-7660.74</v>
          </cell>
          <cell r="S1136">
            <v>-7660.74</v>
          </cell>
          <cell r="T1136">
            <v>-7655.79</v>
          </cell>
          <cell r="U1136">
            <v>-7647.34</v>
          </cell>
          <cell r="V1136">
            <v>-7660.74</v>
          </cell>
          <cell r="W1136">
            <v>-7660.74</v>
          </cell>
          <cell r="X1136">
            <v>-7660.74</v>
          </cell>
          <cell r="Y1136">
            <v>-7651.62</v>
          </cell>
          <cell r="Z1136">
            <v>-7640.06</v>
          </cell>
          <cell r="AA1136">
            <v>-7626.66</v>
          </cell>
          <cell r="AB1136">
            <v>-7626.66</v>
          </cell>
          <cell r="AC1136">
            <v>-7626.66</v>
          </cell>
          <cell r="AD1136">
            <v>-2593.5783333333334</v>
          </cell>
          <cell r="AE1136">
            <v>-3231.9733333333334</v>
          </cell>
          <cell r="AF1136">
            <v>-3870.1620833333327</v>
          </cell>
          <cell r="AG1136">
            <v>-4507.7924999999996</v>
          </cell>
          <cell r="AH1136">
            <v>-5145.6291666666666</v>
          </cell>
          <cell r="AI1136">
            <v>-5741.7849999999999</v>
          </cell>
          <cell r="AJ1136">
            <v>-6254.9912499999991</v>
          </cell>
          <cell r="AK1136">
            <v>-6686.7566666666671</v>
          </cell>
          <cell r="AL1136">
            <v>-7037.1658333333326</v>
          </cell>
          <cell r="AM1136">
            <v>-7306.8049999999994</v>
          </cell>
          <cell r="AN1136">
            <v>-7497.5774999999994</v>
          </cell>
          <cell r="AO1136">
            <v>-7610.9049999999997</v>
          </cell>
          <cell r="AR1136" t="str">
            <v>50a</v>
          </cell>
        </row>
        <row r="1137">
          <cell r="R1137">
            <v>-10712.01</v>
          </cell>
          <cell r="S1137">
            <v>-13640.8</v>
          </cell>
          <cell r="T1137">
            <v>-139.55000000000001</v>
          </cell>
          <cell r="U1137">
            <v>-403.26</v>
          </cell>
          <cell r="V1137">
            <v>-15782.69</v>
          </cell>
          <cell r="W1137">
            <v>0</v>
          </cell>
          <cell r="X1137">
            <v>-20575.099999999999</v>
          </cell>
          <cell r="Y1137">
            <v>-211.69</v>
          </cell>
          <cell r="Z1137">
            <v>-833.96</v>
          </cell>
          <cell r="AA1137">
            <v>-14128.03</v>
          </cell>
          <cell r="AB1137">
            <v>-1162.82</v>
          </cell>
          <cell r="AC1137">
            <v>-8336.41</v>
          </cell>
          <cell r="AD1137">
            <v>-3161.6312499999999</v>
          </cell>
          <cell r="AE1137">
            <v>-4176.3316666666669</v>
          </cell>
          <cell r="AF1137">
            <v>-4750.5129166666675</v>
          </cell>
          <cell r="AG1137">
            <v>-4773.13</v>
          </cell>
          <cell r="AH1137">
            <v>-5447.5445833333342</v>
          </cell>
          <cell r="AI1137">
            <v>-6105.1566666666668</v>
          </cell>
          <cell r="AJ1137">
            <v>-6962.4525000000003</v>
          </cell>
          <cell r="AK1137">
            <v>-6944.638750000001</v>
          </cell>
          <cell r="AL1137">
            <v>-6104.2775000000001</v>
          </cell>
          <cell r="AM1137">
            <v>-6727.6937500000013</v>
          </cell>
          <cell r="AN1137">
            <v>-6893.1937500000013</v>
          </cell>
          <cell r="AO1137">
            <v>-6815.2762499999999</v>
          </cell>
          <cell r="AR1137" t="str">
            <v>50a</v>
          </cell>
        </row>
        <row r="1138">
          <cell r="R1138">
            <v>-2000</v>
          </cell>
          <cell r="S1138">
            <v>-2000</v>
          </cell>
          <cell r="T1138">
            <v>-2000</v>
          </cell>
          <cell r="U1138">
            <v>-2000</v>
          </cell>
          <cell r="V1138">
            <v>-2000</v>
          </cell>
          <cell r="W1138">
            <v>-2000</v>
          </cell>
          <cell r="X1138">
            <v>-2000</v>
          </cell>
          <cell r="Y1138">
            <v>-2000</v>
          </cell>
          <cell r="Z1138">
            <v>-2000</v>
          </cell>
          <cell r="AA1138">
            <v>-2000</v>
          </cell>
          <cell r="AB1138">
            <v>-2000</v>
          </cell>
          <cell r="AC1138">
            <v>-2000</v>
          </cell>
          <cell r="AD1138">
            <v>-2000</v>
          </cell>
          <cell r="AE1138">
            <v>-2000</v>
          </cell>
          <cell r="AF1138">
            <v>-2000</v>
          </cell>
          <cell r="AG1138">
            <v>-2000</v>
          </cell>
          <cell r="AH1138">
            <v>-2000</v>
          </cell>
          <cell r="AI1138">
            <v>-2000</v>
          </cell>
          <cell r="AJ1138">
            <v>-2000</v>
          </cell>
          <cell r="AK1138">
            <v>-2000</v>
          </cell>
          <cell r="AL1138">
            <v>-2000</v>
          </cell>
          <cell r="AM1138">
            <v>-2000</v>
          </cell>
          <cell r="AN1138">
            <v>-2000</v>
          </cell>
          <cell r="AO1138">
            <v>-2000</v>
          </cell>
          <cell r="AR1138" t="str">
            <v>62</v>
          </cell>
        </row>
        <row r="1139">
          <cell r="R1139">
            <v>-995006.97</v>
          </cell>
          <cell r="S1139">
            <v>-842799.01</v>
          </cell>
          <cell r="T1139">
            <v>-857497.25</v>
          </cell>
          <cell r="U1139">
            <v>-855680.96</v>
          </cell>
          <cell r="V1139">
            <v>-990122.55</v>
          </cell>
          <cell r="W1139">
            <v>-963915.73</v>
          </cell>
          <cell r="X1139">
            <v>-919797.77</v>
          </cell>
          <cell r="Y1139">
            <v>-854449.44</v>
          </cell>
          <cell r="Z1139">
            <v>-827808.88</v>
          </cell>
          <cell r="AA1139">
            <v>-863449.45</v>
          </cell>
          <cell r="AB1139">
            <v>-3911059.19</v>
          </cell>
          <cell r="AC1139">
            <v>-3705004.43</v>
          </cell>
          <cell r="AD1139">
            <v>-851928.03958333342</v>
          </cell>
          <cell r="AE1139">
            <v>-864674.70291666675</v>
          </cell>
          <cell r="AF1139">
            <v>-869711.3125</v>
          </cell>
          <cell r="AG1139">
            <v>-872183.68333333323</v>
          </cell>
          <cell r="AH1139">
            <v>-878406.68666666688</v>
          </cell>
          <cell r="AI1139">
            <v>-888800.26874999993</v>
          </cell>
          <cell r="AJ1139">
            <v>-897126.32249999989</v>
          </cell>
          <cell r="AK1139">
            <v>-900088.3241666666</v>
          </cell>
          <cell r="AL1139">
            <v>-900284.34166666644</v>
          </cell>
          <cell r="AM1139">
            <v>-900802.40208333323</v>
          </cell>
          <cell r="AN1139">
            <v>-1028125.2233333333</v>
          </cell>
          <cell r="AO1139">
            <v>-1268594.26875</v>
          </cell>
          <cell r="AR1139" t="str">
            <v>62</v>
          </cell>
        </row>
        <row r="1140">
          <cell r="R1140">
            <v>0</v>
          </cell>
          <cell r="S1140">
            <v>0</v>
          </cell>
          <cell r="T1140">
            <v>0</v>
          </cell>
          <cell r="U1140">
            <v>0</v>
          </cell>
          <cell r="V1140">
            <v>0</v>
          </cell>
          <cell r="W1140">
            <v>0</v>
          </cell>
          <cell r="X1140">
            <v>0</v>
          </cell>
          <cell r="Y1140">
            <v>0</v>
          </cell>
          <cell r="Z1140">
            <v>0</v>
          </cell>
          <cell r="AA1140">
            <v>0</v>
          </cell>
          <cell r="AB1140">
            <v>0</v>
          </cell>
          <cell r="AC1140">
            <v>0</v>
          </cell>
          <cell r="AD1140">
            <v>0</v>
          </cell>
          <cell r="AE1140">
            <v>0</v>
          </cell>
          <cell r="AF1140">
            <v>0</v>
          </cell>
          <cell r="AG1140">
            <v>0</v>
          </cell>
          <cell r="AH1140">
            <v>0</v>
          </cell>
          <cell r="AI1140">
            <v>0</v>
          </cell>
          <cell r="AJ1140">
            <v>0</v>
          </cell>
          <cell r="AK1140">
            <v>0</v>
          </cell>
          <cell r="AL1140">
            <v>0</v>
          </cell>
          <cell r="AM1140">
            <v>0</v>
          </cell>
          <cell r="AN1140">
            <v>0</v>
          </cell>
          <cell r="AO1140">
            <v>0</v>
          </cell>
          <cell r="AQ1140">
            <v>28</v>
          </cell>
          <cell r="AR1140" t="str">
            <v>55</v>
          </cell>
        </row>
        <row r="1141">
          <cell r="R1141">
            <v>0</v>
          </cell>
          <cell r="S1141">
            <v>0</v>
          </cell>
          <cell r="T1141">
            <v>0</v>
          </cell>
          <cell r="U1141">
            <v>0</v>
          </cell>
          <cell r="V1141">
            <v>0</v>
          </cell>
          <cell r="W1141">
            <v>0</v>
          </cell>
          <cell r="X1141">
            <v>0</v>
          </cell>
          <cell r="Y1141">
            <v>0</v>
          </cell>
          <cell r="Z1141">
            <v>0</v>
          </cell>
          <cell r="AA1141">
            <v>0</v>
          </cell>
          <cell r="AB1141">
            <v>0</v>
          </cell>
          <cell r="AC1141">
            <v>0</v>
          </cell>
          <cell r="AD1141">
            <v>0</v>
          </cell>
          <cell r="AE1141">
            <v>0</v>
          </cell>
          <cell r="AF1141">
            <v>0</v>
          </cell>
          <cell r="AG1141">
            <v>0</v>
          </cell>
          <cell r="AH1141">
            <v>0</v>
          </cell>
          <cell r="AI1141">
            <v>0</v>
          </cell>
          <cell r="AJ1141">
            <v>0</v>
          </cell>
          <cell r="AK1141">
            <v>0</v>
          </cell>
          <cell r="AL1141">
            <v>0</v>
          </cell>
          <cell r="AM1141">
            <v>0</v>
          </cell>
          <cell r="AN1141">
            <v>0</v>
          </cell>
          <cell r="AO1141">
            <v>0</v>
          </cell>
        </row>
        <row r="1142">
          <cell r="R1142">
            <v>-1149635.01</v>
          </cell>
          <cell r="S1142">
            <v>-1149635.01</v>
          </cell>
          <cell r="T1142">
            <v>-1328195.01</v>
          </cell>
          <cell r="U1142">
            <v>-1328195.01</v>
          </cell>
          <cell r="V1142">
            <v>-1328195.01</v>
          </cell>
          <cell r="W1142">
            <v>-993395.01</v>
          </cell>
          <cell r="X1142">
            <v>-1100721.01</v>
          </cell>
          <cell r="Y1142">
            <v>-1100721.01</v>
          </cell>
          <cell r="Z1142">
            <v>-1100721.01</v>
          </cell>
          <cell r="AA1142">
            <v>-1100721.01</v>
          </cell>
          <cell r="AB1142">
            <v>-1100721.01</v>
          </cell>
          <cell r="AC1142">
            <v>-976808.01</v>
          </cell>
          <cell r="AD1142">
            <v>-1007965.5308333333</v>
          </cell>
          <cell r="AE1142">
            <v>-1055547.4058333333</v>
          </cell>
          <cell r="AF1142">
            <v>-1096228.51</v>
          </cell>
          <cell r="AG1142">
            <v>-1130010.9266666665</v>
          </cell>
          <cell r="AH1142">
            <v>-1160896.9683333333</v>
          </cell>
          <cell r="AI1142">
            <v>-1172669.8016666665</v>
          </cell>
          <cell r="AJ1142">
            <v>-1172699.8016666665</v>
          </cell>
          <cell r="AK1142">
            <v>-1170451.7183333333</v>
          </cell>
          <cell r="AL1142">
            <v>-1164352.0933333333</v>
          </cell>
          <cell r="AM1142">
            <v>-1161150.9266666665</v>
          </cell>
          <cell r="AN1142">
            <v>-1160212.26</v>
          </cell>
          <cell r="AO1142">
            <v>-1153673.0516666665</v>
          </cell>
          <cell r="AQ1142" t="str">
            <v>28</v>
          </cell>
          <cell r="AR1142" t="str">
            <v>55</v>
          </cell>
        </row>
        <row r="1143">
          <cell r="R1143">
            <v>0</v>
          </cell>
          <cell r="S1143">
            <v>0</v>
          </cell>
          <cell r="T1143">
            <v>0</v>
          </cell>
          <cell r="U1143">
            <v>0</v>
          </cell>
          <cell r="V1143">
            <v>0</v>
          </cell>
          <cell r="W1143">
            <v>0</v>
          </cell>
          <cell r="X1143">
            <v>0</v>
          </cell>
          <cell r="Y1143">
            <v>0</v>
          </cell>
          <cell r="Z1143">
            <v>0</v>
          </cell>
          <cell r="AA1143">
            <v>0</v>
          </cell>
          <cell r="AB1143">
            <v>0</v>
          </cell>
          <cell r="AC1143">
            <v>0</v>
          </cell>
          <cell r="AD1143">
            <v>-2723412.5933333342</v>
          </cell>
          <cell r="AE1143">
            <v>-2497315.0162500008</v>
          </cell>
          <cell r="AF1143">
            <v>-2263001.5137500004</v>
          </cell>
          <cell r="AG1143">
            <v>-2024883.0970833336</v>
          </cell>
          <cell r="AH1143">
            <v>-1786661.5562500001</v>
          </cell>
          <cell r="AI1143">
            <v>-1548440.0154166669</v>
          </cell>
          <cell r="AJ1143">
            <v>-1310218.4745833334</v>
          </cell>
          <cell r="AK1143">
            <v>-1071996.9337500001</v>
          </cell>
          <cell r="AL1143">
            <v>-833775.39291666669</v>
          </cell>
          <cell r="AM1143">
            <v>-595553.85208333342</v>
          </cell>
          <cell r="AN1143">
            <v>-357332.31125000003</v>
          </cell>
          <cell r="AO1143">
            <v>-119110.77041666668</v>
          </cell>
        </row>
        <row r="1144">
          <cell r="R1144">
            <v>0</v>
          </cell>
          <cell r="S1144">
            <v>0</v>
          </cell>
          <cell r="T1144">
            <v>0</v>
          </cell>
          <cell r="U1144">
            <v>0</v>
          </cell>
          <cell r="V1144">
            <v>0</v>
          </cell>
          <cell r="W1144">
            <v>0</v>
          </cell>
          <cell r="X1144">
            <v>0</v>
          </cell>
          <cell r="Y1144">
            <v>0</v>
          </cell>
          <cell r="Z1144">
            <v>0</v>
          </cell>
          <cell r="AA1144">
            <v>0</v>
          </cell>
          <cell r="AB1144">
            <v>0</v>
          </cell>
          <cell r="AC1144">
            <v>0</v>
          </cell>
          <cell r="AD1144">
            <v>-7628196.2095833318</v>
          </cell>
          <cell r="AE1144">
            <v>-6983629.5408333326</v>
          </cell>
          <cell r="AF1144">
            <v>-6324206.2845833339</v>
          </cell>
          <cell r="AG1144">
            <v>-5658265.748333334</v>
          </cell>
          <cell r="AH1144">
            <v>-4992587.4249999998</v>
          </cell>
          <cell r="AI1144">
            <v>-4326909.1016666666</v>
          </cell>
          <cell r="AJ1144">
            <v>-3661230.7783333329</v>
          </cell>
          <cell r="AK1144">
            <v>-2995552.4550000001</v>
          </cell>
          <cell r="AL1144">
            <v>-2329874.1316666668</v>
          </cell>
          <cell r="AM1144">
            <v>-1664195.8083333333</v>
          </cell>
          <cell r="AN1144">
            <v>-998517.48499999999</v>
          </cell>
          <cell r="AO1144">
            <v>-332839.16166666668</v>
          </cell>
          <cell r="AQ1144" t="str">
            <v>28</v>
          </cell>
          <cell r="AR1144" t="str">
            <v>55</v>
          </cell>
        </row>
        <row r="1145">
          <cell r="R1145">
            <v>0</v>
          </cell>
          <cell r="S1145">
            <v>0</v>
          </cell>
          <cell r="T1145">
            <v>0</v>
          </cell>
          <cell r="U1145">
            <v>0</v>
          </cell>
          <cell r="V1145">
            <v>0</v>
          </cell>
          <cell r="W1145">
            <v>0</v>
          </cell>
          <cell r="X1145">
            <v>0</v>
          </cell>
          <cell r="Y1145">
            <v>0</v>
          </cell>
          <cell r="Z1145">
            <v>0</v>
          </cell>
          <cell r="AA1145">
            <v>0</v>
          </cell>
          <cell r="AB1145">
            <v>0</v>
          </cell>
          <cell r="AC1145">
            <v>0</v>
          </cell>
          <cell r="AD1145">
            <v>-63333.333333333336</v>
          </cell>
          <cell r="AE1145">
            <v>-56666.666666666664</v>
          </cell>
          <cell r="AF1145">
            <v>-50000</v>
          </cell>
          <cell r="AG1145">
            <v>-43333.333333333336</v>
          </cell>
          <cell r="AH1145">
            <v>-36666.666666666664</v>
          </cell>
          <cell r="AI1145">
            <v>-30000</v>
          </cell>
          <cell r="AJ1145">
            <v>-23333.333333333332</v>
          </cell>
          <cell r="AK1145">
            <v>-16666.666666666668</v>
          </cell>
          <cell r="AL1145">
            <v>-10000</v>
          </cell>
          <cell r="AM1145">
            <v>-3333.3333333333335</v>
          </cell>
          <cell r="AN1145">
            <v>0</v>
          </cell>
          <cell r="AO1145">
            <v>0</v>
          </cell>
        </row>
        <row r="1146">
          <cell r="R1146">
            <v>-3372223.15</v>
          </cell>
          <cell r="S1146">
            <v>-3114326.25</v>
          </cell>
          <cell r="T1146">
            <v>-3152386.4</v>
          </cell>
          <cell r="U1146">
            <v>-3168885.78</v>
          </cell>
          <cell r="V1146">
            <v>-3192494.43</v>
          </cell>
          <cell r="W1146">
            <v>-3216896.34</v>
          </cell>
          <cell r="X1146">
            <v>-3255276.69</v>
          </cell>
          <cell r="Y1146">
            <v>-3367928.11</v>
          </cell>
          <cell r="Z1146">
            <v>-3424593.76</v>
          </cell>
          <cell r="AA1146">
            <v>-3532028.35</v>
          </cell>
          <cell r="AB1146">
            <v>-3691024.18</v>
          </cell>
          <cell r="AC1146">
            <v>-3840033.88</v>
          </cell>
          <cell r="AD1146">
            <v>-318641.32208333333</v>
          </cell>
          <cell r="AE1146">
            <v>-588914.21375</v>
          </cell>
          <cell r="AF1146">
            <v>-850027.24083333323</v>
          </cell>
          <cell r="AG1146">
            <v>-1112388.4433333334</v>
          </cell>
          <cell r="AH1146">
            <v>-1374900.9974999998</v>
          </cell>
          <cell r="AI1146">
            <v>-1638274.50125</v>
          </cell>
          <cell r="AJ1146">
            <v>-1900511.6275000002</v>
          </cell>
          <cell r="AK1146">
            <v>-2162797.7008333337</v>
          </cell>
          <cell r="AL1146">
            <v>-2425368.0029166667</v>
          </cell>
          <cell r="AM1146">
            <v>-2686131.6512499996</v>
          </cell>
          <cell r="AN1146">
            <v>-2951148.2158333329</v>
          </cell>
          <cell r="AO1146">
            <v>-3223362.2725000004</v>
          </cell>
        </row>
        <row r="1147">
          <cell r="R1147">
            <v>-9279877.9800000004</v>
          </cell>
          <cell r="S1147">
            <v>-8522232.8900000006</v>
          </cell>
          <cell r="T1147">
            <v>-8556499.5899999999</v>
          </cell>
          <cell r="U1147">
            <v>-8568163.8300000001</v>
          </cell>
          <cell r="V1147">
            <v>-8482715.5299999993</v>
          </cell>
          <cell r="W1147">
            <v>-8440633.2200000007</v>
          </cell>
          <cell r="X1147">
            <v>-8440489.6899999995</v>
          </cell>
          <cell r="Y1147">
            <v>-8518632.7899999991</v>
          </cell>
          <cell r="Z1147">
            <v>-8570204.1600000001</v>
          </cell>
          <cell r="AA1147">
            <v>-8669929</v>
          </cell>
          <cell r="AB1147">
            <v>-8848768.0500000007</v>
          </cell>
          <cell r="AC1147">
            <v>-8987402.7799999993</v>
          </cell>
          <cell r="AD1147">
            <v>-959734.53166666662</v>
          </cell>
          <cell r="AE1147">
            <v>-1701489.1512499999</v>
          </cell>
          <cell r="AF1147">
            <v>-2413103.0045833332</v>
          </cell>
          <cell r="AG1147">
            <v>-3120377.0375000001</v>
          </cell>
          <cell r="AH1147">
            <v>-3806868.362916667</v>
          </cell>
          <cell r="AI1147">
            <v>-4477889.3745833328</v>
          </cell>
          <cell r="AJ1147">
            <v>-5143504.7370833335</v>
          </cell>
          <cell r="AK1147">
            <v>-5798765.4570833333</v>
          </cell>
          <cell r="AL1147">
            <v>-6442890.4379166672</v>
          </cell>
          <cell r="AM1147">
            <v>-7076497.2533333329</v>
          </cell>
          <cell r="AN1147">
            <v>-7705570.1670833332</v>
          </cell>
          <cell r="AO1147">
            <v>-8338681.0558333322</v>
          </cell>
          <cell r="AQ1147" t="str">
            <v>28</v>
          </cell>
          <cell r="AR1147" t="str">
            <v>55</v>
          </cell>
        </row>
        <row r="1148">
          <cell r="R1148">
            <v>0</v>
          </cell>
          <cell r="S1148">
            <v>0</v>
          </cell>
          <cell r="T1148">
            <v>0</v>
          </cell>
          <cell r="U1148">
            <v>0</v>
          </cell>
          <cell r="V1148">
            <v>-369585</v>
          </cell>
          <cell r="W1148">
            <v>-444973</v>
          </cell>
          <cell r="X1148">
            <v>-520361</v>
          </cell>
          <cell r="Y1148">
            <v>-595749</v>
          </cell>
          <cell r="Z1148">
            <v>-671137</v>
          </cell>
          <cell r="AA1148">
            <v>-746525</v>
          </cell>
          <cell r="AB1148">
            <v>-821913</v>
          </cell>
          <cell r="AC1148">
            <v>-897300</v>
          </cell>
          <cell r="AD1148">
            <v>0</v>
          </cell>
          <cell r="AE1148">
            <v>0</v>
          </cell>
          <cell r="AF1148">
            <v>0</v>
          </cell>
          <cell r="AG1148">
            <v>0</v>
          </cell>
          <cell r="AH1148">
            <v>-15399.375</v>
          </cell>
          <cell r="AI1148">
            <v>-49339.291666666664</v>
          </cell>
          <cell r="AJ1148">
            <v>-89561.541666666672</v>
          </cell>
          <cell r="AK1148">
            <v>-136066.125</v>
          </cell>
          <cell r="AL1148">
            <v>-188853.04166666666</v>
          </cell>
          <cell r="AM1148">
            <v>-247922.29166666666</v>
          </cell>
          <cell r="AN1148">
            <v>-313273.875</v>
          </cell>
          <cell r="AO1148">
            <v>-384907.75</v>
          </cell>
          <cell r="AR1148" t="str">
            <v>50b</v>
          </cell>
        </row>
        <row r="1149">
          <cell r="R1149">
            <v>0</v>
          </cell>
          <cell r="S1149">
            <v>0</v>
          </cell>
          <cell r="T1149">
            <v>0</v>
          </cell>
          <cell r="U1149">
            <v>0</v>
          </cell>
          <cell r="V1149">
            <v>0</v>
          </cell>
          <cell r="W1149">
            <v>0</v>
          </cell>
          <cell r="X1149">
            <v>0</v>
          </cell>
          <cell r="Y1149">
            <v>0</v>
          </cell>
          <cell r="Z1149">
            <v>0</v>
          </cell>
          <cell r="AA1149">
            <v>0</v>
          </cell>
          <cell r="AB1149">
            <v>0</v>
          </cell>
          <cell r="AC1149">
            <v>0</v>
          </cell>
          <cell r="AD1149">
            <v>0</v>
          </cell>
          <cell r="AE1149">
            <v>0</v>
          </cell>
          <cell r="AF1149">
            <v>0</v>
          </cell>
          <cell r="AG1149">
            <v>0</v>
          </cell>
          <cell r="AH1149">
            <v>0</v>
          </cell>
          <cell r="AI1149">
            <v>0</v>
          </cell>
          <cell r="AJ1149">
            <v>0</v>
          </cell>
          <cell r="AK1149">
            <v>0</v>
          </cell>
          <cell r="AL1149">
            <v>0</v>
          </cell>
          <cell r="AM1149">
            <v>0</v>
          </cell>
          <cell r="AN1149">
            <v>0</v>
          </cell>
          <cell r="AO1149">
            <v>0</v>
          </cell>
          <cell r="AR1149" t="str">
            <v>50a</v>
          </cell>
        </row>
        <row r="1150">
          <cell r="R1150">
            <v>0</v>
          </cell>
          <cell r="S1150">
            <v>0</v>
          </cell>
          <cell r="T1150">
            <v>0</v>
          </cell>
          <cell r="U1150">
            <v>0</v>
          </cell>
          <cell r="V1150">
            <v>0</v>
          </cell>
          <cell r="W1150">
            <v>0</v>
          </cell>
          <cell r="X1150">
            <v>0</v>
          </cell>
          <cell r="Y1150">
            <v>0</v>
          </cell>
          <cell r="Z1150">
            <v>0</v>
          </cell>
          <cell r="AA1150">
            <v>-900</v>
          </cell>
          <cell r="AB1150">
            <v>-900</v>
          </cell>
          <cell r="AC1150">
            <v>-900</v>
          </cell>
          <cell r="AD1150">
            <v>0</v>
          </cell>
          <cell r="AE1150">
            <v>0</v>
          </cell>
          <cell r="AF1150">
            <v>0</v>
          </cell>
          <cell r="AG1150">
            <v>0</v>
          </cell>
          <cell r="AH1150">
            <v>0</v>
          </cell>
          <cell r="AI1150">
            <v>0</v>
          </cell>
          <cell r="AJ1150">
            <v>0</v>
          </cell>
          <cell r="AK1150">
            <v>0</v>
          </cell>
          <cell r="AL1150">
            <v>0</v>
          </cell>
          <cell r="AM1150">
            <v>-37.5</v>
          </cell>
          <cell r="AN1150">
            <v>-112.5</v>
          </cell>
          <cell r="AO1150">
            <v>-187.5</v>
          </cell>
          <cell r="AR1150" t="str">
            <v>50a1</v>
          </cell>
        </row>
        <row r="1151">
          <cell r="R1151">
            <v>-34075799.549999997</v>
          </cell>
          <cell r="S1151">
            <v>-40430164.350000001</v>
          </cell>
          <cell r="T1151">
            <v>-26215824.350000001</v>
          </cell>
          <cell r="U1151">
            <v>-24292959.350000001</v>
          </cell>
          <cell r="V1151">
            <v>-22472616.350000001</v>
          </cell>
          <cell r="W1151">
            <v>-14413110.35</v>
          </cell>
          <cell r="X1151">
            <v>-10864304.35</v>
          </cell>
          <cell r="Y1151">
            <v>-7632146.3499999996</v>
          </cell>
          <cell r="Z1151">
            <v>17988656.649999999</v>
          </cell>
          <cell r="AA1151">
            <v>813603.65</v>
          </cell>
          <cell r="AB1151">
            <v>-11091614.35</v>
          </cell>
          <cell r="AC1151">
            <v>-19714810</v>
          </cell>
          <cell r="AD1151">
            <v>-16754837.747916671</v>
          </cell>
          <cell r="AE1151">
            <v>-17448497.02708333</v>
          </cell>
          <cell r="AF1151">
            <v>-17788278.941666666</v>
          </cell>
          <cell r="AG1151">
            <v>-17493840.124999996</v>
          </cell>
          <cell r="AH1151">
            <v>-16897995.808333334</v>
          </cell>
          <cell r="AI1151">
            <v>-16725025.18333333</v>
          </cell>
          <cell r="AJ1151">
            <v>-17096043.124999996</v>
          </cell>
          <cell r="AK1151">
            <v>-17470922.399999995</v>
          </cell>
          <cell r="AL1151">
            <v>-16892554.716666665</v>
          </cell>
          <cell r="AM1151">
            <v>-16173749.533333329</v>
          </cell>
          <cell r="AN1151">
            <v>-16154629.474999994</v>
          </cell>
          <cell r="AO1151">
            <v>-16072832.52708333</v>
          </cell>
          <cell r="AR1151" t="str">
            <v>50a1</v>
          </cell>
        </row>
        <row r="1152">
          <cell r="R1152">
            <v>63661.09</v>
          </cell>
          <cell r="S1152">
            <v>0</v>
          </cell>
          <cell r="T1152">
            <v>0</v>
          </cell>
          <cell r="U1152">
            <v>0</v>
          </cell>
          <cell r="V1152">
            <v>0</v>
          </cell>
          <cell r="W1152">
            <v>0</v>
          </cell>
          <cell r="X1152">
            <v>0</v>
          </cell>
          <cell r="Y1152">
            <v>0</v>
          </cell>
          <cell r="Z1152">
            <v>0</v>
          </cell>
          <cell r="AA1152">
            <v>0</v>
          </cell>
          <cell r="AB1152">
            <v>0</v>
          </cell>
          <cell r="AC1152">
            <v>0</v>
          </cell>
          <cell r="AD1152">
            <v>2652.5454166666664</v>
          </cell>
          <cell r="AE1152">
            <v>5305.0908333333327</v>
          </cell>
          <cell r="AF1152">
            <v>5305.0908333333327</v>
          </cell>
          <cell r="AG1152">
            <v>5305.0908333333327</v>
          </cell>
          <cell r="AH1152">
            <v>5305.0908333333327</v>
          </cell>
          <cell r="AI1152">
            <v>5305.0908333333327</v>
          </cell>
          <cell r="AJ1152">
            <v>5305.0908333333327</v>
          </cell>
          <cell r="AK1152">
            <v>5305.0908333333327</v>
          </cell>
          <cell r="AL1152">
            <v>5305.0908333333327</v>
          </cell>
          <cell r="AM1152">
            <v>5305.0908333333327</v>
          </cell>
          <cell r="AN1152">
            <v>5305.0908333333327</v>
          </cell>
          <cell r="AO1152">
            <v>5305.0908333333327</v>
          </cell>
          <cell r="AR1152" t="str">
            <v>50a1</v>
          </cell>
        </row>
        <row r="1153">
          <cell r="R1153">
            <v>-418</v>
          </cell>
          <cell r="S1153">
            <v>-418</v>
          </cell>
          <cell r="T1153">
            <v>-418</v>
          </cell>
          <cell r="U1153">
            <v>-86.79</v>
          </cell>
          <cell r="V1153">
            <v>-86.79</v>
          </cell>
          <cell r="W1153">
            <v>-86.79</v>
          </cell>
          <cell r="X1153">
            <v>-86.79</v>
          </cell>
          <cell r="Y1153">
            <v>-86.79</v>
          </cell>
          <cell r="Z1153">
            <v>-86.79</v>
          </cell>
          <cell r="AA1153">
            <v>-480.79</v>
          </cell>
          <cell r="AB1153">
            <v>-874.79</v>
          </cell>
          <cell r="AC1153">
            <v>-1268.79</v>
          </cell>
          <cell r="AD1153">
            <v>-132.91666666666666</v>
          </cell>
          <cell r="AE1153">
            <v>-167.75</v>
          </cell>
          <cell r="AF1153">
            <v>-225.5</v>
          </cell>
          <cell r="AG1153">
            <v>-269.44958333333335</v>
          </cell>
          <cell r="AH1153">
            <v>-276.68208333333331</v>
          </cell>
          <cell r="AI1153">
            <v>-283.91458333333333</v>
          </cell>
          <cell r="AJ1153">
            <v>-279.68874999999997</v>
          </cell>
          <cell r="AK1153">
            <v>-286.92124999999999</v>
          </cell>
          <cell r="AL1153">
            <v>-294.15375</v>
          </cell>
          <cell r="AM1153">
            <v>-294.88624999999996</v>
          </cell>
          <cell r="AN1153">
            <v>-311.03541666666666</v>
          </cell>
          <cell r="AO1153">
            <v>-342.60124999999999</v>
          </cell>
          <cell r="AR1153" t="str">
            <v>50a</v>
          </cell>
        </row>
        <row r="1154">
          <cell r="R1154">
            <v>-65341.72</v>
          </cell>
          <cell r="S1154">
            <v>-243110.1</v>
          </cell>
          <cell r="T1154">
            <v>-248418.44</v>
          </cell>
          <cell r="U1154">
            <v>-237346.76</v>
          </cell>
          <cell r="V1154">
            <v>-249212.94</v>
          </cell>
          <cell r="W1154">
            <v>-48373.45</v>
          </cell>
          <cell r="X1154">
            <v>-49617.83</v>
          </cell>
          <cell r="Y1154">
            <v>-48075.51</v>
          </cell>
          <cell r="Z1154">
            <v>-248300.2</v>
          </cell>
          <cell r="AA1154">
            <v>-244533.61</v>
          </cell>
          <cell r="AB1154">
            <v>-44925.85</v>
          </cell>
          <cell r="AC1154">
            <v>-152943.46</v>
          </cell>
          <cell r="AD1154">
            <v>-108833.10625000001</v>
          </cell>
          <cell r="AE1154">
            <v>-123523.70875000003</v>
          </cell>
          <cell r="AF1154">
            <v>-137626.91250000003</v>
          </cell>
          <cell r="AG1154">
            <v>-143394.96458333335</v>
          </cell>
          <cell r="AH1154">
            <v>-148901.88208333333</v>
          </cell>
          <cell r="AI1154">
            <v>-154441.22666666665</v>
          </cell>
          <cell r="AJ1154">
            <v>-159663.22375</v>
          </cell>
          <cell r="AK1154">
            <v>-157072.95083333334</v>
          </cell>
          <cell r="AL1154">
            <v>-141529.29083333333</v>
          </cell>
          <cell r="AM1154">
            <v>-133610.45375000002</v>
          </cell>
          <cell r="AN1154">
            <v>-138973.75666666668</v>
          </cell>
          <cell r="AO1154">
            <v>-149303.58708333335</v>
          </cell>
          <cell r="AR1154" t="str">
            <v>50a</v>
          </cell>
        </row>
        <row r="1155">
          <cell r="R1155">
            <v>-343.67</v>
          </cell>
          <cell r="S1155">
            <v>-343.67</v>
          </cell>
          <cell r="T1155">
            <v>-343.67</v>
          </cell>
          <cell r="U1155">
            <v>-343.67</v>
          </cell>
          <cell r="V1155">
            <v>-343.67</v>
          </cell>
          <cell r="W1155">
            <v>-343.67</v>
          </cell>
          <cell r="X1155">
            <v>-343.67</v>
          </cell>
          <cell r="Y1155">
            <v>-343.67</v>
          </cell>
          <cell r="Z1155">
            <v>-343.67</v>
          </cell>
          <cell r="AA1155">
            <v>-343.67</v>
          </cell>
          <cell r="AB1155">
            <v>-343.67</v>
          </cell>
          <cell r="AC1155">
            <v>0</v>
          </cell>
          <cell r="AD1155">
            <v>-343.67</v>
          </cell>
          <cell r="AE1155">
            <v>-343.67</v>
          </cell>
          <cell r="AF1155">
            <v>-343.67</v>
          </cell>
          <cell r="AG1155">
            <v>-343.67</v>
          </cell>
          <cell r="AH1155">
            <v>-343.67</v>
          </cell>
          <cell r="AI1155">
            <v>-343.67</v>
          </cell>
          <cell r="AJ1155">
            <v>-343.67</v>
          </cell>
          <cell r="AK1155">
            <v>-343.67</v>
          </cell>
          <cell r="AL1155">
            <v>-343.67</v>
          </cell>
          <cell r="AM1155">
            <v>-343.67</v>
          </cell>
          <cell r="AN1155">
            <v>-343.67</v>
          </cell>
          <cell r="AO1155">
            <v>-329.35041666666672</v>
          </cell>
          <cell r="AR1155" t="str">
            <v>50a</v>
          </cell>
        </row>
        <row r="1156">
          <cell r="R1156">
            <v>-398487.25</v>
          </cell>
          <cell r="S1156">
            <v>-1132844.01</v>
          </cell>
          <cell r="T1156">
            <v>-1505411.87</v>
          </cell>
          <cell r="U1156">
            <v>-418675.17</v>
          </cell>
          <cell r="V1156">
            <v>-640367.79</v>
          </cell>
          <cell r="W1156">
            <v>-782809.06</v>
          </cell>
          <cell r="X1156">
            <v>-103740.73</v>
          </cell>
          <cell r="Y1156">
            <v>-184283.39</v>
          </cell>
          <cell r="Z1156">
            <v>-218923.93</v>
          </cell>
          <cell r="AA1156">
            <v>-44399.03</v>
          </cell>
          <cell r="AB1156">
            <v>-61421.39</v>
          </cell>
          <cell r="AC1156">
            <v>-78567.09</v>
          </cell>
          <cell r="AD1156">
            <v>-295997.26458333334</v>
          </cell>
          <cell r="AE1156">
            <v>-322671.57749999996</v>
          </cell>
          <cell r="AF1156">
            <v>-362162.11458333331</v>
          </cell>
          <cell r="AG1156">
            <v>-393290.4891666667</v>
          </cell>
          <cell r="AH1156">
            <v>-414545.20208333334</v>
          </cell>
          <cell r="AI1156">
            <v>-440617.88291666674</v>
          </cell>
          <cell r="AJ1156">
            <v>-456053.55541666667</v>
          </cell>
          <cell r="AK1156">
            <v>-459401.29458333342</v>
          </cell>
          <cell r="AL1156">
            <v>-462334.9283333334</v>
          </cell>
          <cell r="AM1156">
            <v>-464223.86916666664</v>
          </cell>
          <cell r="AN1156">
            <v>-464877.06375000003</v>
          </cell>
          <cell r="AO1156">
            <v>-464544.74625000003</v>
          </cell>
          <cell r="AR1156" t="str">
            <v>50a</v>
          </cell>
        </row>
        <row r="1157">
          <cell r="R1157">
            <v>-8678.4599999999991</v>
          </cell>
          <cell r="S1157">
            <v>-8678.4599999999991</v>
          </cell>
          <cell r="T1157">
            <v>-8678.4599999999991</v>
          </cell>
          <cell r="U1157">
            <v>-8678.4599999999991</v>
          </cell>
          <cell r="V1157">
            <v>-8678.4599999999991</v>
          </cell>
          <cell r="W1157">
            <v>-8678.4599999999991</v>
          </cell>
          <cell r="X1157">
            <v>-8678.4599999999991</v>
          </cell>
          <cell r="Y1157">
            <v>-8678.4599999999991</v>
          </cell>
          <cell r="Z1157">
            <v>-8678.4599999999991</v>
          </cell>
          <cell r="AA1157">
            <v>-8678.4599999999991</v>
          </cell>
          <cell r="AB1157">
            <v>-8678.4599999999991</v>
          </cell>
          <cell r="AC1157">
            <v>0</v>
          </cell>
          <cell r="AD1157">
            <v>-8678.4599999999973</v>
          </cell>
          <cell r="AE1157">
            <v>-8678.4599999999973</v>
          </cell>
          <cell r="AF1157">
            <v>-8678.4599999999973</v>
          </cell>
          <cell r="AG1157">
            <v>-8678.4599999999973</v>
          </cell>
          <cell r="AH1157">
            <v>-8678.4599999999973</v>
          </cell>
          <cell r="AI1157">
            <v>-8678.4599999999973</v>
          </cell>
          <cell r="AJ1157">
            <v>-8678.4599999999973</v>
          </cell>
          <cell r="AK1157">
            <v>-8678.4599999999973</v>
          </cell>
          <cell r="AL1157">
            <v>-8678.4599999999973</v>
          </cell>
          <cell r="AM1157">
            <v>-8678.4599999999973</v>
          </cell>
          <cell r="AN1157">
            <v>-8678.4599999999973</v>
          </cell>
          <cell r="AO1157">
            <v>-8316.8574999999964</v>
          </cell>
          <cell r="AR1157" t="str">
            <v>50a</v>
          </cell>
        </row>
        <row r="1158">
          <cell r="R1158">
            <v>0</v>
          </cell>
          <cell r="S1158">
            <v>0</v>
          </cell>
          <cell r="T1158">
            <v>0</v>
          </cell>
          <cell r="U1158">
            <v>0</v>
          </cell>
          <cell r="V1158">
            <v>0</v>
          </cell>
          <cell r="W1158">
            <v>0</v>
          </cell>
          <cell r="X1158">
            <v>0</v>
          </cell>
          <cell r="Y1158">
            <v>0</v>
          </cell>
          <cell r="Z1158">
            <v>0</v>
          </cell>
          <cell r="AA1158">
            <v>0</v>
          </cell>
          <cell r="AB1158">
            <v>0</v>
          </cell>
          <cell r="AC1158">
            <v>0</v>
          </cell>
          <cell r="AD1158">
            <v>0</v>
          </cell>
          <cell r="AE1158">
            <v>0</v>
          </cell>
          <cell r="AF1158">
            <v>0</v>
          </cell>
          <cell r="AG1158">
            <v>0</v>
          </cell>
          <cell r="AH1158">
            <v>0</v>
          </cell>
          <cell r="AI1158">
            <v>0</v>
          </cell>
          <cell r="AJ1158">
            <v>0</v>
          </cell>
          <cell r="AK1158">
            <v>0</v>
          </cell>
          <cell r="AL1158">
            <v>0</v>
          </cell>
          <cell r="AM1158">
            <v>0</v>
          </cell>
          <cell r="AN1158">
            <v>0</v>
          </cell>
          <cell r="AO1158">
            <v>0</v>
          </cell>
          <cell r="AR1158" t="str">
            <v>50a</v>
          </cell>
        </row>
        <row r="1159">
          <cell r="R1159">
            <v>-26771775.870000001</v>
          </cell>
          <cell r="S1159">
            <v>-28706335.199999999</v>
          </cell>
          <cell r="T1159">
            <v>-30640808.949999999</v>
          </cell>
          <cell r="U1159">
            <v>-20644676.460000001</v>
          </cell>
          <cell r="V1159">
            <v>-20363527.969999999</v>
          </cell>
          <cell r="W1159">
            <v>-22296536.809999999</v>
          </cell>
          <cell r="X1159">
            <v>-24149808.780000001</v>
          </cell>
          <cell r="Y1159">
            <v>-25905547.52</v>
          </cell>
          <cell r="Z1159">
            <v>-16996646.02</v>
          </cell>
          <cell r="AA1159">
            <v>-18722247.010000002</v>
          </cell>
          <cell r="AB1159">
            <v>-20478740.960000001</v>
          </cell>
          <cell r="AC1159">
            <v>-22017015</v>
          </cell>
          <cell r="AD1159">
            <v>-23713405.872083332</v>
          </cell>
          <cell r="AE1159">
            <v>-23878556.9575</v>
          </cell>
          <cell r="AF1159">
            <v>-24041735.166250002</v>
          </cell>
          <cell r="AG1159">
            <v>-24181995.713333327</v>
          </cell>
          <cell r="AH1159">
            <v>-24207022.049166664</v>
          </cell>
          <cell r="AI1159">
            <v>-24137223.063333333</v>
          </cell>
          <cell r="AJ1159">
            <v>-24061530.668749999</v>
          </cell>
          <cell r="AK1159">
            <v>-23972475.171250001</v>
          </cell>
          <cell r="AL1159">
            <v>-23842075.240833338</v>
          </cell>
          <cell r="AM1159">
            <v>-23669069.624583334</v>
          </cell>
          <cell r="AN1159">
            <v>-23477314.322500002</v>
          </cell>
          <cell r="AO1159">
            <v>-23259104.890833333</v>
          </cell>
          <cell r="AR1159" t="str">
            <v>50b</v>
          </cell>
        </row>
        <row r="1160">
          <cell r="R1160">
            <v>-5255828.2</v>
          </cell>
          <cell r="S1160">
            <v>-6023112.2000000002</v>
          </cell>
          <cell r="T1160">
            <v>-6790396.2000000002</v>
          </cell>
          <cell r="U1160">
            <v>-7556434.2000000002</v>
          </cell>
          <cell r="V1160">
            <v>-3835859.85</v>
          </cell>
          <cell r="W1160">
            <v>-4832000.8499999996</v>
          </cell>
          <cell r="X1160">
            <v>-5636890.8499999996</v>
          </cell>
          <cell r="Y1160">
            <v>-6442076.8499999996</v>
          </cell>
          <cell r="Z1160">
            <v>-7247364.8499999996</v>
          </cell>
          <cell r="AA1160">
            <v>-8052650.8499999996</v>
          </cell>
          <cell r="AB1160">
            <v>-4022719.65</v>
          </cell>
          <cell r="AC1160">
            <v>-4522893.41</v>
          </cell>
          <cell r="AD1160">
            <v>-5697296.8754166691</v>
          </cell>
          <cell r="AE1160">
            <v>-5696309.6979166679</v>
          </cell>
          <cell r="AF1160">
            <v>-5695422.6037500007</v>
          </cell>
          <cell r="AG1160">
            <v>-5694583.6345833344</v>
          </cell>
          <cell r="AH1160">
            <v>-5694250.3583333343</v>
          </cell>
          <cell r="AI1160">
            <v>-5704010.4000000013</v>
          </cell>
          <cell r="AJ1160">
            <v>-5724973.2333333343</v>
          </cell>
          <cell r="AK1160">
            <v>-5749182.4000000013</v>
          </cell>
          <cell r="AL1160">
            <v>-5776654.3166666673</v>
          </cell>
          <cell r="AM1160">
            <v>-5807393.1500000013</v>
          </cell>
          <cell r="AN1160">
            <v>-5836089.3354166672</v>
          </cell>
          <cell r="AO1160">
            <v>-5850059.19625</v>
          </cell>
          <cell r="AR1160" t="str">
            <v>50b</v>
          </cell>
        </row>
        <row r="1161">
          <cell r="R1161">
            <v>411807.15</v>
          </cell>
          <cell r="S1161">
            <v>324217.15000000002</v>
          </cell>
          <cell r="T1161">
            <v>236627.15</v>
          </cell>
          <cell r="U1161">
            <v>153140.15</v>
          </cell>
          <cell r="V1161">
            <v>76570</v>
          </cell>
          <cell r="W1161">
            <v>0</v>
          </cell>
          <cell r="X1161">
            <v>-80000</v>
          </cell>
          <cell r="Y1161">
            <v>-160000</v>
          </cell>
          <cell r="Z1161">
            <v>-240000</v>
          </cell>
          <cell r="AA1161">
            <v>-320000</v>
          </cell>
          <cell r="AB1161">
            <v>389224.67</v>
          </cell>
          <cell r="AC1161">
            <v>333621.15000000002</v>
          </cell>
          <cell r="AD1161">
            <v>-2161558.9104166669</v>
          </cell>
          <cell r="AE1161">
            <v>-1650097.9395833339</v>
          </cell>
          <cell r="AF1161">
            <v>-1140013.052083333</v>
          </cell>
          <cell r="AG1161">
            <v>-631133.28958333319</v>
          </cell>
          <cell r="AH1161">
            <v>-122999.49166666668</v>
          </cell>
          <cell r="AI1161">
            <v>130952.96666666666</v>
          </cell>
          <cell r="AJ1161">
            <v>130581.17499999999</v>
          </cell>
          <cell r="AK1161">
            <v>129478.38791666667</v>
          </cell>
          <cell r="AL1161">
            <v>127682.82458333329</v>
          </cell>
          <cell r="AM1161">
            <v>125181.8970833333</v>
          </cell>
          <cell r="AN1161">
            <v>115663.74458333333</v>
          </cell>
          <cell r="AO1161">
            <v>100674.61833333333</v>
          </cell>
          <cell r="AR1161" t="str">
            <v>50b</v>
          </cell>
        </row>
        <row r="1162">
          <cell r="R1162">
            <v>-13252955.060000001</v>
          </cell>
          <cell r="S1162">
            <v>-14309570.060000001</v>
          </cell>
          <cell r="T1162">
            <v>-15366185.060000001</v>
          </cell>
          <cell r="U1162">
            <v>-10549809.33</v>
          </cell>
          <cell r="V1162">
            <v>-11073884.33</v>
          </cell>
          <cell r="W1162">
            <v>-12130499.33</v>
          </cell>
          <cell r="X1162">
            <v>-13258499.33</v>
          </cell>
          <cell r="Y1162">
            <v>-14480499.33</v>
          </cell>
          <cell r="Z1162">
            <v>-9871409.3100000005</v>
          </cell>
          <cell r="AA1162">
            <v>-11092963.359999999</v>
          </cell>
          <cell r="AB1162">
            <v>-12313963.359999999</v>
          </cell>
          <cell r="AC1162">
            <v>-13389523.539999999</v>
          </cell>
          <cell r="AD1162">
            <v>-12134204.707500001</v>
          </cell>
          <cell r="AE1162">
            <v>-12186191.678750001</v>
          </cell>
          <cell r="AF1162">
            <v>-12241531.024583334</v>
          </cell>
          <cell r="AG1162">
            <v>-12280770.395416668</v>
          </cell>
          <cell r="AH1162">
            <v>-12281722.424583336</v>
          </cell>
          <cell r="AI1162">
            <v>-12263842.037083335</v>
          </cell>
          <cell r="AJ1162">
            <v>-12252292.774583334</v>
          </cell>
          <cell r="AK1162">
            <v>-12253965.678749999</v>
          </cell>
          <cell r="AL1162">
            <v>-12289259.474583333</v>
          </cell>
          <cell r="AM1162">
            <v>-12358155.580833333</v>
          </cell>
          <cell r="AN1162">
            <v>-12444130.272500001</v>
          </cell>
          <cell r="AO1162">
            <v>-12541097.471666669</v>
          </cell>
        </row>
        <row r="1163">
          <cell r="R1163">
            <v>0</v>
          </cell>
          <cell r="S1163">
            <v>0</v>
          </cell>
          <cell r="T1163">
            <v>0</v>
          </cell>
          <cell r="U1163">
            <v>0</v>
          </cell>
          <cell r="V1163">
            <v>0</v>
          </cell>
          <cell r="W1163">
            <v>0</v>
          </cell>
          <cell r="X1163">
            <v>0</v>
          </cell>
          <cell r="Y1163">
            <v>-628.34</v>
          </cell>
          <cell r="Z1163">
            <v>0</v>
          </cell>
          <cell r="AA1163">
            <v>0</v>
          </cell>
          <cell r="AB1163">
            <v>0</v>
          </cell>
          <cell r="AC1163">
            <v>0</v>
          </cell>
          <cell r="AD1163">
            <v>-279.78000000000003</v>
          </cell>
          <cell r="AE1163">
            <v>-279.78000000000003</v>
          </cell>
          <cell r="AF1163">
            <v>-279.78000000000003</v>
          </cell>
          <cell r="AG1163">
            <v>-279.78000000000003</v>
          </cell>
          <cell r="AH1163">
            <v>-279.78000000000003</v>
          </cell>
          <cell r="AI1163">
            <v>-279.78000000000003</v>
          </cell>
          <cell r="AJ1163">
            <v>-279.78000000000003</v>
          </cell>
          <cell r="AK1163">
            <v>-305.96083333333337</v>
          </cell>
          <cell r="AL1163">
            <v>-237.21166666666667</v>
          </cell>
          <cell r="AM1163">
            <v>-119.80166666666668</v>
          </cell>
          <cell r="AN1163">
            <v>-74.841666666666669</v>
          </cell>
          <cell r="AO1163">
            <v>-52.361666666666672</v>
          </cell>
          <cell r="AR1163" t="str">
            <v>50b</v>
          </cell>
        </row>
        <row r="1164">
          <cell r="R1164">
            <v>-4300427</v>
          </cell>
          <cell r="S1164">
            <v>-5002568.2</v>
          </cell>
          <cell r="T1164">
            <v>-4988947.2300000004</v>
          </cell>
          <cell r="U1164">
            <v>-3049626.86</v>
          </cell>
          <cell r="V1164">
            <v>-3323494.34</v>
          </cell>
          <cell r="W1164">
            <v>-4634418.96</v>
          </cell>
          <cell r="X1164">
            <v>-3171098</v>
          </cell>
          <cell r="Y1164">
            <v>-4058800.17</v>
          </cell>
          <cell r="Z1164">
            <v>-4531572.0999999996</v>
          </cell>
          <cell r="AA1164">
            <v>-3484846.44</v>
          </cell>
          <cell r="AB1164">
            <v>-4519794.16</v>
          </cell>
          <cell r="AC1164">
            <v>-5925560.5999999996</v>
          </cell>
          <cell r="AD1164">
            <v>-4170673.9750000001</v>
          </cell>
          <cell r="AE1164">
            <v>-4209434.5945833335</v>
          </cell>
          <cell r="AF1164">
            <v>-4212959.8654166674</v>
          </cell>
          <cell r="AG1164">
            <v>-4180954.0637500007</v>
          </cell>
          <cell r="AH1164">
            <v>-4145026.9704166674</v>
          </cell>
          <cell r="AI1164">
            <v>-4138140.6962500005</v>
          </cell>
          <cell r="AJ1164">
            <v>-4156995.436666667</v>
          </cell>
          <cell r="AK1164">
            <v>-4180732.4520833339</v>
          </cell>
          <cell r="AL1164">
            <v>-4203575.7416666662</v>
          </cell>
          <cell r="AM1164">
            <v>-4216527.7491666665</v>
          </cell>
          <cell r="AN1164">
            <v>-4224612.1545833331</v>
          </cell>
          <cell r="AO1164">
            <v>-4238959.6241666665</v>
          </cell>
          <cell r="AR1164" t="str">
            <v>50b</v>
          </cell>
        </row>
        <row r="1165">
          <cell r="R1165">
            <v>-476089</v>
          </cell>
          <cell r="S1165">
            <v>-470550.06</v>
          </cell>
          <cell r="T1165">
            <v>0</v>
          </cell>
          <cell r="U1165">
            <v>0</v>
          </cell>
          <cell r="V1165">
            <v>0</v>
          </cell>
          <cell r="W1165">
            <v>0</v>
          </cell>
          <cell r="X1165">
            <v>0</v>
          </cell>
          <cell r="Y1165">
            <v>0</v>
          </cell>
          <cell r="Z1165">
            <v>0</v>
          </cell>
          <cell r="AA1165">
            <v>0</v>
          </cell>
          <cell r="AB1165">
            <v>0</v>
          </cell>
          <cell r="AC1165">
            <v>0</v>
          </cell>
          <cell r="AD1165">
            <v>-476089</v>
          </cell>
          <cell r="AE1165">
            <v>-475858.21083333337</v>
          </cell>
          <cell r="AF1165">
            <v>-455790.37999999995</v>
          </cell>
          <cell r="AG1165">
            <v>-416116.29666666663</v>
          </cell>
          <cell r="AH1165">
            <v>-376442.21333333332</v>
          </cell>
          <cell r="AI1165">
            <v>-336768.13</v>
          </cell>
          <cell r="AJ1165">
            <v>-297094.04666666669</v>
          </cell>
          <cell r="AK1165">
            <v>-257419.96333333335</v>
          </cell>
          <cell r="AL1165">
            <v>-217745.88</v>
          </cell>
          <cell r="AM1165">
            <v>-178071.79666666666</v>
          </cell>
          <cell r="AN1165">
            <v>-138397.71333333335</v>
          </cell>
          <cell r="AO1165">
            <v>-98723.63</v>
          </cell>
          <cell r="AR1165" t="str">
            <v>50b</v>
          </cell>
        </row>
        <row r="1166">
          <cell r="R1166">
            <v>0</v>
          </cell>
          <cell r="S1166">
            <v>0</v>
          </cell>
          <cell r="T1166">
            <v>0</v>
          </cell>
          <cell r="U1166">
            <v>0</v>
          </cell>
          <cell r="V1166">
            <v>0</v>
          </cell>
          <cell r="W1166">
            <v>0</v>
          </cell>
          <cell r="X1166">
            <v>0</v>
          </cell>
          <cell r="Y1166">
            <v>0</v>
          </cell>
          <cell r="Z1166">
            <v>0</v>
          </cell>
          <cell r="AA1166">
            <v>0</v>
          </cell>
          <cell r="AB1166">
            <v>0</v>
          </cell>
          <cell r="AC1166">
            <v>0</v>
          </cell>
          <cell r="AD1166">
            <v>0</v>
          </cell>
          <cell r="AE1166">
            <v>0</v>
          </cell>
          <cell r="AF1166">
            <v>0</v>
          </cell>
          <cell r="AG1166">
            <v>0</v>
          </cell>
          <cell r="AH1166">
            <v>0</v>
          </cell>
          <cell r="AI1166">
            <v>0</v>
          </cell>
          <cell r="AJ1166">
            <v>0</v>
          </cell>
          <cell r="AK1166">
            <v>0</v>
          </cell>
          <cell r="AL1166">
            <v>0</v>
          </cell>
          <cell r="AM1166">
            <v>0</v>
          </cell>
          <cell r="AN1166">
            <v>0</v>
          </cell>
          <cell r="AO1166">
            <v>0</v>
          </cell>
          <cell r="AR1166" t="str">
            <v>50a</v>
          </cell>
        </row>
        <row r="1167">
          <cell r="R1167">
            <v>-134373.6</v>
          </cell>
          <cell r="S1167">
            <v>-274373.59999999998</v>
          </cell>
          <cell r="T1167">
            <v>-414373.6</v>
          </cell>
          <cell r="U1167">
            <v>-138091.04</v>
          </cell>
          <cell r="V1167">
            <v>-298091.03999999998</v>
          </cell>
          <cell r="W1167">
            <v>-438091.04</v>
          </cell>
          <cell r="X1167">
            <v>-214245.41</v>
          </cell>
          <cell r="Y1167">
            <v>-354245.41</v>
          </cell>
          <cell r="Z1167">
            <v>-494245.41</v>
          </cell>
          <cell r="AA1167">
            <v>-150187.65</v>
          </cell>
          <cell r="AB1167">
            <v>-290187.65000000002</v>
          </cell>
          <cell r="AC1167">
            <v>-430187.65</v>
          </cell>
          <cell r="AD1167">
            <v>-243420.89333333331</v>
          </cell>
          <cell r="AE1167">
            <v>-244202.02666666664</v>
          </cell>
          <cell r="AF1167">
            <v>-245816.49333333332</v>
          </cell>
          <cell r="AG1167">
            <v>-248398.8079166667</v>
          </cell>
          <cell r="AH1167">
            <v>-252782.30374999999</v>
          </cell>
          <cell r="AI1167">
            <v>-258207.46625000003</v>
          </cell>
          <cell r="AJ1167">
            <v>-263959.92708333337</v>
          </cell>
          <cell r="AK1167">
            <v>-270664.68625000003</v>
          </cell>
          <cell r="AL1167">
            <v>-278202.77875</v>
          </cell>
          <cell r="AM1167">
            <v>-285576.42500000005</v>
          </cell>
          <cell r="AN1167">
            <v>-292368.95833333337</v>
          </cell>
          <cell r="AO1167">
            <v>-299161.49166666664</v>
          </cell>
          <cell r="AR1167" t="str">
            <v>50b</v>
          </cell>
        </row>
        <row r="1168">
          <cell r="R1168">
            <v>903494</v>
          </cell>
          <cell r="S1168">
            <v>902494</v>
          </cell>
          <cell r="T1168">
            <v>144105</v>
          </cell>
          <cell r="U1168">
            <v>149105</v>
          </cell>
          <cell r="V1168">
            <v>51105</v>
          </cell>
          <cell r="W1168">
            <v>101105</v>
          </cell>
          <cell r="X1168">
            <v>102105</v>
          </cell>
          <cell r="Y1168">
            <v>90105</v>
          </cell>
          <cell r="Z1168">
            <v>90105</v>
          </cell>
          <cell r="AA1168">
            <v>81105</v>
          </cell>
          <cell r="AB1168">
            <v>-73895</v>
          </cell>
          <cell r="AC1168">
            <v>-66000</v>
          </cell>
          <cell r="AD1168">
            <v>-118400.16666666667</v>
          </cell>
          <cell r="AE1168">
            <v>4520.166666666667</v>
          </cell>
          <cell r="AF1168">
            <v>107984.95833333333</v>
          </cell>
          <cell r="AG1168">
            <v>178077.54166666666</v>
          </cell>
          <cell r="AH1168">
            <v>239461.79166666666</v>
          </cell>
          <cell r="AI1168">
            <v>303512.70833333331</v>
          </cell>
          <cell r="AJ1168">
            <v>352730.29166666669</v>
          </cell>
          <cell r="AK1168">
            <v>385489.54166666669</v>
          </cell>
          <cell r="AL1168">
            <v>403629.54166666669</v>
          </cell>
          <cell r="AM1168">
            <v>406650.29166666669</v>
          </cell>
          <cell r="AN1168">
            <v>349754.375</v>
          </cell>
          <cell r="AO1168">
            <v>248806.66666666666</v>
          </cell>
          <cell r="AR1168" t="str">
            <v>50b</v>
          </cell>
        </row>
        <row r="1169">
          <cell r="R1169">
            <v>-5290514.01</v>
          </cell>
          <cell r="S1169">
            <v>-4654844</v>
          </cell>
          <cell r="T1169">
            <v>-4567851</v>
          </cell>
          <cell r="U1169">
            <v>-3787682.52</v>
          </cell>
          <cell r="V1169">
            <v>-3708459.62</v>
          </cell>
          <cell r="W1169">
            <v>-3634915</v>
          </cell>
          <cell r="X1169">
            <v>-3905327</v>
          </cell>
          <cell r="Y1169">
            <v>-3914951.89</v>
          </cell>
          <cell r="Z1169">
            <v>-3803509.67</v>
          </cell>
          <cell r="AA1169">
            <v>-4325252</v>
          </cell>
          <cell r="AB1169">
            <v>-4871722</v>
          </cell>
          <cell r="AC1169">
            <v>-5422577</v>
          </cell>
          <cell r="AD1169">
            <v>-4215685.0629166672</v>
          </cell>
          <cell r="AE1169">
            <v>-4249736.2316666665</v>
          </cell>
          <cell r="AF1169">
            <v>-4257415.6916666664</v>
          </cell>
          <cell r="AG1169">
            <v>-4244761.5466666659</v>
          </cell>
          <cell r="AH1169">
            <v>-4235239.7858333336</v>
          </cell>
          <cell r="AI1169">
            <v>-4238797.67</v>
          </cell>
          <cell r="AJ1169">
            <v>-4250420.3187500006</v>
          </cell>
          <cell r="AK1169">
            <v>-4271667.6712499997</v>
          </cell>
          <cell r="AL1169">
            <v>-4287092.9862500001</v>
          </cell>
          <cell r="AM1169">
            <v>-4297108.9258333342</v>
          </cell>
          <cell r="AN1169">
            <v>-4303997.0341666667</v>
          </cell>
          <cell r="AO1169">
            <v>-4314047.8116666665</v>
          </cell>
          <cell r="AR1169" t="str">
            <v>50b</v>
          </cell>
        </row>
        <row r="1170">
          <cell r="R1170">
            <v>-4251496.1900000004</v>
          </cell>
          <cell r="S1170">
            <v>-3441156.9</v>
          </cell>
          <cell r="T1170">
            <v>-2900473</v>
          </cell>
          <cell r="U1170">
            <v>-1898471.83</v>
          </cell>
          <cell r="V1170">
            <v>-1503682.83</v>
          </cell>
          <cell r="W1170">
            <v>-1130661</v>
          </cell>
          <cell r="X1170">
            <v>-984229.83</v>
          </cell>
          <cell r="Y1170">
            <v>-1081876.97</v>
          </cell>
          <cell r="Z1170">
            <v>-1307202</v>
          </cell>
          <cell r="AA1170">
            <v>-2425889.38</v>
          </cell>
          <cell r="AB1170">
            <v>-3886249</v>
          </cell>
          <cell r="AC1170">
            <v>-4613562</v>
          </cell>
          <cell r="AD1170">
            <v>-2110823.0045833332</v>
          </cell>
          <cell r="AE1170">
            <v>-2223721.2587500005</v>
          </cell>
          <cell r="AF1170">
            <v>-2288262.3204166666</v>
          </cell>
          <cell r="AG1170">
            <v>-2310977.6845833333</v>
          </cell>
          <cell r="AH1170">
            <v>-2305203.0762499999</v>
          </cell>
          <cell r="AI1170">
            <v>-2309936.0183333331</v>
          </cell>
          <cell r="AJ1170">
            <v>-2323041.5837500002</v>
          </cell>
          <cell r="AK1170">
            <v>-2325208.9724999997</v>
          </cell>
          <cell r="AL1170">
            <v>-2334439.9599999995</v>
          </cell>
          <cell r="AM1170">
            <v>-2370297.3137499997</v>
          </cell>
          <cell r="AN1170">
            <v>-2397396.1566666663</v>
          </cell>
          <cell r="AO1170">
            <v>-2426769.4020833331</v>
          </cell>
        </row>
        <row r="1171">
          <cell r="R1171">
            <v>0</v>
          </cell>
          <cell r="S1171">
            <v>0</v>
          </cell>
          <cell r="T1171">
            <v>0</v>
          </cell>
          <cell r="U1171">
            <v>0</v>
          </cell>
          <cell r="V1171">
            <v>0</v>
          </cell>
          <cell r="W1171">
            <v>0</v>
          </cell>
          <cell r="X1171">
            <v>0</v>
          </cell>
          <cell r="Y1171">
            <v>0</v>
          </cell>
          <cell r="Z1171">
            <v>0</v>
          </cell>
          <cell r="AA1171">
            <v>0</v>
          </cell>
          <cell r="AB1171">
            <v>0</v>
          </cell>
          <cell r="AC1171">
            <v>0</v>
          </cell>
          <cell r="AD1171">
            <v>0</v>
          </cell>
          <cell r="AE1171">
            <v>0</v>
          </cell>
          <cell r="AF1171">
            <v>0</v>
          </cell>
          <cell r="AG1171">
            <v>0</v>
          </cell>
          <cell r="AH1171">
            <v>0</v>
          </cell>
          <cell r="AI1171">
            <v>0</v>
          </cell>
          <cell r="AJ1171">
            <v>0</v>
          </cell>
          <cell r="AK1171">
            <v>0</v>
          </cell>
          <cell r="AL1171">
            <v>0</v>
          </cell>
          <cell r="AM1171">
            <v>0</v>
          </cell>
          <cell r="AN1171">
            <v>0</v>
          </cell>
          <cell r="AO1171">
            <v>0</v>
          </cell>
          <cell r="AR1171" t="str">
            <v>50b</v>
          </cell>
        </row>
        <row r="1172">
          <cell r="R1172">
            <v>-4513806</v>
          </cell>
          <cell r="S1172">
            <v>-4408208.82</v>
          </cell>
          <cell r="T1172">
            <v>-4145397.72</v>
          </cell>
          <cell r="U1172">
            <v>-2523522.85</v>
          </cell>
          <cell r="V1172">
            <v>-1959020.48</v>
          </cell>
          <cell r="W1172">
            <v>-2033920.27</v>
          </cell>
          <cell r="X1172">
            <v>-1123986</v>
          </cell>
          <cell r="Y1172">
            <v>-1203625.71</v>
          </cell>
          <cell r="Z1172">
            <v>-1520516.2</v>
          </cell>
          <cell r="AA1172">
            <v>-1854161.25</v>
          </cell>
          <cell r="AB1172">
            <v>-3620338.99</v>
          </cell>
          <cell r="AC1172">
            <v>-5126895.82</v>
          </cell>
          <cell r="AD1172">
            <v>-2286403.7249999996</v>
          </cell>
          <cell r="AE1172">
            <v>-2428292.7916666665</v>
          </cell>
          <cell r="AF1172">
            <v>-2538413.2058333331</v>
          </cell>
          <cell r="AG1172">
            <v>-2601957.8062499999</v>
          </cell>
          <cell r="AH1172">
            <v>-2619297.4691666667</v>
          </cell>
          <cell r="AI1172">
            <v>-2630539.6170833334</v>
          </cell>
          <cell r="AJ1172">
            <v>-2647628.0699999998</v>
          </cell>
          <cell r="AK1172">
            <v>-2662322.6895833332</v>
          </cell>
          <cell r="AL1172">
            <v>-2684827.570416667</v>
          </cell>
          <cell r="AM1172">
            <v>-2717671.8429166665</v>
          </cell>
          <cell r="AN1172">
            <v>-2759799.7974999999</v>
          </cell>
          <cell r="AO1172">
            <v>-2809607.0625</v>
          </cell>
        </row>
        <row r="1173">
          <cell r="R1173">
            <v>0</v>
          </cell>
          <cell r="S1173">
            <v>0</v>
          </cell>
          <cell r="T1173">
            <v>0</v>
          </cell>
          <cell r="U1173">
            <v>0</v>
          </cell>
          <cell r="V1173">
            <v>0</v>
          </cell>
          <cell r="W1173">
            <v>0</v>
          </cell>
          <cell r="X1173">
            <v>0</v>
          </cell>
          <cell r="Y1173">
            <v>0</v>
          </cell>
          <cell r="Z1173">
            <v>0</v>
          </cell>
          <cell r="AA1173">
            <v>0</v>
          </cell>
          <cell r="AB1173">
            <v>0</v>
          </cell>
          <cell r="AC1173">
            <v>0</v>
          </cell>
          <cell r="AD1173">
            <v>0</v>
          </cell>
          <cell r="AE1173">
            <v>0</v>
          </cell>
          <cell r="AF1173">
            <v>0</v>
          </cell>
          <cell r="AG1173">
            <v>0</v>
          </cell>
          <cell r="AH1173">
            <v>0</v>
          </cell>
          <cell r="AI1173">
            <v>0</v>
          </cell>
          <cell r="AJ1173">
            <v>0</v>
          </cell>
          <cell r="AK1173">
            <v>0</v>
          </cell>
          <cell r="AL1173">
            <v>0</v>
          </cell>
          <cell r="AM1173">
            <v>0</v>
          </cell>
          <cell r="AN1173">
            <v>0</v>
          </cell>
          <cell r="AO1173">
            <v>0</v>
          </cell>
        </row>
        <row r="1174">
          <cell r="R1174">
            <v>-132132.84</v>
          </cell>
          <cell r="S1174">
            <v>-132132.84</v>
          </cell>
          <cell r="T1174">
            <v>0</v>
          </cell>
          <cell r="U1174">
            <v>0</v>
          </cell>
          <cell r="V1174">
            <v>0</v>
          </cell>
          <cell r="W1174">
            <v>0</v>
          </cell>
          <cell r="X1174">
            <v>0</v>
          </cell>
          <cell r="Y1174">
            <v>0</v>
          </cell>
          <cell r="Z1174">
            <v>0</v>
          </cell>
          <cell r="AA1174">
            <v>0</v>
          </cell>
          <cell r="AB1174">
            <v>0</v>
          </cell>
          <cell r="AC1174">
            <v>0</v>
          </cell>
          <cell r="AD1174">
            <v>-429317.35999999993</v>
          </cell>
          <cell r="AE1174">
            <v>-338264.59666666662</v>
          </cell>
          <cell r="AF1174">
            <v>-241706.29833333334</v>
          </cell>
          <cell r="AG1174">
            <v>-139642.465</v>
          </cell>
          <cell r="AH1174">
            <v>-88480.051250000004</v>
          </cell>
          <cell r="AI1174">
            <v>-88219.057083333333</v>
          </cell>
          <cell r="AJ1174">
            <v>-82583.024999999994</v>
          </cell>
          <cell r="AK1174">
            <v>-71571.955000000002</v>
          </cell>
          <cell r="AL1174">
            <v>-60560.885000000002</v>
          </cell>
          <cell r="AM1174">
            <v>-49549.815000000002</v>
          </cell>
          <cell r="AN1174">
            <v>-38538.745000000003</v>
          </cell>
          <cell r="AO1174">
            <v>-27527.674999999999</v>
          </cell>
        </row>
        <row r="1175">
          <cell r="R1175">
            <v>-1492.46</v>
          </cell>
          <cell r="S1175">
            <v>-1329.64</v>
          </cell>
          <cell r="T1175">
            <v>-1309.48</v>
          </cell>
          <cell r="U1175">
            <v>-1233</v>
          </cell>
          <cell r="V1175">
            <v>-1211.8800000000001</v>
          </cell>
          <cell r="W1175">
            <v>-842.33</v>
          </cell>
          <cell r="X1175">
            <v>-944.67</v>
          </cell>
          <cell r="Y1175">
            <v>-1212.97</v>
          </cell>
          <cell r="Z1175">
            <v>-1162.04</v>
          </cell>
          <cell r="AA1175">
            <v>-651.94000000000005</v>
          </cell>
          <cell r="AB1175">
            <v>-1281.55</v>
          </cell>
          <cell r="AC1175">
            <v>-1234.3399999999999</v>
          </cell>
          <cell r="AD1175">
            <v>-1718.3583333333336</v>
          </cell>
          <cell r="AE1175">
            <v>-1628.1800000000003</v>
          </cell>
          <cell r="AF1175">
            <v>-1514.5487499999999</v>
          </cell>
          <cell r="AG1175">
            <v>-1414.0049999999999</v>
          </cell>
          <cell r="AH1175">
            <v>-1337.4558333333332</v>
          </cell>
          <cell r="AI1175">
            <v>-1269.2833333333331</v>
          </cell>
          <cell r="AJ1175">
            <v>-1209.0845833333333</v>
          </cell>
          <cell r="AK1175">
            <v>-1195.2829166666668</v>
          </cell>
          <cell r="AL1175">
            <v>-1202.4379166666668</v>
          </cell>
          <cell r="AM1175">
            <v>-1182.0737499999998</v>
          </cell>
          <cell r="AN1175">
            <v>-1163.0854166666668</v>
          </cell>
          <cell r="AO1175">
            <v>-1162.9758333333332</v>
          </cell>
          <cell r="AR1175" t="str">
            <v>50b</v>
          </cell>
        </row>
        <row r="1176">
          <cell r="R1176">
            <v>-136833.76999999999</v>
          </cell>
          <cell r="S1176">
            <v>-263723.94</v>
          </cell>
          <cell r="T1176">
            <v>-110556.08</v>
          </cell>
          <cell r="U1176">
            <v>-161438.74</v>
          </cell>
          <cell r="V1176">
            <v>-84632.44</v>
          </cell>
          <cell r="W1176">
            <v>-133773.01</v>
          </cell>
          <cell r="X1176">
            <v>-148093.18</v>
          </cell>
          <cell r="Y1176">
            <v>-346598.09</v>
          </cell>
          <cell r="Z1176">
            <v>-136783.47</v>
          </cell>
          <cell r="AA1176">
            <v>-153625.60000000001</v>
          </cell>
          <cell r="AB1176">
            <v>-182950.38</v>
          </cell>
          <cell r="AC1176">
            <v>-162731.20000000001</v>
          </cell>
          <cell r="AD1176">
            <v>-135363.60916666666</v>
          </cell>
          <cell r="AE1176">
            <v>-133046.59916666665</v>
          </cell>
          <cell r="AF1176">
            <v>-134213.34958333333</v>
          </cell>
          <cell r="AG1176">
            <v>-138186.935</v>
          </cell>
          <cell r="AH1176">
            <v>-142300.58458333334</v>
          </cell>
          <cell r="AI1176">
            <v>-146007.86624999999</v>
          </cell>
          <cell r="AJ1176">
            <v>-152033.76041666666</v>
          </cell>
          <cell r="AK1176">
            <v>-153429.47041666665</v>
          </cell>
          <cell r="AL1176">
            <v>-153429.15916666668</v>
          </cell>
          <cell r="AM1176">
            <v>-156265.79791666666</v>
          </cell>
          <cell r="AN1176">
            <v>-163999.02666666667</v>
          </cell>
          <cell r="AO1176">
            <v>-168927.53833333336</v>
          </cell>
          <cell r="AR1176" t="str">
            <v>50a</v>
          </cell>
        </row>
        <row r="1177">
          <cell r="R1177">
            <v>-97542.48</v>
          </cell>
          <cell r="S1177">
            <v>-147831.59</v>
          </cell>
          <cell r="T1177">
            <v>-223961.13</v>
          </cell>
          <cell r="U1177">
            <v>-78274.600000000006</v>
          </cell>
          <cell r="V1177">
            <v>-153402.20000000001</v>
          </cell>
          <cell r="W1177">
            <v>-212562.28</v>
          </cell>
          <cell r="X1177">
            <v>-152283.24</v>
          </cell>
          <cell r="Y1177">
            <v>-291966.03999999998</v>
          </cell>
          <cell r="Z1177">
            <v>-385283.32</v>
          </cell>
          <cell r="AA1177">
            <v>-82689.990000000005</v>
          </cell>
          <cell r="AB1177">
            <v>-215872.67</v>
          </cell>
          <cell r="AC1177">
            <v>-328707.31</v>
          </cell>
          <cell r="AD1177">
            <v>-282267.88874999998</v>
          </cell>
          <cell r="AE1177">
            <v>-278711.62041666667</v>
          </cell>
          <cell r="AF1177">
            <v>-269311.5204166667</v>
          </cell>
          <cell r="AG1177">
            <v>-263355.48874999996</v>
          </cell>
          <cell r="AH1177">
            <v>-262245.38791666663</v>
          </cell>
          <cell r="AI1177">
            <v>-260183.76541666672</v>
          </cell>
          <cell r="AJ1177">
            <v>-256299.88416666666</v>
          </cell>
          <cell r="AK1177">
            <v>-247512.78833333333</v>
          </cell>
          <cell r="AL1177">
            <v>-231187.53791666668</v>
          </cell>
          <cell r="AM1177">
            <v>-216317.39499999999</v>
          </cell>
          <cell r="AN1177">
            <v>-208276.94750000001</v>
          </cell>
          <cell r="AO1177">
            <v>-201095.44750000001</v>
          </cell>
          <cell r="AR1177" t="str">
            <v>50b</v>
          </cell>
        </row>
        <row r="1178">
          <cell r="R1178">
            <v>-54322.16</v>
          </cell>
          <cell r="S1178">
            <v>-65251</v>
          </cell>
          <cell r="T1178">
            <v>-86993</v>
          </cell>
          <cell r="U1178">
            <v>-72756.22</v>
          </cell>
          <cell r="V1178">
            <v>-97463.29</v>
          </cell>
          <cell r="W1178">
            <v>-116946.65</v>
          </cell>
          <cell r="X1178">
            <v>-94761</v>
          </cell>
          <cell r="Y1178">
            <v>-98328</v>
          </cell>
          <cell r="Z1178">
            <v>-98621.88</v>
          </cell>
          <cell r="AA1178">
            <v>-103003</v>
          </cell>
          <cell r="AB1178">
            <v>-79499</v>
          </cell>
          <cell r="AC1178">
            <v>-170301</v>
          </cell>
          <cell r="AD1178">
            <v>-64727.724999999999</v>
          </cell>
          <cell r="AE1178">
            <v>-66520.827083333337</v>
          </cell>
          <cell r="AF1178">
            <v>-69540.111250000002</v>
          </cell>
          <cell r="AG1178">
            <v>-71937.559166666673</v>
          </cell>
          <cell r="AH1178">
            <v>-75068.163750000007</v>
          </cell>
          <cell r="AI1178">
            <v>-79926.28624999999</v>
          </cell>
          <cell r="AJ1178">
            <v>-83187.252500000002</v>
          </cell>
          <cell r="AK1178">
            <v>-85055.483333333337</v>
          </cell>
          <cell r="AL1178">
            <v>-86382.500416666677</v>
          </cell>
          <cell r="AM1178">
            <v>-87742.423750000002</v>
          </cell>
          <cell r="AN1178">
            <v>-89081.732499999998</v>
          </cell>
          <cell r="AO1178">
            <v>-92090.659166666665</v>
          </cell>
          <cell r="AR1178" t="str">
            <v>50a</v>
          </cell>
        </row>
        <row r="1179">
          <cell r="R1179">
            <v>-1472874</v>
          </cell>
          <cell r="S1179">
            <v>-1590744</v>
          </cell>
          <cell r="T1179">
            <v>-1708614</v>
          </cell>
          <cell r="U1179">
            <v>-1821531</v>
          </cell>
          <cell r="V1179">
            <v>-1231707</v>
          </cell>
          <cell r="W1179">
            <v>-1349577</v>
          </cell>
          <cell r="X1179">
            <v>-1459718</v>
          </cell>
          <cell r="Y1179">
            <v>-1560718</v>
          </cell>
          <cell r="Z1179">
            <v>-1019361</v>
          </cell>
          <cell r="AA1179">
            <v>-1120361</v>
          </cell>
          <cell r="AB1179">
            <v>-1221361</v>
          </cell>
          <cell r="AC1179">
            <v>-1253507</v>
          </cell>
          <cell r="AD1179">
            <v>-1626314.75</v>
          </cell>
          <cell r="AE1179">
            <v>-1628425.625</v>
          </cell>
          <cell r="AF1179">
            <v>-1630949.25</v>
          </cell>
          <cell r="AG1179">
            <v>-1633679.25</v>
          </cell>
          <cell r="AH1179">
            <v>-1607128.375</v>
          </cell>
          <cell r="AI1179">
            <v>-1551503</v>
          </cell>
          <cell r="AJ1179">
            <v>-1495968.3333333333</v>
          </cell>
          <cell r="AK1179">
            <v>-1439821.4583333333</v>
          </cell>
          <cell r="AL1179">
            <v>-1411629.25</v>
          </cell>
          <cell r="AM1179">
            <v>-1411391.7083333333</v>
          </cell>
          <cell r="AN1179">
            <v>-1410161.0833333333</v>
          </cell>
          <cell r="AO1179">
            <v>-1405068.4583333333</v>
          </cell>
          <cell r="AR1179" t="str">
            <v>50b</v>
          </cell>
        </row>
        <row r="1180">
          <cell r="R1180">
            <v>-624.44000000000005</v>
          </cell>
          <cell r="S1180">
            <v>-1747.44</v>
          </cell>
          <cell r="T1180">
            <v>-2825.44</v>
          </cell>
          <cell r="U1180">
            <v>396.84</v>
          </cell>
          <cell r="V1180">
            <v>-793.16</v>
          </cell>
          <cell r="W1180">
            <v>-1923.16</v>
          </cell>
          <cell r="X1180">
            <v>-306.33999999999997</v>
          </cell>
          <cell r="Y1180">
            <v>-1432.34</v>
          </cell>
          <cell r="Z1180">
            <v>-6432.34</v>
          </cell>
          <cell r="AA1180">
            <v>-214.17</v>
          </cell>
          <cell r="AB1180">
            <v>-1464.17</v>
          </cell>
          <cell r="AC1180">
            <v>-20248.169999999998</v>
          </cell>
          <cell r="AD1180">
            <v>-3420.3508333333334</v>
          </cell>
          <cell r="AE1180">
            <v>-3302.1108333333336</v>
          </cell>
          <cell r="AF1180">
            <v>-3187.7458333333338</v>
          </cell>
          <cell r="AG1180">
            <v>-3005.4495833333331</v>
          </cell>
          <cell r="AH1180">
            <v>-2762.8887499999996</v>
          </cell>
          <cell r="AI1180">
            <v>-2522.9945833333327</v>
          </cell>
          <cell r="AJ1180">
            <v>-2388.6941666666662</v>
          </cell>
          <cell r="AK1180">
            <v>-2367.0841666666661</v>
          </cell>
          <cell r="AL1180">
            <v>-2507.7791666666667</v>
          </cell>
          <cell r="AM1180">
            <v>-2652.2004166666661</v>
          </cell>
          <cell r="AN1180">
            <v>-2644.0979166666662</v>
          </cell>
          <cell r="AO1180">
            <v>-2887.2870833333332</v>
          </cell>
          <cell r="AR1180" t="str">
            <v>50a</v>
          </cell>
        </row>
        <row r="1181">
          <cell r="R1181">
            <v>-437.79</v>
          </cell>
          <cell r="S1181">
            <v>-390.03</v>
          </cell>
          <cell r="T1181">
            <v>-384.11</v>
          </cell>
          <cell r="U1181">
            <v>-361.68</v>
          </cell>
          <cell r="V1181">
            <v>-355.48</v>
          </cell>
          <cell r="W1181">
            <v>-247.08</v>
          </cell>
          <cell r="X1181">
            <v>-277.10000000000002</v>
          </cell>
          <cell r="Y1181">
            <v>-355.8</v>
          </cell>
          <cell r="Z1181">
            <v>-340.87</v>
          </cell>
          <cell r="AA1181">
            <v>-191.24</v>
          </cell>
          <cell r="AB1181">
            <v>-375.92</v>
          </cell>
          <cell r="AC1181">
            <v>-362.07</v>
          </cell>
          <cell r="AD1181">
            <v>-504.05291666666676</v>
          </cell>
          <cell r="AE1181">
            <v>-477.60083333333341</v>
          </cell>
          <cell r="AF1181">
            <v>-444.26875000000001</v>
          </cell>
          <cell r="AG1181">
            <v>-414.77541666666667</v>
          </cell>
          <cell r="AH1181">
            <v>-392.32083333333338</v>
          </cell>
          <cell r="AI1181">
            <v>-372.32333333333332</v>
          </cell>
          <cell r="AJ1181">
            <v>-354.66458333333327</v>
          </cell>
          <cell r="AK1181">
            <v>-350.61583333333328</v>
          </cell>
          <cell r="AL1181">
            <v>-352.71458333333334</v>
          </cell>
          <cell r="AM1181">
            <v>-346.74124999999998</v>
          </cell>
          <cell r="AN1181">
            <v>-341.17125000000004</v>
          </cell>
          <cell r="AO1181">
            <v>-341.13875000000002</v>
          </cell>
          <cell r="AR1181" t="str">
            <v>50b</v>
          </cell>
        </row>
        <row r="1182">
          <cell r="R1182">
            <v>0</v>
          </cell>
          <cell r="S1182">
            <v>0</v>
          </cell>
          <cell r="T1182">
            <v>-732682.9</v>
          </cell>
          <cell r="U1182">
            <v>-692832.05</v>
          </cell>
          <cell r="V1182">
            <v>-686870.35</v>
          </cell>
          <cell r="W1182">
            <v>-743100.35</v>
          </cell>
          <cell r="X1182">
            <v>-239996.1</v>
          </cell>
          <cell r="Y1182">
            <v>-239996.1</v>
          </cell>
          <cell r="Z1182">
            <v>-239996.1</v>
          </cell>
          <cell r="AA1182">
            <v>-236291.82</v>
          </cell>
          <cell r="AB1182">
            <v>-6331.46</v>
          </cell>
          <cell r="AC1182">
            <v>-6331.46</v>
          </cell>
          <cell r="AD1182">
            <v>0</v>
          </cell>
          <cell r="AE1182">
            <v>0</v>
          </cell>
          <cell r="AF1182">
            <v>-30528.454166666666</v>
          </cell>
          <cell r="AG1182">
            <v>-89924.910416666666</v>
          </cell>
          <cell r="AH1182">
            <v>-147412.51041666669</v>
          </cell>
          <cell r="AI1182">
            <v>-206994.62291666667</v>
          </cell>
          <cell r="AJ1182">
            <v>-247956.97500000001</v>
          </cell>
          <cell r="AK1182">
            <v>-267956.65000000002</v>
          </cell>
          <cell r="AL1182">
            <v>-287956.32500000001</v>
          </cell>
          <cell r="AM1182">
            <v>-307801.65500000009</v>
          </cell>
          <cell r="AN1182">
            <v>-317910.95833333337</v>
          </cell>
          <cell r="AO1182">
            <v>-318438.58</v>
          </cell>
          <cell r="AR1182" t="str">
            <v>50a</v>
          </cell>
        </row>
        <row r="1183">
          <cell r="R1183">
            <v>0</v>
          </cell>
          <cell r="S1183">
            <v>0</v>
          </cell>
          <cell r="T1183">
            <v>0</v>
          </cell>
          <cell r="U1183">
            <v>0</v>
          </cell>
          <cell r="V1183">
            <v>0</v>
          </cell>
          <cell r="W1183">
            <v>0</v>
          </cell>
          <cell r="X1183">
            <v>0</v>
          </cell>
          <cell r="Y1183">
            <v>0</v>
          </cell>
          <cell r="Z1183">
            <v>0</v>
          </cell>
          <cell r="AA1183">
            <v>0</v>
          </cell>
          <cell r="AB1183">
            <v>0</v>
          </cell>
          <cell r="AC1183">
            <v>0</v>
          </cell>
          <cell r="AD1183">
            <v>0</v>
          </cell>
          <cell r="AE1183">
            <v>0</v>
          </cell>
          <cell r="AF1183">
            <v>0</v>
          </cell>
          <cell r="AG1183">
            <v>0</v>
          </cell>
          <cell r="AH1183">
            <v>0</v>
          </cell>
          <cell r="AI1183">
            <v>0</v>
          </cell>
          <cell r="AJ1183">
            <v>0</v>
          </cell>
          <cell r="AK1183">
            <v>0</v>
          </cell>
          <cell r="AL1183">
            <v>0</v>
          </cell>
          <cell r="AM1183">
            <v>0</v>
          </cell>
          <cell r="AN1183">
            <v>0</v>
          </cell>
          <cell r="AO1183">
            <v>0</v>
          </cell>
          <cell r="AR1183" t="str">
            <v>50b</v>
          </cell>
        </row>
        <row r="1184">
          <cell r="R1184">
            <v>0</v>
          </cell>
          <cell r="S1184">
            <v>0</v>
          </cell>
          <cell r="T1184">
            <v>0</v>
          </cell>
          <cell r="U1184">
            <v>0</v>
          </cell>
          <cell r="V1184">
            <v>0</v>
          </cell>
          <cell r="W1184">
            <v>0</v>
          </cell>
          <cell r="X1184">
            <v>0</v>
          </cell>
          <cell r="Y1184">
            <v>0</v>
          </cell>
          <cell r="Z1184">
            <v>0</v>
          </cell>
          <cell r="AA1184">
            <v>0</v>
          </cell>
          <cell r="AB1184">
            <v>0</v>
          </cell>
          <cell r="AC1184">
            <v>0</v>
          </cell>
          <cell r="AD1184">
            <v>0</v>
          </cell>
          <cell r="AE1184">
            <v>0</v>
          </cell>
          <cell r="AF1184">
            <v>0</v>
          </cell>
          <cell r="AG1184">
            <v>0</v>
          </cell>
          <cell r="AH1184">
            <v>0</v>
          </cell>
          <cell r="AI1184">
            <v>0</v>
          </cell>
          <cell r="AJ1184">
            <v>0</v>
          </cell>
          <cell r="AK1184">
            <v>0</v>
          </cell>
          <cell r="AL1184">
            <v>0</v>
          </cell>
          <cell r="AM1184">
            <v>0</v>
          </cell>
          <cell r="AN1184">
            <v>0</v>
          </cell>
          <cell r="AO1184">
            <v>0</v>
          </cell>
          <cell r="AR1184" t="str">
            <v>50b</v>
          </cell>
        </row>
        <row r="1185">
          <cell r="R1185">
            <v>0</v>
          </cell>
          <cell r="S1185">
            <v>0</v>
          </cell>
          <cell r="T1185">
            <v>0</v>
          </cell>
          <cell r="U1185">
            <v>0</v>
          </cell>
          <cell r="V1185">
            <v>0</v>
          </cell>
          <cell r="W1185">
            <v>0</v>
          </cell>
          <cell r="X1185">
            <v>0</v>
          </cell>
          <cell r="Y1185">
            <v>0</v>
          </cell>
          <cell r="Z1185">
            <v>0</v>
          </cell>
          <cell r="AA1185">
            <v>0</v>
          </cell>
          <cell r="AB1185">
            <v>0</v>
          </cell>
          <cell r="AC1185">
            <v>0</v>
          </cell>
          <cell r="AD1185">
            <v>0</v>
          </cell>
          <cell r="AE1185">
            <v>0</v>
          </cell>
          <cell r="AF1185">
            <v>0</v>
          </cell>
          <cell r="AG1185">
            <v>0</v>
          </cell>
          <cell r="AH1185">
            <v>0</v>
          </cell>
          <cell r="AI1185">
            <v>0</v>
          </cell>
          <cell r="AJ1185">
            <v>0</v>
          </cell>
          <cell r="AK1185">
            <v>0</v>
          </cell>
          <cell r="AL1185">
            <v>0</v>
          </cell>
          <cell r="AM1185">
            <v>0</v>
          </cell>
          <cell r="AN1185">
            <v>0</v>
          </cell>
          <cell r="AO1185">
            <v>0</v>
          </cell>
          <cell r="AR1185" t="str">
            <v>50b</v>
          </cell>
        </row>
        <row r="1186">
          <cell r="R1186">
            <v>0</v>
          </cell>
          <cell r="S1186">
            <v>0</v>
          </cell>
          <cell r="T1186">
            <v>0</v>
          </cell>
          <cell r="U1186">
            <v>0</v>
          </cell>
          <cell r="V1186">
            <v>0</v>
          </cell>
          <cell r="W1186">
            <v>0</v>
          </cell>
          <cell r="X1186">
            <v>0</v>
          </cell>
          <cell r="Y1186">
            <v>0</v>
          </cell>
          <cell r="Z1186">
            <v>0</v>
          </cell>
          <cell r="AA1186">
            <v>0</v>
          </cell>
          <cell r="AB1186">
            <v>0</v>
          </cell>
          <cell r="AC1186">
            <v>0</v>
          </cell>
          <cell r="AD1186">
            <v>0</v>
          </cell>
          <cell r="AE1186">
            <v>0</v>
          </cell>
          <cell r="AF1186">
            <v>0</v>
          </cell>
          <cell r="AG1186">
            <v>0</v>
          </cell>
          <cell r="AH1186">
            <v>0</v>
          </cell>
          <cell r="AI1186">
            <v>0</v>
          </cell>
          <cell r="AJ1186">
            <v>0</v>
          </cell>
          <cell r="AK1186">
            <v>0</v>
          </cell>
          <cell r="AL1186">
            <v>0</v>
          </cell>
          <cell r="AM1186">
            <v>0</v>
          </cell>
          <cell r="AN1186">
            <v>0</v>
          </cell>
          <cell r="AO1186">
            <v>0</v>
          </cell>
          <cell r="AR1186" t="str">
            <v>50a</v>
          </cell>
        </row>
        <row r="1187">
          <cell r="R1187">
            <v>-996875</v>
          </cell>
          <cell r="S1187">
            <v>-1196250</v>
          </cell>
          <cell r="T1187">
            <v>-199375</v>
          </cell>
          <cell r="U1187">
            <v>-398750</v>
          </cell>
          <cell r="V1187">
            <v>-598125</v>
          </cell>
          <cell r="W1187">
            <v>-797500</v>
          </cell>
          <cell r="X1187">
            <v>-996875</v>
          </cell>
          <cell r="Y1187">
            <v>-1196250</v>
          </cell>
          <cell r="Z1187">
            <v>-199375</v>
          </cell>
          <cell r="AA1187">
            <v>-398750</v>
          </cell>
          <cell r="AB1187">
            <v>-598125</v>
          </cell>
          <cell r="AC1187">
            <v>-797500</v>
          </cell>
          <cell r="AD1187">
            <v>-697812.5</v>
          </cell>
          <cell r="AE1187">
            <v>-697812.5</v>
          </cell>
          <cell r="AF1187">
            <v>-697812.5</v>
          </cell>
          <cell r="AG1187">
            <v>-697812.5</v>
          </cell>
          <cell r="AH1187">
            <v>-697812.5</v>
          </cell>
          <cell r="AI1187">
            <v>-697812.5</v>
          </cell>
          <cell r="AJ1187">
            <v>-697812.5</v>
          </cell>
          <cell r="AK1187">
            <v>-697812.5</v>
          </cell>
          <cell r="AL1187">
            <v>-697812.5</v>
          </cell>
          <cell r="AM1187">
            <v>-697812.5</v>
          </cell>
          <cell r="AN1187">
            <v>-697812.5</v>
          </cell>
          <cell r="AO1187">
            <v>-697812.5</v>
          </cell>
          <cell r="AR1187" t="str">
            <v>50a</v>
          </cell>
        </row>
        <row r="1188">
          <cell r="R1188">
            <v>0</v>
          </cell>
          <cell r="S1188">
            <v>0</v>
          </cell>
          <cell r="T1188">
            <v>0</v>
          </cell>
          <cell r="U1188">
            <v>0</v>
          </cell>
          <cell r="V1188">
            <v>0</v>
          </cell>
          <cell r="W1188">
            <v>0</v>
          </cell>
          <cell r="X1188">
            <v>0</v>
          </cell>
          <cell r="Y1188">
            <v>0</v>
          </cell>
          <cell r="Z1188">
            <v>0</v>
          </cell>
          <cell r="AA1188">
            <v>0</v>
          </cell>
          <cell r="AB1188">
            <v>0</v>
          </cell>
          <cell r="AC1188">
            <v>0</v>
          </cell>
          <cell r="AD1188">
            <v>0</v>
          </cell>
          <cell r="AE1188">
            <v>0</v>
          </cell>
          <cell r="AF1188">
            <v>0</v>
          </cell>
          <cell r="AG1188">
            <v>0</v>
          </cell>
          <cell r="AH1188">
            <v>0</v>
          </cell>
          <cell r="AI1188">
            <v>0</v>
          </cell>
          <cell r="AJ1188">
            <v>0</v>
          </cell>
          <cell r="AK1188">
            <v>0</v>
          </cell>
          <cell r="AL1188">
            <v>0</v>
          </cell>
          <cell r="AM1188">
            <v>0</v>
          </cell>
          <cell r="AN1188">
            <v>0</v>
          </cell>
          <cell r="AO1188">
            <v>0</v>
          </cell>
          <cell r="AR1188" t="str">
            <v>50a</v>
          </cell>
        </row>
        <row r="1189">
          <cell r="R1189">
            <v>0</v>
          </cell>
          <cell r="S1189">
            <v>0</v>
          </cell>
          <cell r="T1189">
            <v>0</v>
          </cell>
          <cell r="U1189">
            <v>0</v>
          </cell>
          <cell r="V1189">
            <v>0</v>
          </cell>
          <cell r="W1189">
            <v>0</v>
          </cell>
          <cell r="X1189">
            <v>0</v>
          </cell>
          <cell r="Y1189">
            <v>0</v>
          </cell>
          <cell r="Z1189">
            <v>0</v>
          </cell>
          <cell r="AA1189">
            <v>0</v>
          </cell>
          <cell r="AB1189">
            <v>0</v>
          </cell>
          <cell r="AC1189">
            <v>0</v>
          </cell>
          <cell r="AD1189">
            <v>0</v>
          </cell>
          <cell r="AE1189">
            <v>0</v>
          </cell>
          <cell r="AF1189">
            <v>0</v>
          </cell>
          <cell r="AG1189">
            <v>0</v>
          </cell>
          <cell r="AH1189">
            <v>0</v>
          </cell>
          <cell r="AI1189">
            <v>0</v>
          </cell>
          <cell r="AJ1189">
            <v>0</v>
          </cell>
          <cell r="AK1189">
            <v>0</v>
          </cell>
          <cell r="AL1189">
            <v>0</v>
          </cell>
          <cell r="AM1189">
            <v>0</v>
          </cell>
          <cell r="AN1189">
            <v>0</v>
          </cell>
          <cell r="AO1189">
            <v>0</v>
          </cell>
          <cell r="AR1189" t="str">
            <v>50a</v>
          </cell>
        </row>
        <row r="1190">
          <cell r="R1190">
            <v>0</v>
          </cell>
          <cell r="S1190">
            <v>0</v>
          </cell>
          <cell r="T1190">
            <v>0</v>
          </cell>
          <cell r="U1190">
            <v>0</v>
          </cell>
          <cell r="V1190">
            <v>0</v>
          </cell>
          <cell r="W1190">
            <v>0</v>
          </cell>
          <cell r="X1190">
            <v>0</v>
          </cell>
          <cell r="Y1190">
            <v>0</v>
          </cell>
          <cell r="Z1190">
            <v>0</v>
          </cell>
          <cell r="AA1190">
            <v>0</v>
          </cell>
          <cell r="AB1190">
            <v>0</v>
          </cell>
          <cell r="AC1190">
            <v>0</v>
          </cell>
          <cell r="AD1190">
            <v>0</v>
          </cell>
          <cell r="AE1190">
            <v>0</v>
          </cell>
          <cell r="AF1190">
            <v>0</v>
          </cell>
          <cell r="AG1190">
            <v>0</v>
          </cell>
          <cell r="AH1190">
            <v>0</v>
          </cell>
          <cell r="AI1190">
            <v>0</v>
          </cell>
          <cell r="AJ1190">
            <v>0</v>
          </cell>
          <cell r="AK1190">
            <v>0</v>
          </cell>
          <cell r="AL1190">
            <v>0</v>
          </cell>
          <cell r="AM1190">
            <v>0</v>
          </cell>
          <cell r="AN1190">
            <v>0</v>
          </cell>
          <cell r="AO1190">
            <v>0</v>
          </cell>
          <cell r="AR1190" t="str">
            <v>50a</v>
          </cell>
        </row>
        <row r="1191">
          <cell r="R1191">
            <v>0</v>
          </cell>
          <cell r="S1191">
            <v>0</v>
          </cell>
          <cell r="T1191">
            <v>0</v>
          </cell>
          <cell r="U1191">
            <v>0</v>
          </cell>
          <cell r="V1191">
            <v>0</v>
          </cell>
          <cell r="W1191">
            <v>0</v>
          </cell>
          <cell r="X1191">
            <v>0</v>
          </cell>
          <cell r="Y1191">
            <v>0</v>
          </cell>
          <cell r="Z1191">
            <v>0</v>
          </cell>
          <cell r="AA1191">
            <v>0</v>
          </cell>
          <cell r="AB1191">
            <v>0</v>
          </cell>
          <cell r="AC1191">
            <v>0</v>
          </cell>
          <cell r="AD1191">
            <v>0</v>
          </cell>
          <cell r="AE1191">
            <v>0</v>
          </cell>
          <cell r="AF1191">
            <v>0</v>
          </cell>
          <cell r="AG1191">
            <v>0</v>
          </cell>
          <cell r="AH1191">
            <v>0</v>
          </cell>
          <cell r="AI1191">
            <v>0</v>
          </cell>
          <cell r="AJ1191">
            <v>0</v>
          </cell>
          <cell r="AK1191">
            <v>0</v>
          </cell>
          <cell r="AL1191">
            <v>0</v>
          </cell>
          <cell r="AM1191">
            <v>0</v>
          </cell>
          <cell r="AN1191">
            <v>0</v>
          </cell>
          <cell r="AO1191">
            <v>0</v>
          </cell>
          <cell r="AR1191" t="str">
            <v>50a</v>
          </cell>
        </row>
        <row r="1192">
          <cell r="R1192">
            <v>0</v>
          </cell>
          <cell r="S1192">
            <v>0</v>
          </cell>
          <cell r="T1192">
            <v>0</v>
          </cell>
          <cell r="U1192">
            <v>0</v>
          </cell>
          <cell r="V1192">
            <v>0</v>
          </cell>
          <cell r="W1192">
            <v>0</v>
          </cell>
          <cell r="X1192">
            <v>0</v>
          </cell>
          <cell r="Y1192">
            <v>0</v>
          </cell>
          <cell r="Z1192">
            <v>0</v>
          </cell>
          <cell r="AA1192">
            <v>0</v>
          </cell>
          <cell r="AB1192">
            <v>0</v>
          </cell>
          <cell r="AC1192">
            <v>0</v>
          </cell>
          <cell r="AD1192">
            <v>0</v>
          </cell>
          <cell r="AE1192">
            <v>0</v>
          </cell>
          <cell r="AF1192">
            <v>0</v>
          </cell>
          <cell r="AG1192">
            <v>0</v>
          </cell>
          <cell r="AH1192">
            <v>0</v>
          </cell>
          <cell r="AI1192">
            <v>0</v>
          </cell>
          <cell r="AJ1192">
            <v>0</v>
          </cell>
          <cell r="AK1192">
            <v>0</v>
          </cell>
          <cell r="AL1192">
            <v>0</v>
          </cell>
          <cell r="AM1192">
            <v>0</v>
          </cell>
          <cell r="AN1192">
            <v>0</v>
          </cell>
          <cell r="AO1192">
            <v>0</v>
          </cell>
          <cell r="AR1192" t="str">
            <v>50b</v>
          </cell>
        </row>
        <row r="1193">
          <cell r="R1193">
            <v>0</v>
          </cell>
          <cell r="S1193">
            <v>0</v>
          </cell>
          <cell r="T1193">
            <v>0</v>
          </cell>
          <cell r="U1193">
            <v>0</v>
          </cell>
          <cell r="V1193">
            <v>0</v>
          </cell>
          <cell r="W1193">
            <v>0</v>
          </cell>
          <cell r="X1193">
            <v>0</v>
          </cell>
          <cell r="Y1193">
            <v>0</v>
          </cell>
          <cell r="Z1193">
            <v>0</v>
          </cell>
          <cell r="AA1193">
            <v>0</v>
          </cell>
          <cell r="AB1193">
            <v>0</v>
          </cell>
          <cell r="AC1193">
            <v>0</v>
          </cell>
          <cell r="AD1193">
            <v>-53854.166666666664</v>
          </cell>
          <cell r="AE1193">
            <v>-6731.770833333333</v>
          </cell>
          <cell r="AF1193">
            <v>0</v>
          </cell>
          <cell r="AG1193">
            <v>0</v>
          </cell>
          <cell r="AH1193">
            <v>0</v>
          </cell>
          <cell r="AI1193">
            <v>0</v>
          </cell>
          <cell r="AJ1193">
            <v>0</v>
          </cell>
          <cell r="AK1193">
            <v>0</v>
          </cell>
          <cell r="AL1193">
            <v>0</v>
          </cell>
          <cell r="AM1193">
            <v>0</v>
          </cell>
          <cell r="AN1193">
            <v>0</v>
          </cell>
          <cell r="AO1193">
            <v>0</v>
          </cell>
          <cell r="AR1193" t="str">
            <v>50b</v>
          </cell>
        </row>
        <row r="1194">
          <cell r="R1194">
            <v>0</v>
          </cell>
          <cell r="S1194">
            <v>0</v>
          </cell>
          <cell r="T1194">
            <v>0</v>
          </cell>
          <cell r="U1194">
            <v>0</v>
          </cell>
          <cell r="V1194">
            <v>0</v>
          </cell>
          <cell r="W1194">
            <v>0</v>
          </cell>
          <cell r="X1194">
            <v>0</v>
          </cell>
          <cell r="Y1194">
            <v>0</v>
          </cell>
          <cell r="Z1194">
            <v>0</v>
          </cell>
          <cell r="AA1194">
            <v>0</v>
          </cell>
          <cell r="AB1194">
            <v>0</v>
          </cell>
          <cell r="AC1194">
            <v>0</v>
          </cell>
          <cell r="AD1194">
            <v>0</v>
          </cell>
          <cell r="AE1194">
            <v>0</v>
          </cell>
          <cell r="AF1194">
            <v>0</v>
          </cell>
          <cell r="AG1194">
            <v>0</v>
          </cell>
          <cell r="AH1194">
            <v>0</v>
          </cell>
          <cell r="AI1194">
            <v>0</v>
          </cell>
          <cell r="AJ1194">
            <v>0</v>
          </cell>
          <cell r="AK1194">
            <v>0</v>
          </cell>
          <cell r="AL1194">
            <v>0</v>
          </cell>
          <cell r="AM1194">
            <v>0</v>
          </cell>
          <cell r="AN1194">
            <v>0</v>
          </cell>
          <cell r="AO1194">
            <v>0</v>
          </cell>
          <cell r="AR1194" t="str">
            <v>50a</v>
          </cell>
        </row>
        <row r="1195">
          <cell r="R1195">
            <v>0</v>
          </cell>
          <cell r="S1195">
            <v>0</v>
          </cell>
          <cell r="T1195">
            <v>0</v>
          </cell>
          <cell r="U1195">
            <v>0</v>
          </cell>
          <cell r="V1195">
            <v>0</v>
          </cell>
          <cell r="W1195">
            <v>0</v>
          </cell>
          <cell r="X1195">
            <v>0</v>
          </cell>
          <cell r="Y1195">
            <v>0</v>
          </cell>
          <cell r="Z1195">
            <v>0</v>
          </cell>
          <cell r="AA1195">
            <v>0</v>
          </cell>
          <cell r="AB1195">
            <v>0</v>
          </cell>
          <cell r="AC1195">
            <v>0</v>
          </cell>
          <cell r="AD1195">
            <v>-47125</v>
          </cell>
          <cell r="AE1195">
            <v>-5890.625</v>
          </cell>
          <cell r="AF1195">
            <v>0</v>
          </cell>
          <cell r="AG1195">
            <v>0</v>
          </cell>
          <cell r="AH1195">
            <v>0</v>
          </cell>
          <cell r="AI1195">
            <v>0</v>
          </cell>
          <cell r="AJ1195">
            <v>0</v>
          </cell>
          <cell r="AK1195">
            <v>0</v>
          </cell>
          <cell r="AL1195">
            <v>0</v>
          </cell>
          <cell r="AM1195">
            <v>0</v>
          </cell>
          <cell r="AN1195">
            <v>0</v>
          </cell>
          <cell r="AO1195">
            <v>0</v>
          </cell>
          <cell r="AR1195" t="str">
            <v>50b</v>
          </cell>
        </row>
        <row r="1196">
          <cell r="R1196">
            <v>0</v>
          </cell>
          <cell r="S1196">
            <v>0</v>
          </cell>
          <cell r="T1196">
            <v>0</v>
          </cell>
          <cell r="U1196">
            <v>0</v>
          </cell>
          <cell r="V1196">
            <v>0</v>
          </cell>
          <cell r="W1196">
            <v>0</v>
          </cell>
          <cell r="X1196">
            <v>0</v>
          </cell>
          <cell r="Y1196">
            <v>0</v>
          </cell>
          <cell r="Z1196">
            <v>0</v>
          </cell>
          <cell r="AA1196">
            <v>0</v>
          </cell>
          <cell r="AB1196">
            <v>0</v>
          </cell>
          <cell r="AC1196">
            <v>0</v>
          </cell>
          <cell r="AD1196">
            <v>-5687.5</v>
          </cell>
          <cell r="AE1196">
            <v>-437.5</v>
          </cell>
          <cell r="AF1196">
            <v>0</v>
          </cell>
          <cell r="AG1196">
            <v>0</v>
          </cell>
          <cell r="AH1196">
            <v>0</v>
          </cell>
          <cell r="AI1196">
            <v>0</v>
          </cell>
          <cell r="AJ1196">
            <v>0</v>
          </cell>
          <cell r="AK1196">
            <v>0</v>
          </cell>
          <cell r="AL1196">
            <v>0</v>
          </cell>
          <cell r="AM1196">
            <v>0</v>
          </cell>
          <cell r="AN1196">
            <v>0</v>
          </cell>
          <cell r="AO1196">
            <v>0</v>
          </cell>
          <cell r="AR1196" t="str">
            <v>50a</v>
          </cell>
        </row>
        <row r="1197">
          <cell r="R1197">
            <v>0</v>
          </cell>
          <cell r="S1197">
            <v>0</v>
          </cell>
          <cell r="T1197">
            <v>0</v>
          </cell>
          <cell r="U1197">
            <v>0</v>
          </cell>
          <cell r="V1197">
            <v>0</v>
          </cell>
          <cell r="W1197">
            <v>0</v>
          </cell>
          <cell r="X1197">
            <v>0</v>
          </cell>
          <cell r="Y1197">
            <v>0</v>
          </cell>
          <cell r="Z1197">
            <v>0</v>
          </cell>
          <cell r="AA1197">
            <v>0</v>
          </cell>
          <cell r="AB1197">
            <v>0</v>
          </cell>
          <cell r="AC1197">
            <v>0</v>
          </cell>
          <cell r="AD1197">
            <v>-351215.3520833333</v>
          </cell>
          <cell r="AE1197">
            <v>-123958.35833333334</v>
          </cell>
          <cell r="AF1197">
            <v>0</v>
          </cell>
          <cell r="AG1197">
            <v>0</v>
          </cell>
          <cell r="AH1197">
            <v>0</v>
          </cell>
          <cell r="AI1197">
            <v>0</v>
          </cell>
          <cell r="AJ1197">
            <v>0</v>
          </cell>
          <cell r="AK1197">
            <v>0</v>
          </cell>
          <cell r="AL1197">
            <v>0</v>
          </cell>
          <cell r="AM1197">
            <v>0</v>
          </cell>
          <cell r="AN1197">
            <v>0</v>
          </cell>
          <cell r="AO1197">
            <v>0</v>
          </cell>
          <cell r="AR1197" t="str">
            <v>50b</v>
          </cell>
        </row>
        <row r="1198">
          <cell r="R1198">
            <v>0</v>
          </cell>
          <cell r="S1198">
            <v>0</v>
          </cell>
          <cell r="T1198">
            <v>0</v>
          </cell>
          <cell r="U1198">
            <v>0</v>
          </cell>
          <cell r="V1198">
            <v>0</v>
          </cell>
          <cell r="W1198">
            <v>0</v>
          </cell>
          <cell r="X1198">
            <v>0</v>
          </cell>
          <cell r="Y1198">
            <v>0</v>
          </cell>
          <cell r="Z1198">
            <v>0</v>
          </cell>
          <cell r="AA1198">
            <v>0</v>
          </cell>
          <cell r="AB1198">
            <v>0</v>
          </cell>
          <cell r="AC1198">
            <v>0</v>
          </cell>
          <cell r="AD1198">
            <v>-13255.060416666667</v>
          </cell>
          <cell r="AE1198">
            <v>-1019.6266666666667</v>
          </cell>
          <cell r="AF1198">
            <v>0</v>
          </cell>
          <cell r="AG1198">
            <v>0</v>
          </cell>
          <cell r="AH1198">
            <v>0</v>
          </cell>
          <cell r="AI1198">
            <v>0</v>
          </cell>
          <cell r="AJ1198">
            <v>0</v>
          </cell>
          <cell r="AK1198">
            <v>0</v>
          </cell>
          <cell r="AL1198">
            <v>0</v>
          </cell>
          <cell r="AM1198">
            <v>0</v>
          </cell>
          <cell r="AN1198">
            <v>0</v>
          </cell>
          <cell r="AO1198">
            <v>0</v>
          </cell>
          <cell r="AR1198" t="str">
            <v>50a</v>
          </cell>
        </row>
        <row r="1199">
          <cell r="R1199">
            <v>0</v>
          </cell>
          <cell r="S1199">
            <v>0</v>
          </cell>
          <cell r="T1199">
            <v>0</v>
          </cell>
          <cell r="U1199">
            <v>0</v>
          </cell>
          <cell r="V1199">
            <v>0</v>
          </cell>
          <cell r="W1199">
            <v>0</v>
          </cell>
          <cell r="X1199">
            <v>0</v>
          </cell>
          <cell r="Y1199">
            <v>0</v>
          </cell>
          <cell r="Z1199">
            <v>0</v>
          </cell>
          <cell r="AA1199">
            <v>0</v>
          </cell>
          <cell r="AB1199">
            <v>0</v>
          </cell>
          <cell r="AC1199">
            <v>0</v>
          </cell>
          <cell r="AD1199">
            <v>-124427.64583333333</v>
          </cell>
          <cell r="AE1199">
            <v>-81356.552083333328</v>
          </cell>
          <cell r="AF1199">
            <v>-28714.083333333332</v>
          </cell>
          <cell r="AG1199">
            <v>0</v>
          </cell>
          <cell r="AH1199">
            <v>0</v>
          </cell>
          <cell r="AI1199">
            <v>0</v>
          </cell>
          <cell r="AJ1199">
            <v>0</v>
          </cell>
          <cell r="AK1199">
            <v>0</v>
          </cell>
          <cell r="AL1199">
            <v>0</v>
          </cell>
          <cell r="AM1199">
            <v>0</v>
          </cell>
          <cell r="AN1199">
            <v>0</v>
          </cell>
          <cell r="AO1199">
            <v>0</v>
          </cell>
          <cell r="AR1199" t="str">
            <v>50b</v>
          </cell>
        </row>
        <row r="1200">
          <cell r="R1200">
            <v>0</v>
          </cell>
          <cell r="S1200">
            <v>0</v>
          </cell>
          <cell r="T1200">
            <v>0</v>
          </cell>
          <cell r="U1200">
            <v>0</v>
          </cell>
          <cell r="V1200">
            <v>0</v>
          </cell>
          <cell r="W1200">
            <v>0</v>
          </cell>
          <cell r="X1200">
            <v>0</v>
          </cell>
          <cell r="Y1200">
            <v>0</v>
          </cell>
          <cell r="Z1200">
            <v>0</v>
          </cell>
          <cell r="AA1200">
            <v>0</v>
          </cell>
          <cell r="AB1200">
            <v>0</v>
          </cell>
          <cell r="AC1200">
            <v>0</v>
          </cell>
          <cell r="AD1200">
            <v>0</v>
          </cell>
          <cell r="AE1200">
            <v>0</v>
          </cell>
          <cell r="AF1200">
            <v>0</v>
          </cell>
          <cell r="AG1200">
            <v>0</v>
          </cell>
          <cell r="AH1200">
            <v>0</v>
          </cell>
          <cell r="AI1200">
            <v>0</v>
          </cell>
          <cell r="AJ1200">
            <v>0</v>
          </cell>
          <cell r="AK1200">
            <v>0</v>
          </cell>
          <cell r="AL1200">
            <v>0</v>
          </cell>
          <cell r="AM1200">
            <v>0</v>
          </cell>
          <cell r="AN1200">
            <v>0</v>
          </cell>
          <cell r="AO1200">
            <v>0</v>
          </cell>
          <cell r="AR1200" t="str">
            <v>50a</v>
          </cell>
        </row>
        <row r="1201">
          <cell r="R1201">
            <v>0</v>
          </cell>
          <cell r="S1201">
            <v>0</v>
          </cell>
          <cell r="T1201">
            <v>0</v>
          </cell>
          <cell r="U1201">
            <v>0</v>
          </cell>
          <cell r="V1201">
            <v>0</v>
          </cell>
          <cell r="W1201">
            <v>0</v>
          </cell>
          <cell r="X1201">
            <v>0</v>
          </cell>
          <cell r="Y1201">
            <v>0</v>
          </cell>
          <cell r="Z1201">
            <v>0</v>
          </cell>
          <cell r="AA1201">
            <v>0</v>
          </cell>
          <cell r="AB1201">
            <v>0</v>
          </cell>
          <cell r="AC1201">
            <v>0</v>
          </cell>
          <cell r="AD1201">
            <v>-103841.14583333333</v>
          </cell>
          <cell r="AE1201">
            <v>-60872.395833333336</v>
          </cell>
          <cell r="AF1201">
            <v>-46549.479166666664</v>
          </cell>
          <cell r="AG1201">
            <v>-17903.645833333332</v>
          </cell>
          <cell r="AH1201">
            <v>0</v>
          </cell>
          <cell r="AI1201">
            <v>0</v>
          </cell>
          <cell r="AJ1201">
            <v>0</v>
          </cell>
          <cell r="AK1201">
            <v>0</v>
          </cell>
          <cell r="AL1201">
            <v>0</v>
          </cell>
          <cell r="AM1201">
            <v>0</v>
          </cell>
          <cell r="AN1201">
            <v>0</v>
          </cell>
          <cell r="AO1201">
            <v>0</v>
          </cell>
          <cell r="AR1201" t="str">
            <v>50a</v>
          </cell>
        </row>
        <row r="1202">
          <cell r="R1202">
            <v>0</v>
          </cell>
          <cell r="S1202">
            <v>0</v>
          </cell>
          <cell r="T1202">
            <v>0</v>
          </cell>
          <cell r="U1202">
            <v>0</v>
          </cell>
          <cell r="V1202">
            <v>0</v>
          </cell>
          <cell r="W1202">
            <v>0</v>
          </cell>
          <cell r="X1202">
            <v>0</v>
          </cell>
          <cell r="Y1202">
            <v>0</v>
          </cell>
          <cell r="Z1202">
            <v>0</v>
          </cell>
          <cell r="AA1202">
            <v>0</v>
          </cell>
          <cell r="AB1202">
            <v>0</v>
          </cell>
          <cell r="AC1202">
            <v>0</v>
          </cell>
          <cell r="AD1202">
            <v>-12187.5</v>
          </cell>
          <cell r="AE1202">
            <v>-10887.5</v>
          </cell>
          <cell r="AF1202">
            <v>-8937.5</v>
          </cell>
          <cell r="AG1202">
            <v>-6337.5</v>
          </cell>
          <cell r="AH1202">
            <v>-3087.5</v>
          </cell>
          <cell r="AI1202">
            <v>-1137.5</v>
          </cell>
          <cell r="AJ1202">
            <v>-487.5</v>
          </cell>
          <cell r="AK1202">
            <v>0</v>
          </cell>
          <cell r="AL1202">
            <v>0</v>
          </cell>
          <cell r="AM1202">
            <v>0</v>
          </cell>
          <cell r="AN1202">
            <v>0</v>
          </cell>
          <cell r="AO1202">
            <v>0</v>
          </cell>
          <cell r="AR1202" t="str">
            <v>50a</v>
          </cell>
        </row>
        <row r="1203">
          <cell r="R1203">
            <v>-28568.52</v>
          </cell>
          <cell r="S1203">
            <v>-47614.35</v>
          </cell>
          <cell r="T1203">
            <v>-66660.179999999993</v>
          </cell>
          <cell r="U1203">
            <v>-85706.01</v>
          </cell>
          <cell r="V1203">
            <v>-104751.84</v>
          </cell>
          <cell r="W1203">
            <v>-9522.67</v>
          </cell>
          <cell r="X1203">
            <v>-28568.5</v>
          </cell>
          <cell r="Y1203">
            <v>-47614.33</v>
          </cell>
          <cell r="Z1203">
            <v>-66660.160000000003</v>
          </cell>
          <cell r="AA1203">
            <v>-85705.99</v>
          </cell>
          <cell r="AB1203">
            <v>-104751.82</v>
          </cell>
          <cell r="AC1203">
            <v>-9522.65</v>
          </cell>
          <cell r="AD1203">
            <v>-57137.29</v>
          </cell>
          <cell r="AE1203">
            <v>-57137.28666666666</v>
          </cell>
          <cell r="AF1203">
            <v>-57137.283333333326</v>
          </cell>
          <cell r="AG1203">
            <v>-57137.280000000006</v>
          </cell>
          <cell r="AH1203">
            <v>-57137.276666666665</v>
          </cell>
          <cell r="AI1203">
            <v>-57137.273333333324</v>
          </cell>
          <cell r="AJ1203">
            <v>-57137.27</v>
          </cell>
          <cell r="AK1203">
            <v>-57137.266666666663</v>
          </cell>
          <cell r="AL1203">
            <v>-57137.263333333329</v>
          </cell>
          <cell r="AM1203">
            <v>-57137.26</v>
          </cell>
          <cell r="AN1203">
            <v>-57137.256666666661</v>
          </cell>
          <cell r="AO1203">
            <v>-57137.253333333349</v>
          </cell>
          <cell r="AR1203" t="str">
            <v>50a</v>
          </cell>
        </row>
        <row r="1204">
          <cell r="R1204">
            <v>0</v>
          </cell>
          <cell r="S1204">
            <v>0</v>
          </cell>
          <cell r="T1204">
            <v>0</v>
          </cell>
          <cell r="U1204">
            <v>0</v>
          </cell>
          <cell r="V1204">
            <v>0</v>
          </cell>
          <cell r="W1204">
            <v>0</v>
          </cell>
          <cell r="X1204">
            <v>0</v>
          </cell>
          <cell r="Y1204">
            <v>0</v>
          </cell>
          <cell r="Z1204">
            <v>0</v>
          </cell>
          <cell r="AA1204">
            <v>0</v>
          </cell>
          <cell r="AB1204">
            <v>0</v>
          </cell>
          <cell r="AC1204">
            <v>0</v>
          </cell>
          <cell r="AD1204">
            <v>-41080.837916666671</v>
          </cell>
          <cell r="AE1204">
            <v>-36698.877499999995</v>
          </cell>
          <cell r="AF1204">
            <v>-30125.944583333334</v>
          </cell>
          <cell r="AG1204">
            <v>-21362.039166666666</v>
          </cell>
          <cell r="AH1204">
            <v>-10407.161249999999</v>
          </cell>
          <cell r="AI1204">
            <v>-3834.2274999999995</v>
          </cell>
          <cell r="AJ1204">
            <v>-1643.2379166666667</v>
          </cell>
          <cell r="AK1204">
            <v>0</v>
          </cell>
          <cell r="AL1204">
            <v>0</v>
          </cell>
          <cell r="AM1204">
            <v>0</v>
          </cell>
          <cell r="AN1204">
            <v>0</v>
          </cell>
          <cell r="AO1204">
            <v>0</v>
          </cell>
          <cell r="AR1204" t="str">
            <v>50a</v>
          </cell>
        </row>
        <row r="1205">
          <cell r="R1205">
            <v>0</v>
          </cell>
          <cell r="S1205">
            <v>0</v>
          </cell>
          <cell r="T1205">
            <v>0</v>
          </cell>
          <cell r="U1205">
            <v>0</v>
          </cell>
          <cell r="V1205">
            <v>0</v>
          </cell>
          <cell r="W1205">
            <v>0</v>
          </cell>
          <cell r="X1205">
            <v>0</v>
          </cell>
          <cell r="Y1205">
            <v>0</v>
          </cell>
          <cell r="Z1205">
            <v>0</v>
          </cell>
          <cell r="AA1205">
            <v>0</v>
          </cell>
          <cell r="AB1205">
            <v>0</v>
          </cell>
          <cell r="AC1205">
            <v>0</v>
          </cell>
          <cell r="AD1205">
            <v>-12167.96875</v>
          </cell>
          <cell r="AE1205">
            <v>-10870.052083333334</v>
          </cell>
          <cell r="AF1205">
            <v>-8923.1770833333339</v>
          </cell>
          <cell r="AG1205">
            <v>-6327.34375</v>
          </cell>
          <cell r="AH1205">
            <v>-3082.5520833333335</v>
          </cell>
          <cell r="AI1205">
            <v>-1135.6770833333333</v>
          </cell>
          <cell r="AJ1205">
            <v>-486.71875</v>
          </cell>
          <cell r="AK1205">
            <v>0</v>
          </cell>
          <cell r="AL1205">
            <v>0</v>
          </cell>
          <cell r="AM1205">
            <v>0</v>
          </cell>
          <cell r="AN1205">
            <v>0</v>
          </cell>
          <cell r="AO1205">
            <v>0</v>
          </cell>
          <cell r="AR1205" t="str">
            <v>50a</v>
          </cell>
        </row>
        <row r="1206">
          <cell r="R1206">
            <v>-25612.5</v>
          </cell>
          <cell r="S1206">
            <v>-42687.5</v>
          </cell>
          <cell r="T1206">
            <v>-59762.5</v>
          </cell>
          <cell r="U1206">
            <v>-76837.5</v>
          </cell>
          <cell r="V1206">
            <v>-93912.5</v>
          </cell>
          <cell r="W1206">
            <v>-8537.5</v>
          </cell>
          <cell r="X1206">
            <v>-25612.5</v>
          </cell>
          <cell r="Y1206">
            <v>-42687.5</v>
          </cell>
          <cell r="Z1206">
            <v>-59762.5</v>
          </cell>
          <cell r="AA1206">
            <v>-76837.5</v>
          </cell>
          <cell r="AB1206">
            <v>-93912.5</v>
          </cell>
          <cell r="AC1206">
            <v>-8537.5</v>
          </cell>
          <cell r="AD1206">
            <v>-51225</v>
          </cell>
          <cell r="AE1206">
            <v>-51225</v>
          </cell>
          <cell r="AF1206">
            <v>-51225</v>
          </cell>
          <cell r="AG1206">
            <v>-51225</v>
          </cell>
          <cell r="AH1206">
            <v>-51225</v>
          </cell>
          <cell r="AI1206">
            <v>-51225</v>
          </cell>
          <cell r="AJ1206">
            <v>-51225</v>
          </cell>
          <cell r="AK1206">
            <v>-51225</v>
          </cell>
          <cell r="AL1206">
            <v>-51225</v>
          </cell>
          <cell r="AM1206">
            <v>-51225</v>
          </cell>
          <cell r="AN1206">
            <v>-51225</v>
          </cell>
          <cell r="AO1206">
            <v>-51225</v>
          </cell>
          <cell r="AR1206" t="str">
            <v>50a</v>
          </cell>
        </row>
        <row r="1207">
          <cell r="R1207">
            <v>0</v>
          </cell>
          <cell r="S1207">
            <v>0</v>
          </cell>
          <cell r="T1207">
            <v>0</v>
          </cell>
          <cell r="U1207">
            <v>0</v>
          </cell>
          <cell r="V1207">
            <v>0</v>
          </cell>
          <cell r="W1207">
            <v>0</v>
          </cell>
          <cell r="X1207">
            <v>0</v>
          </cell>
          <cell r="Y1207">
            <v>0</v>
          </cell>
          <cell r="Z1207">
            <v>0</v>
          </cell>
          <cell r="AA1207">
            <v>0</v>
          </cell>
          <cell r="AB1207">
            <v>0</v>
          </cell>
          <cell r="AC1207">
            <v>0</v>
          </cell>
          <cell r="AD1207">
            <v>-164062.5</v>
          </cell>
          <cell r="AE1207">
            <v>-146562.5</v>
          </cell>
          <cell r="AF1207">
            <v>-120312.5</v>
          </cell>
          <cell r="AG1207">
            <v>-85312.5</v>
          </cell>
          <cell r="AH1207">
            <v>-41562.5</v>
          </cell>
          <cell r="AI1207">
            <v>-15312.5</v>
          </cell>
          <cell r="AJ1207">
            <v>-6562.5</v>
          </cell>
          <cell r="AK1207">
            <v>0</v>
          </cell>
          <cell r="AL1207">
            <v>0</v>
          </cell>
          <cell r="AM1207">
            <v>0</v>
          </cell>
          <cell r="AN1207">
            <v>0</v>
          </cell>
          <cell r="AO1207">
            <v>0</v>
          </cell>
          <cell r="AR1207" t="str">
            <v>50a</v>
          </cell>
        </row>
        <row r="1208">
          <cell r="R1208">
            <v>-8137.5</v>
          </cell>
          <cell r="S1208">
            <v>-13562.5</v>
          </cell>
          <cell r="T1208">
            <v>-18987.5</v>
          </cell>
          <cell r="U1208">
            <v>-24412.5</v>
          </cell>
          <cell r="V1208">
            <v>-29837.5</v>
          </cell>
          <cell r="W1208">
            <v>-2712.5</v>
          </cell>
          <cell r="X1208">
            <v>-8137.5</v>
          </cell>
          <cell r="Y1208">
            <v>-13562.5</v>
          </cell>
          <cell r="Z1208">
            <v>-18987.5</v>
          </cell>
          <cell r="AA1208">
            <v>-24412.5</v>
          </cell>
          <cell r="AB1208">
            <v>-29837.5</v>
          </cell>
          <cell r="AC1208">
            <v>-2712.5</v>
          </cell>
          <cell r="AD1208">
            <v>-16275</v>
          </cell>
          <cell r="AE1208">
            <v>-16275</v>
          </cell>
          <cell r="AF1208">
            <v>-16275</v>
          </cell>
          <cell r="AG1208">
            <v>-16275</v>
          </cell>
          <cell r="AH1208">
            <v>-16275</v>
          </cell>
          <cell r="AI1208">
            <v>-16275</v>
          </cell>
          <cell r="AJ1208">
            <v>-16275</v>
          </cell>
          <cell r="AK1208">
            <v>-16275</v>
          </cell>
          <cell r="AL1208">
            <v>-16275</v>
          </cell>
          <cell r="AM1208">
            <v>-16275</v>
          </cell>
          <cell r="AN1208">
            <v>-16275</v>
          </cell>
          <cell r="AO1208">
            <v>-16275</v>
          </cell>
          <cell r="AR1208" t="str">
            <v>50a</v>
          </cell>
        </row>
        <row r="1209">
          <cell r="R1209">
            <v>0</v>
          </cell>
          <cell r="S1209">
            <v>0</v>
          </cell>
          <cell r="T1209">
            <v>0</v>
          </cell>
          <cell r="U1209">
            <v>0</v>
          </cell>
          <cell r="V1209">
            <v>0</v>
          </cell>
          <cell r="W1209">
            <v>0</v>
          </cell>
          <cell r="X1209">
            <v>0</v>
          </cell>
          <cell r="Y1209">
            <v>0</v>
          </cell>
          <cell r="Z1209">
            <v>0</v>
          </cell>
          <cell r="AA1209">
            <v>0</v>
          </cell>
          <cell r="AB1209">
            <v>0</v>
          </cell>
          <cell r="AC1209">
            <v>0</v>
          </cell>
          <cell r="AD1209">
            <v>-27004.164166666669</v>
          </cell>
          <cell r="AE1209">
            <v>-24174.757500000003</v>
          </cell>
          <cell r="AF1209">
            <v>-19847.43416666667</v>
          </cell>
          <cell r="AG1209">
            <v>-14022.194166666668</v>
          </cell>
          <cell r="AH1209">
            <v>-6699.0375000000013</v>
          </cell>
          <cell r="AI1209">
            <v>-2371.7141666666666</v>
          </cell>
          <cell r="AJ1209">
            <v>-1040.2241666666666</v>
          </cell>
          <cell r="AK1209">
            <v>0</v>
          </cell>
          <cell r="AL1209">
            <v>0</v>
          </cell>
          <cell r="AM1209">
            <v>0</v>
          </cell>
          <cell r="AN1209">
            <v>0</v>
          </cell>
          <cell r="AO1209">
            <v>0</v>
          </cell>
          <cell r="AR1209" t="str">
            <v>50a</v>
          </cell>
        </row>
        <row r="1210">
          <cell r="R1210">
            <v>0</v>
          </cell>
          <cell r="S1210">
            <v>0</v>
          </cell>
          <cell r="T1210">
            <v>0</v>
          </cell>
          <cell r="U1210">
            <v>0</v>
          </cell>
          <cell r="V1210">
            <v>0</v>
          </cell>
          <cell r="W1210">
            <v>0</v>
          </cell>
          <cell r="X1210">
            <v>0</v>
          </cell>
          <cell r="Y1210">
            <v>0</v>
          </cell>
          <cell r="Z1210">
            <v>0</v>
          </cell>
          <cell r="AA1210">
            <v>0</v>
          </cell>
          <cell r="AB1210">
            <v>0</v>
          </cell>
          <cell r="AC1210">
            <v>0</v>
          </cell>
          <cell r="AD1210">
            <v>-126924.27875</v>
          </cell>
          <cell r="AE1210">
            <v>-119722.90583333332</v>
          </cell>
          <cell r="AF1210">
            <v>-108920.83875000001</v>
          </cell>
          <cell r="AG1210">
            <v>-94518.077499999999</v>
          </cell>
          <cell r="AH1210">
            <v>-76514.622083333321</v>
          </cell>
          <cell r="AI1210">
            <v>-65712.555833333332</v>
          </cell>
          <cell r="AJ1210">
            <v>-62111.878749999996</v>
          </cell>
          <cell r="AK1210">
            <v>-54910.507499999985</v>
          </cell>
          <cell r="AL1210">
            <v>-44108.442083333335</v>
          </cell>
          <cell r="AM1210">
            <v>-29705.682499999999</v>
          </cell>
          <cell r="AN1210">
            <v>-11702.22875</v>
          </cell>
          <cell r="AO1210">
            <v>-900.16416666666657</v>
          </cell>
          <cell r="AR1210" t="str">
            <v>50a</v>
          </cell>
        </row>
        <row r="1211">
          <cell r="R1211">
            <v>0</v>
          </cell>
          <cell r="S1211">
            <v>0</v>
          </cell>
          <cell r="T1211">
            <v>0</v>
          </cell>
          <cell r="U1211">
            <v>0</v>
          </cell>
          <cell r="V1211">
            <v>0</v>
          </cell>
          <cell r="W1211">
            <v>0</v>
          </cell>
          <cell r="X1211">
            <v>0</v>
          </cell>
          <cell r="Y1211">
            <v>0</v>
          </cell>
          <cell r="Z1211">
            <v>0</v>
          </cell>
          <cell r="AA1211">
            <v>0</v>
          </cell>
          <cell r="AB1211">
            <v>0</v>
          </cell>
          <cell r="AC1211">
            <v>0</v>
          </cell>
          <cell r="AD1211">
            <v>-148588.34125</v>
          </cell>
          <cell r="AE1211">
            <v>-140157.80166666667</v>
          </cell>
          <cell r="AF1211">
            <v>-127511.98458333335</v>
          </cell>
          <cell r="AG1211">
            <v>-110650.88999999997</v>
          </cell>
          <cell r="AH1211">
            <v>-89574.517916666649</v>
          </cell>
          <cell r="AI1211">
            <v>-76928.70166666666</v>
          </cell>
          <cell r="AJ1211">
            <v>-72713.441249999989</v>
          </cell>
          <cell r="AK1211">
            <v>-64282.903333333321</v>
          </cell>
          <cell r="AL1211">
            <v>-51637.087916666664</v>
          </cell>
          <cell r="AM1211">
            <v>-34775.995000000003</v>
          </cell>
          <cell r="AN1211">
            <v>-13699.624583333332</v>
          </cell>
          <cell r="AO1211">
            <v>-1053.81</v>
          </cell>
          <cell r="AR1211" t="str">
            <v>50a</v>
          </cell>
        </row>
        <row r="1212">
          <cell r="R1212">
            <v>-86250</v>
          </cell>
          <cell r="S1212">
            <v>-143750</v>
          </cell>
          <cell r="T1212">
            <v>-201250</v>
          </cell>
          <cell r="U1212">
            <v>-258750</v>
          </cell>
          <cell r="V1212">
            <v>-316250</v>
          </cell>
          <cell r="W1212">
            <v>-28750</v>
          </cell>
          <cell r="X1212">
            <v>-86250</v>
          </cell>
          <cell r="Y1212">
            <v>-143750</v>
          </cell>
          <cell r="Z1212">
            <v>-201250</v>
          </cell>
          <cell r="AA1212">
            <v>-258750</v>
          </cell>
          <cell r="AB1212">
            <v>-316250</v>
          </cell>
          <cell r="AC1212">
            <v>-28750</v>
          </cell>
          <cell r="AD1212">
            <v>-172500</v>
          </cell>
          <cell r="AE1212">
            <v>-172500</v>
          </cell>
          <cell r="AF1212">
            <v>-172500</v>
          </cell>
          <cell r="AG1212">
            <v>-172500</v>
          </cell>
          <cell r="AH1212">
            <v>-172500</v>
          </cell>
          <cell r="AI1212">
            <v>-172500</v>
          </cell>
          <cell r="AJ1212">
            <v>-172500</v>
          </cell>
          <cell r="AK1212">
            <v>-172500</v>
          </cell>
          <cell r="AL1212">
            <v>-172500</v>
          </cell>
          <cell r="AM1212">
            <v>-172500</v>
          </cell>
          <cell r="AN1212">
            <v>-172500</v>
          </cell>
          <cell r="AO1212">
            <v>-172500</v>
          </cell>
          <cell r="AR1212" t="str">
            <v>50a</v>
          </cell>
        </row>
        <row r="1213">
          <cell r="R1213">
            <v>-69199.77</v>
          </cell>
          <cell r="S1213">
            <v>-115333.1</v>
          </cell>
          <cell r="T1213">
            <v>-161466.43</v>
          </cell>
          <cell r="U1213">
            <v>-207599.76</v>
          </cell>
          <cell r="V1213">
            <v>-253733.09</v>
          </cell>
          <cell r="W1213">
            <v>-23066.42</v>
          </cell>
          <cell r="X1213">
            <v>-69199.75</v>
          </cell>
          <cell r="Y1213">
            <v>-115333.08</v>
          </cell>
          <cell r="Z1213">
            <v>-161466.41</v>
          </cell>
          <cell r="AA1213">
            <v>-207599.74</v>
          </cell>
          <cell r="AB1213">
            <v>-253733.07</v>
          </cell>
          <cell r="AC1213">
            <v>-23066.400000000001</v>
          </cell>
          <cell r="AD1213">
            <v>-138399.79</v>
          </cell>
          <cell r="AE1213">
            <v>-138399.78666666665</v>
          </cell>
          <cell r="AF1213">
            <v>-138399.78333333335</v>
          </cell>
          <cell r="AG1213">
            <v>-138399.78</v>
          </cell>
          <cell r="AH1213">
            <v>-138399.77666666664</v>
          </cell>
          <cell r="AI1213">
            <v>-138399.77333333335</v>
          </cell>
          <cell r="AJ1213">
            <v>-138399.76999999999</v>
          </cell>
          <cell r="AK1213">
            <v>-138399.76666666666</v>
          </cell>
          <cell r="AL1213">
            <v>-138399.76333333334</v>
          </cell>
          <cell r="AM1213">
            <v>-138399.76</v>
          </cell>
          <cell r="AN1213">
            <v>-138399.75666666668</v>
          </cell>
          <cell r="AO1213">
            <v>-138399.75333333333</v>
          </cell>
          <cell r="AR1213" t="str">
            <v>50a</v>
          </cell>
        </row>
        <row r="1214">
          <cell r="R1214">
            <v>-25950</v>
          </cell>
          <cell r="S1214">
            <v>-43250</v>
          </cell>
          <cell r="T1214">
            <v>-60550</v>
          </cell>
          <cell r="U1214">
            <v>-77850</v>
          </cell>
          <cell r="V1214">
            <v>-95150</v>
          </cell>
          <cell r="W1214">
            <v>-8650</v>
          </cell>
          <cell r="X1214">
            <v>-25950</v>
          </cell>
          <cell r="Y1214">
            <v>-43250</v>
          </cell>
          <cell r="Z1214">
            <v>-60550</v>
          </cell>
          <cell r="AA1214">
            <v>-77850</v>
          </cell>
          <cell r="AB1214">
            <v>-95150</v>
          </cell>
          <cell r="AC1214">
            <v>-8650</v>
          </cell>
          <cell r="AD1214">
            <v>-51900</v>
          </cell>
          <cell r="AE1214">
            <v>-51900</v>
          </cell>
          <cell r="AF1214">
            <v>-51900</v>
          </cell>
          <cell r="AG1214">
            <v>-51900</v>
          </cell>
          <cell r="AH1214">
            <v>-51900</v>
          </cell>
          <cell r="AI1214">
            <v>-51900</v>
          </cell>
          <cell r="AJ1214">
            <v>-51900</v>
          </cell>
          <cell r="AK1214">
            <v>-51900</v>
          </cell>
          <cell r="AL1214">
            <v>-51900</v>
          </cell>
          <cell r="AM1214">
            <v>-51900</v>
          </cell>
          <cell r="AN1214">
            <v>-51900</v>
          </cell>
          <cell r="AO1214">
            <v>-51900</v>
          </cell>
          <cell r="AR1214" t="str">
            <v>50a</v>
          </cell>
        </row>
        <row r="1215">
          <cell r="R1215">
            <v>-173250</v>
          </cell>
          <cell r="S1215">
            <v>-288750</v>
          </cell>
          <cell r="T1215">
            <v>-404250</v>
          </cell>
          <cell r="U1215">
            <v>-519750</v>
          </cell>
          <cell r="V1215">
            <v>-635250</v>
          </cell>
          <cell r="W1215">
            <v>-57750</v>
          </cell>
          <cell r="X1215">
            <v>-173250</v>
          </cell>
          <cell r="Y1215">
            <v>-288750</v>
          </cell>
          <cell r="Z1215">
            <v>-404250</v>
          </cell>
          <cell r="AA1215">
            <v>-519750</v>
          </cell>
          <cell r="AB1215">
            <v>-635250</v>
          </cell>
          <cell r="AC1215">
            <v>-57750</v>
          </cell>
          <cell r="AD1215">
            <v>-346500</v>
          </cell>
          <cell r="AE1215">
            <v>-346500</v>
          </cell>
          <cell r="AF1215">
            <v>-346500</v>
          </cell>
          <cell r="AG1215">
            <v>-346500</v>
          </cell>
          <cell r="AH1215">
            <v>-346500</v>
          </cell>
          <cell r="AI1215">
            <v>-346500</v>
          </cell>
          <cell r="AJ1215">
            <v>-346500</v>
          </cell>
          <cell r="AK1215">
            <v>-346500</v>
          </cell>
          <cell r="AL1215">
            <v>-346500</v>
          </cell>
          <cell r="AM1215">
            <v>-346500</v>
          </cell>
          <cell r="AN1215">
            <v>-346500</v>
          </cell>
          <cell r="AO1215">
            <v>-346500</v>
          </cell>
          <cell r="AR1215" t="str">
            <v>50a</v>
          </cell>
        </row>
        <row r="1216">
          <cell r="R1216">
            <v>-175500</v>
          </cell>
          <cell r="S1216">
            <v>-292500</v>
          </cell>
          <cell r="T1216">
            <v>-409500</v>
          </cell>
          <cell r="U1216">
            <v>-526500</v>
          </cell>
          <cell r="V1216">
            <v>-643500</v>
          </cell>
          <cell r="W1216">
            <v>-58500</v>
          </cell>
          <cell r="X1216">
            <v>-175500</v>
          </cell>
          <cell r="Y1216">
            <v>-292500</v>
          </cell>
          <cell r="Z1216">
            <v>-409500</v>
          </cell>
          <cell r="AA1216">
            <v>-526500</v>
          </cell>
          <cell r="AB1216">
            <v>-643500</v>
          </cell>
          <cell r="AC1216">
            <v>-58500</v>
          </cell>
          <cell r="AD1216">
            <v>-351000</v>
          </cell>
          <cell r="AE1216">
            <v>-351000</v>
          </cell>
          <cell r="AF1216">
            <v>-351000</v>
          </cell>
          <cell r="AG1216">
            <v>-351000</v>
          </cell>
          <cell r="AH1216">
            <v>-351000</v>
          </cell>
          <cell r="AI1216">
            <v>-351000</v>
          </cell>
          <cell r="AJ1216">
            <v>-351000</v>
          </cell>
          <cell r="AK1216">
            <v>-351000</v>
          </cell>
          <cell r="AL1216">
            <v>-351000</v>
          </cell>
          <cell r="AM1216">
            <v>-351000</v>
          </cell>
          <cell r="AN1216">
            <v>-351000</v>
          </cell>
          <cell r="AO1216">
            <v>-351000</v>
          </cell>
          <cell r="AR1216" t="str">
            <v>50a</v>
          </cell>
        </row>
        <row r="1217">
          <cell r="R1217">
            <v>-43999.77</v>
          </cell>
          <cell r="S1217">
            <v>-73333.100000000006</v>
          </cell>
          <cell r="T1217">
            <v>-102666.43</v>
          </cell>
          <cell r="U1217">
            <v>-131999.76</v>
          </cell>
          <cell r="V1217">
            <v>-161333.09</v>
          </cell>
          <cell r="W1217">
            <v>-14666.42</v>
          </cell>
          <cell r="X1217">
            <v>-43999.75</v>
          </cell>
          <cell r="Y1217">
            <v>-73333.08</v>
          </cell>
          <cell r="Z1217">
            <v>-102666.41</v>
          </cell>
          <cell r="AA1217">
            <v>-131999.74</v>
          </cell>
          <cell r="AB1217">
            <v>-161333.07</v>
          </cell>
          <cell r="AC1217">
            <v>-14666.4</v>
          </cell>
          <cell r="AD1217">
            <v>-87999.79</v>
          </cell>
          <cell r="AE1217">
            <v>-87999.786666666667</v>
          </cell>
          <cell r="AF1217">
            <v>-87999.783333333326</v>
          </cell>
          <cell r="AG1217">
            <v>-87999.779999999984</v>
          </cell>
          <cell r="AH1217">
            <v>-87999.776666666658</v>
          </cell>
          <cell r="AI1217">
            <v>-87999.773333333331</v>
          </cell>
          <cell r="AJ1217">
            <v>-87999.77</v>
          </cell>
          <cell r="AK1217">
            <v>-87999.766666666677</v>
          </cell>
          <cell r="AL1217">
            <v>-87999.763333333351</v>
          </cell>
          <cell r="AM1217">
            <v>-87999.760000000009</v>
          </cell>
          <cell r="AN1217">
            <v>-87999.756666666668</v>
          </cell>
          <cell r="AO1217">
            <v>-87999.753333333341</v>
          </cell>
          <cell r="AR1217" t="str">
            <v>50a</v>
          </cell>
        </row>
        <row r="1218">
          <cell r="R1218">
            <v>-62299.77</v>
          </cell>
          <cell r="S1218">
            <v>-103833.1</v>
          </cell>
          <cell r="T1218">
            <v>-145366.43</v>
          </cell>
          <cell r="U1218">
            <v>-186899.76</v>
          </cell>
          <cell r="V1218">
            <v>-228433.09</v>
          </cell>
          <cell r="W1218">
            <v>-20766.419999999998</v>
          </cell>
          <cell r="X1218">
            <v>-62299.75</v>
          </cell>
          <cell r="Y1218">
            <v>-103833.08</v>
          </cell>
          <cell r="Z1218">
            <v>-145366.41</v>
          </cell>
          <cell r="AA1218">
            <v>-186899.74</v>
          </cell>
          <cell r="AB1218">
            <v>-228433.07</v>
          </cell>
          <cell r="AC1218">
            <v>-20766.400000000001</v>
          </cell>
          <cell r="AD1218">
            <v>-124599.79</v>
          </cell>
          <cell r="AE1218">
            <v>-124599.78666666667</v>
          </cell>
          <cell r="AF1218">
            <v>-124599.78333333334</v>
          </cell>
          <cell r="AG1218">
            <v>-124599.77999999998</v>
          </cell>
          <cell r="AH1218">
            <v>-124599.77666666666</v>
          </cell>
          <cell r="AI1218">
            <v>-124599.77333333333</v>
          </cell>
          <cell r="AJ1218">
            <v>-124599.77</v>
          </cell>
          <cell r="AK1218">
            <v>-124599.76666666666</v>
          </cell>
          <cell r="AL1218">
            <v>-124599.76333333335</v>
          </cell>
          <cell r="AM1218">
            <v>-124599.76000000001</v>
          </cell>
          <cell r="AN1218">
            <v>-124599.75666666667</v>
          </cell>
          <cell r="AO1218">
            <v>-124599.75333333334</v>
          </cell>
          <cell r="AR1218" t="str">
            <v>50a</v>
          </cell>
        </row>
        <row r="1219">
          <cell r="R1219">
            <v>-91875</v>
          </cell>
          <cell r="S1219">
            <v>-153125</v>
          </cell>
          <cell r="T1219">
            <v>-214375</v>
          </cell>
          <cell r="U1219">
            <v>-275625</v>
          </cell>
          <cell r="V1219">
            <v>-336875</v>
          </cell>
          <cell r="W1219">
            <v>-30625</v>
          </cell>
          <cell r="X1219">
            <v>-91875</v>
          </cell>
          <cell r="Y1219">
            <v>-153125</v>
          </cell>
          <cell r="Z1219">
            <v>-214375</v>
          </cell>
          <cell r="AA1219">
            <v>-275625</v>
          </cell>
          <cell r="AB1219">
            <v>-336875</v>
          </cell>
          <cell r="AC1219">
            <v>-30625</v>
          </cell>
          <cell r="AD1219">
            <v>-183750</v>
          </cell>
          <cell r="AE1219">
            <v>-183750</v>
          </cell>
          <cell r="AF1219">
            <v>-183750</v>
          </cell>
          <cell r="AG1219">
            <v>-183750</v>
          </cell>
          <cell r="AH1219">
            <v>-183750</v>
          </cell>
          <cell r="AI1219">
            <v>-183750</v>
          </cell>
          <cell r="AJ1219">
            <v>-183750</v>
          </cell>
          <cell r="AK1219">
            <v>-183750</v>
          </cell>
          <cell r="AL1219">
            <v>-183750</v>
          </cell>
          <cell r="AM1219">
            <v>-183750</v>
          </cell>
          <cell r="AN1219">
            <v>-183750</v>
          </cell>
          <cell r="AO1219">
            <v>-183750</v>
          </cell>
          <cell r="AR1219" t="str">
            <v>50a</v>
          </cell>
        </row>
        <row r="1220">
          <cell r="R1220">
            <v>-18400.23</v>
          </cell>
          <cell r="S1220">
            <v>-30666.9</v>
          </cell>
          <cell r="T1220">
            <v>-42933.57</v>
          </cell>
          <cell r="U1220">
            <v>-55200.24</v>
          </cell>
          <cell r="V1220">
            <v>-67466.91</v>
          </cell>
          <cell r="W1220">
            <v>-6133.58</v>
          </cell>
          <cell r="X1220">
            <v>-18400.25</v>
          </cell>
          <cell r="Y1220">
            <v>-30666.92</v>
          </cell>
          <cell r="Z1220">
            <v>-42933.59</v>
          </cell>
          <cell r="AA1220">
            <v>-55200.26</v>
          </cell>
          <cell r="AB1220">
            <v>-67466.929999999993</v>
          </cell>
          <cell r="AC1220">
            <v>-6133.6</v>
          </cell>
          <cell r="AD1220">
            <v>-36800.21</v>
          </cell>
          <cell r="AE1220">
            <v>-36800.213333333333</v>
          </cell>
          <cell r="AF1220">
            <v>-36800.216666666667</v>
          </cell>
          <cell r="AG1220">
            <v>-36800.22</v>
          </cell>
          <cell r="AH1220">
            <v>-36800.223333333335</v>
          </cell>
          <cell r="AI1220">
            <v>-36800.226666666669</v>
          </cell>
          <cell r="AJ1220">
            <v>-36800.229999999996</v>
          </cell>
          <cell r="AK1220">
            <v>-36800.23333333333</v>
          </cell>
          <cell r="AL1220">
            <v>-36800.236666666671</v>
          </cell>
          <cell r="AM1220">
            <v>-36800.239999999998</v>
          </cell>
          <cell r="AN1220">
            <v>-36800.243333333339</v>
          </cell>
          <cell r="AO1220">
            <v>-36800.246666666666</v>
          </cell>
          <cell r="AR1220" t="str">
            <v>50a</v>
          </cell>
        </row>
        <row r="1221">
          <cell r="R1221">
            <v>-24787.5</v>
          </cell>
          <cell r="S1221">
            <v>-41312.5</v>
          </cell>
          <cell r="T1221">
            <v>-57837.5</v>
          </cell>
          <cell r="U1221">
            <v>-74362.5</v>
          </cell>
          <cell r="V1221">
            <v>-90887.5</v>
          </cell>
          <cell r="W1221">
            <v>-8262.5</v>
          </cell>
          <cell r="X1221">
            <v>-24787.5</v>
          </cell>
          <cell r="Y1221">
            <v>-41312.5</v>
          </cell>
          <cell r="Z1221">
            <v>-57837.5</v>
          </cell>
          <cell r="AA1221">
            <v>-74362.5</v>
          </cell>
          <cell r="AB1221">
            <v>-90887.5</v>
          </cell>
          <cell r="AC1221">
            <v>-8262.5</v>
          </cell>
          <cell r="AD1221">
            <v>-49575</v>
          </cell>
          <cell r="AE1221">
            <v>-49575</v>
          </cell>
          <cell r="AF1221">
            <v>-49575</v>
          </cell>
          <cell r="AG1221">
            <v>-49575</v>
          </cell>
          <cell r="AH1221">
            <v>-49575</v>
          </cell>
          <cell r="AI1221">
            <v>-49575</v>
          </cell>
          <cell r="AJ1221">
            <v>-49575</v>
          </cell>
          <cell r="AK1221">
            <v>-49575</v>
          </cell>
          <cell r="AL1221">
            <v>-49575</v>
          </cell>
          <cell r="AM1221">
            <v>-49575</v>
          </cell>
          <cell r="AN1221">
            <v>-49575</v>
          </cell>
          <cell r="AO1221">
            <v>-49575</v>
          </cell>
          <cell r="AR1221" t="str">
            <v>50a</v>
          </cell>
        </row>
        <row r="1222">
          <cell r="R1222">
            <v>-41374.769999999997</v>
          </cell>
          <cell r="S1222">
            <v>-68958.100000000006</v>
          </cell>
          <cell r="T1222">
            <v>-96541.43</v>
          </cell>
          <cell r="U1222">
            <v>-124124.76</v>
          </cell>
          <cell r="V1222">
            <v>-151708.09</v>
          </cell>
          <cell r="W1222">
            <v>-13791.42</v>
          </cell>
          <cell r="X1222">
            <v>-41374.75</v>
          </cell>
          <cell r="Y1222">
            <v>-68958.080000000002</v>
          </cell>
          <cell r="Z1222">
            <v>-96541.41</v>
          </cell>
          <cell r="AA1222">
            <v>-124124.74</v>
          </cell>
          <cell r="AB1222">
            <v>-151708.07</v>
          </cell>
          <cell r="AC1222">
            <v>-13791.4</v>
          </cell>
          <cell r="AD1222">
            <v>-82749.789999999994</v>
          </cell>
          <cell r="AE1222">
            <v>-82749.786666666667</v>
          </cell>
          <cell r="AF1222">
            <v>-82749.783333333326</v>
          </cell>
          <cell r="AG1222">
            <v>-82749.779999999984</v>
          </cell>
          <cell r="AH1222">
            <v>-82749.776666666658</v>
          </cell>
          <cell r="AI1222">
            <v>-82749.773333333331</v>
          </cell>
          <cell r="AJ1222">
            <v>-82749.77</v>
          </cell>
          <cell r="AK1222">
            <v>-82749.766666666677</v>
          </cell>
          <cell r="AL1222">
            <v>-82749.763333333321</v>
          </cell>
          <cell r="AM1222">
            <v>-82749.759999999995</v>
          </cell>
          <cell r="AN1222">
            <v>-82749.756666666668</v>
          </cell>
          <cell r="AO1222">
            <v>-82749.753333333341</v>
          </cell>
          <cell r="AR1222" t="str">
            <v>50a</v>
          </cell>
        </row>
        <row r="1223">
          <cell r="R1223">
            <v>-134062.5</v>
          </cell>
          <cell r="S1223">
            <v>-223437.5</v>
          </cell>
          <cell r="T1223">
            <v>-312812.5</v>
          </cell>
          <cell r="U1223">
            <v>-402187.5</v>
          </cell>
          <cell r="V1223">
            <v>-491562.5</v>
          </cell>
          <cell r="W1223">
            <v>-44687.5</v>
          </cell>
          <cell r="X1223">
            <v>-134062.5</v>
          </cell>
          <cell r="Y1223">
            <v>-223437.5</v>
          </cell>
          <cell r="Z1223">
            <v>-312812.5</v>
          </cell>
          <cell r="AA1223">
            <v>-402187.5</v>
          </cell>
          <cell r="AB1223">
            <v>-491562.5</v>
          </cell>
          <cell r="AC1223">
            <v>-44687.5</v>
          </cell>
          <cell r="AD1223">
            <v>-268125</v>
          </cell>
          <cell r="AE1223">
            <v>-268125</v>
          </cell>
          <cell r="AF1223">
            <v>-268125</v>
          </cell>
          <cell r="AG1223">
            <v>-268125</v>
          </cell>
          <cell r="AH1223">
            <v>-268125</v>
          </cell>
          <cell r="AI1223">
            <v>-268125</v>
          </cell>
          <cell r="AJ1223">
            <v>-268125</v>
          </cell>
          <cell r="AK1223">
            <v>-268125</v>
          </cell>
          <cell r="AL1223">
            <v>-268125</v>
          </cell>
          <cell r="AM1223">
            <v>-268125</v>
          </cell>
          <cell r="AN1223">
            <v>-268125</v>
          </cell>
          <cell r="AO1223">
            <v>-268125</v>
          </cell>
          <cell r="AR1223" t="str">
            <v>50a</v>
          </cell>
        </row>
        <row r="1224">
          <cell r="R1224">
            <v>-82249.77</v>
          </cell>
          <cell r="S1224">
            <v>-137083.1</v>
          </cell>
          <cell r="T1224">
            <v>-191916.43</v>
          </cell>
          <cell r="U1224">
            <v>-246749.76</v>
          </cell>
          <cell r="V1224">
            <v>-301583.09000000003</v>
          </cell>
          <cell r="W1224">
            <v>-27416.42</v>
          </cell>
          <cell r="X1224">
            <v>-82249.75</v>
          </cell>
          <cell r="Y1224">
            <v>-137083.07999999999</v>
          </cell>
          <cell r="Z1224">
            <v>-191916.41</v>
          </cell>
          <cell r="AA1224">
            <v>-246749.74</v>
          </cell>
          <cell r="AB1224">
            <v>-301583.07</v>
          </cell>
          <cell r="AC1224">
            <v>-27416.400000000001</v>
          </cell>
          <cell r="AD1224">
            <v>-164499.79</v>
          </cell>
          <cell r="AE1224">
            <v>-164499.78666666665</v>
          </cell>
          <cell r="AF1224">
            <v>-164499.78333333335</v>
          </cell>
          <cell r="AG1224">
            <v>-164499.78</v>
          </cell>
          <cell r="AH1224">
            <v>-164499.77666666664</v>
          </cell>
          <cell r="AI1224">
            <v>-164499.77333333335</v>
          </cell>
          <cell r="AJ1224">
            <v>-164499.76999999999</v>
          </cell>
          <cell r="AK1224">
            <v>-164499.76666666663</v>
          </cell>
          <cell r="AL1224">
            <v>-164499.76333333334</v>
          </cell>
          <cell r="AM1224">
            <v>-164499.76</v>
          </cell>
          <cell r="AN1224">
            <v>-164499.75666666668</v>
          </cell>
          <cell r="AO1224">
            <v>-164499.75333333336</v>
          </cell>
          <cell r="AR1224" t="str">
            <v>50a</v>
          </cell>
        </row>
        <row r="1225">
          <cell r="R1225">
            <v>-18000</v>
          </cell>
          <cell r="S1225">
            <v>-30000</v>
          </cell>
          <cell r="T1225">
            <v>-42000</v>
          </cell>
          <cell r="U1225">
            <v>-54000</v>
          </cell>
          <cell r="V1225">
            <v>-66000</v>
          </cell>
          <cell r="W1225">
            <v>-6000</v>
          </cell>
          <cell r="X1225">
            <v>-18000</v>
          </cell>
          <cell r="Y1225">
            <v>-30000</v>
          </cell>
          <cell r="Z1225">
            <v>-42000</v>
          </cell>
          <cell r="AA1225">
            <v>-54000</v>
          </cell>
          <cell r="AB1225">
            <v>-66000</v>
          </cell>
          <cell r="AC1225">
            <v>-6000</v>
          </cell>
          <cell r="AD1225">
            <v>-36000</v>
          </cell>
          <cell r="AE1225">
            <v>-36000</v>
          </cell>
          <cell r="AF1225">
            <v>-36000</v>
          </cell>
          <cell r="AG1225">
            <v>-36000</v>
          </cell>
          <cell r="AH1225">
            <v>-36000</v>
          </cell>
          <cell r="AI1225">
            <v>-36000</v>
          </cell>
          <cell r="AJ1225">
            <v>-36000</v>
          </cell>
          <cell r="AK1225">
            <v>-36000</v>
          </cell>
          <cell r="AL1225">
            <v>-36000</v>
          </cell>
          <cell r="AM1225">
            <v>-36000</v>
          </cell>
          <cell r="AN1225">
            <v>-36000</v>
          </cell>
          <cell r="AO1225">
            <v>-36000</v>
          </cell>
          <cell r="AR1225" t="str">
            <v>50a</v>
          </cell>
        </row>
        <row r="1226">
          <cell r="R1226">
            <v>-593540.81000000006</v>
          </cell>
          <cell r="S1226">
            <v>-763124.14</v>
          </cell>
          <cell r="T1226">
            <v>-932707.47</v>
          </cell>
          <cell r="U1226">
            <v>-84790.8</v>
          </cell>
          <cell r="V1226">
            <v>-254374.13</v>
          </cell>
          <cell r="W1226">
            <v>-423957.46</v>
          </cell>
          <cell r="X1226">
            <v>-593540.79</v>
          </cell>
          <cell r="Y1226">
            <v>-763124.12</v>
          </cell>
          <cell r="Z1226">
            <v>-932707.45</v>
          </cell>
          <cell r="AA1226">
            <v>-84790.78</v>
          </cell>
          <cell r="AB1226">
            <v>-254374.11</v>
          </cell>
          <cell r="AC1226">
            <v>-423957.44</v>
          </cell>
          <cell r="AD1226">
            <v>-508749.16333333339</v>
          </cell>
          <cell r="AE1226">
            <v>-508749.16</v>
          </cell>
          <cell r="AF1226">
            <v>-508749.15666666668</v>
          </cell>
          <cell r="AG1226">
            <v>-508749.15333333332</v>
          </cell>
          <cell r="AH1226">
            <v>-508749.14999999997</v>
          </cell>
          <cell r="AI1226">
            <v>-508749.14666666667</v>
          </cell>
          <cell r="AJ1226">
            <v>-508749.14333333325</v>
          </cell>
          <cell r="AK1226">
            <v>-508749.13999999996</v>
          </cell>
          <cell r="AL1226">
            <v>-508749.13666666666</v>
          </cell>
          <cell r="AM1226">
            <v>-508749.1333333333</v>
          </cell>
          <cell r="AN1226">
            <v>-508749.13000000006</v>
          </cell>
          <cell r="AO1226">
            <v>-508749.12666666671</v>
          </cell>
          <cell r="AR1226" t="str">
            <v>50a</v>
          </cell>
        </row>
        <row r="1227">
          <cell r="R1227">
            <v>-2260415.85</v>
          </cell>
          <cell r="S1227">
            <v>-2906249.18</v>
          </cell>
          <cell r="T1227">
            <v>-3552082.51</v>
          </cell>
          <cell r="U1227">
            <v>-322915.84000000003</v>
          </cell>
          <cell r="V1227">
            <v>-968749.17</v>
          </cell>
          <cell r="W1227">
            <v>-1614582.5</v>
          </cell>
          <cell r="X1227">
            <v>-2260415.83</v>
          </cell>
          <cell r="Y1227">
            <v>-2906249.16</v>
          </cell>
          <cell r="Z1227">
            <v>-3552082.49</v>
          </cell>
          <cell r="AA1227">
            <v>-322915.82</v>
          </cell>
          <cell r="AB1227">
            <v>-968749.15</v>
          </cell>
          <cell r="AC1227">
            <v>-1614582.48</v>
          </cell>
          <cell r="AD1227">
            <v>-1937499.2033333334</v>
          </cell>
          <cell r="AE1227">
            <v>-1937499.2</v>
          </cell>
          <cell r="AF1227">
            <v>-1937499.1966666665</v>
          </cell>
          <cell r="AG1227">
            <v>-1937499.1933333334</v>
          </cell>
          <cell r="AH1227">
            <v>-1937499.1900000002</v>
          </cell>
          <cell r="AI1227">
            <v>-1937499.1866666668</v>
          </cell>
          <cell r="AJ1227">
            <v>-1937499.1833333336</v>
          </cell>
          <cell r="AK1227">
            <v>-1937499.1799999997</v>
          </cell>
          <cell r="AL1227">
            <v>-1937499.1766666665</v>
          </cell>
          <cell r="AM1227">
            <v>-1937499.1733333336</v>
          </cell>
          <cell r="AN1227">
            <v>-1937499.1700000006</v>
          </cell>
          <cell r="AO1227">
            <v>-1937499.1666666667</v>
          </cell>
          <cell r="AR1227" t="str">
            <v>50a</v>
          </cell>
        </row>
        <row r="1228">
          <cell r="R1228">
            <v>0</v>
          </cell>
          <cell r="S1228">
            <v>0</v>
          </cell>
          <cell r="T1228">
            <v>0</v>
          </cell>
          <cell r="U1228">
            <v>0</v>
          </cell>
          <cell r="V1228">
            <v>0</v>
          </cell>
          <cell r="W1228">
            <v>0</v>
          </cell>
          <cell r="X1228">
            <v>0</v>
          </cell>
          <cell r="Y1228">
            <v>0</v>
          </cell>
          <cell r="Z1228">
            <v>0</v>
          </cell>
          <cell r="AA1228">
            <v>0</v>
          </cell>
          <cell r="AB1228">
            <v>0</v>
          </cell>
          <cell r="AC1228">
            <v>0</v>
          </cell>
          <cell r="AD1228">
            <v>-36536.884583333333</v>
          </cell>
          <cell r="AE1228">
            <v>-24606.454583333329</v>
          </cell>
          <cell r="AF1228">
            <v>-9693.3862499999996</v>
          </cell>
          <cell r="AG1228">
            <v>-745.59625000000005</v>
          </cell>
          <cell r="AH1228">
            <v>0</v>
          </cell>
          <cell r="AI1228">
            <v>0</v>
          </cell>
          <cell r="AJ1228">
            <v>0</v>
          </cell>
          <cell r="AK1228">
            <v>0</v>
          </cell>
          <cell r="AL1228">
            <v>0</v>
          </cell>
          <cell r="AM1228">
            <v>0</v>
          </cell>
          <cell r="AN1228">
            <v>0</v>
          </cell>
          <cell r="AO1228">
            <v>0</v>
          </cell>
          <cell r="AR1228" t="str">
            <v>50a</v>
          </cell>
        </row>
        <row r="1229">
          <cell r="R1229">
            <v>0</v>
          </cell>
          <cell r="S1229">
            <v>0</v>
          </cell>
          <cell r="T1229">
            <v>0</v>
          </cell>
          <cell r="U1229">
            <v>0</v>
          </cell>
          <cell r="V1229">
            <v>0</v>
          </cell>
          <cell r="W1229">
            <v>0</v>
          </cell>
          <cell r="X1229">
            <v>0</v>
          </cell>
          <cell r="Y1229">
            <v>0</v>
          </cell>
          <cell r="Z1229">
            <v>0</v>
          </cell>
          <cell r="AA1229">
            <v>0</v>
          </cell>
          <cell r="AB1229">
            <v>0</v>
          </cell>
          <cell r="AC1229">
            <v>0</v>
          </cell>
          <cell r="AD1229">
            <v>-36458.333333333336</v>
          </cell>
          <cell r="AE1229">
            <v>-13125</v>
          </cell>
          <cell r="AF1229">
            <v>0</v>
          </cell>
          <cell r="AG1229">
            <v>0</v>
          </cell>
          <cell r="AH1229">
            <v>0</v>
          </cell>
          <cell r="AI1229">
            <v>0</v>
          </cell>
          <cell r="AJ1229">
            <v>0</v>
          </cell>
          <cell r="AK1229">
            <v>0</v>
          </cell>
          <cell r="AL1229">
            <v>0</v>
          </cell>
          <cell r="AM1229">
            <v>0</v>
          </cell>
          <cell r="AN1229">
            <v>0</v>
          </cell>
          <cell r="AO1229">
            <v>0</v>
          </cell>
          <cell r="AR1229" t="str">
            <v>50a</v>
          </cell>
        </row>
        <row r="1230">
          <cell r="R1230">
            <v>0</v>
          </cell>
          <cell r="S1230">
            <v>0</v>
          </cell>
          <cell r="T1230">
            <v>0</v>
          </cell>
          <cell r="U1230">
            <v>0</v>
          </cell>
          <cell r="V1230">
            <v>0</v>
          </cell>
          <cell r="W1230">
            <v>0</v>
          </cell>
          <cell r="X1230">
            <v>0</v>
          </cell>
          <cell r="Y1230">
            <v>0</v>
          </cell>
          <cell r="Z1230">
            <v>0</v>
          </cell>
          <cell r="AA1230">
            <v>0</v>
          </cell>
          <cell r="AB1230">
            <v>0</v>
          </cell>
          <cell r="AC1230">
            <v>0</v>
          </cell>
          <cell r="AD1230">
            <v>0</v>
          </cell>
          <cell r="AE1230">
            <v>0</v>
          </cell>
          <cell r="AF1230">
            <v>0</v>
          </cell>
          <cell r="AG1230">
            <v>0</v>
          </cell>
          <cell r="AH1230">
            <v>0</v>
          </cell>
          <cell r="AI1230">
            <v>0</v>
          </cell>
          <cell r="AJ1230">
            <v>0</v>
          </cell>
          <cell r="AK1230">
            <v>0</v>
          </cell>
          <cell r="AL1230">
            <v>0</v>
          </cell>
          <cell r="AM1230">
            <v>0</v>
          </cell>
          <cell r="AN1230">
            <v>0</v>
          </cell>
          <cell r="AO1230">
            <v>0</v>
          </cell>
          <cell r="AR1230" t="str">
            <v>50a</v>
          </cell>
        </row>
        <row r="1231">
          <cell r="R1231">
            <v>-1081383.43</v>
          </cell>
          <cell r="S1231">
            <v>-1390350.1</v>
          </cell>
          <cell r="T1231">
            <v>-1699316.77</v>
          </cell>
          <cell r="U1231">
            <v>-154483.44</v>
          </cell>
          <cell r="V1231">
            <v>-463450.11</v>
          </cell>
          <cell r="W1231">
            <v>-772416.78</v>
          </cell>
          <cell r="X1231">
            <v>-1081383.45</v>
          </cell>
          <cell r="Y1231">
            <v>-1390350.12</v>
          </cell>
          <cell r="Z1231">
            <v>-1699316.79</v>
          </cell>
          <cell r="AA1231">
            <v>-154483.46</v>
          </cell>
          <cell r="AB1231">
            <v>-463450.13</v>
          </cell>
          <cell r="AC1231">
            <v>-772416.8</v>
          </cell>
          <cell r="AD1231">
            <v>-926900.08333333337</v>
          </cell>
          <cell r="AE1231">
            <v>-926900.08375000011</v>
          </cell>
          <cell r="AF1231">
            <v>-926900.08499999996</v>
          </cell>
          <cell r="AG1231">
            <v>-926900.08708333329</v>
          </cell>
          <cell r="AH1231">
            <v>-926900.08999999985</v>
          </cell>
          <cell r="AI1231">
            <v>-926900.09333333315</v>
          </cell>
          <cell r="AJ1231">
            <v>-926900.09666666633</v>
          </cell>
          <cell r="AK1231">
            <v>-926900.09999999974</v>
          </cell>
          <cell r="AL1231">
            <v>-926900.10333333351</v>
          </cell>
          <cell r="AM1231">
            <v>-926900.10666666657</v>
          </cell>
          <cell r="AN1231">
            <v>-926900.11</v>
          </cell>
          <cell r="AO1231">
            <v>-926900.11333333363</v>
          </cell>
          <cell r="AR1231" t="str">
            <v>50a</v>
          </cell>
        </row>
        <row r="1232">
          <cell r="R1232">
            <v>0</v>
          </cell>
          <cell r="S1232">
            <v>0</v>
          </cell>
          <cell r="T1232">
            <v>0</v>
          </cell>
          <cell r="U1232">
            <v>0</v>
          </cell>
          <cell r="V1232">
            <v>0</v>
          </cell>
          <cell r="W1232">
            <v>0</v>
          </cell>
          <cell r="X1232">
            <v>0</v>
          </cell>
          <cell r="Y1232">
            <v>0</v>
          </cell>
          <cell r="Z1232">
            <v>0</v>
          </cell>
          <cell r="AA1232">
            <v>0</v>
          </cell>
          <cell r="AB1232">
            <v>0</v>
          </cell>
          <cell r="AC1232">
            <v>0</v>
          </cell>
          <cell r="AD1232">
            <v>0</v>
          </cell>
          <cell r="AE1232">
            <v>0</v>
          </cell>
          <cell r="AF1232">
            <v>0</v>
          </cell>
          <cell r="AG1232">
            <v>0</v>
          </cell>
          <cell r="AH1232">
            <v>0</v>
          </cell>
          <cell r="AI1232">
            <v>0</v>
          </cell>
          <cell r="AJ1232">
            <v>0</v>
          </cell>
          <cell r="AK1232">
            <v>0</v>
          </cell>
          <cell r="AL1232">
            <v>0</v>
          </cell>
          <cell r="AM1232">
            <v>0</v>
          </cell>
          <cell r="AN1232">
            <v>0</v>
          </cell>
          <cell r="AO1232">
            <v>0</v>
          </cell>
          <cell r="AR1232" t="str">
            <v>50a</v>
          </cell>
        </row>
        <row r="1233">
          <cell r="R1233">
            <v>0</v>
          </cell>
          <cell r="S1233">
            <v>0</v>
          </cell>
          <cell r="T1233">
            <v>0</v>
          </cell>
          <cell r="U1233">
            <v>0</v>
          </cell>
          <cell r="V1233">
            <v>0</v>
          </cell>
          <cell r="W1233">
            <v>0</v>
          </cell>
          <cell r="X1233">
            <v>0</v>
          </cell>
          <cell r="Y1233">
            <v>0</v>
          </cell>
          <cell r="Z1233">
            <v>0</v>
          </cell>
          <cell r="AA1233">
            <v>0</v>
          </cell>
          <cell r="AB1233">
            <v>0</v>
          </cell>
          <cell r="AC1233">
            <v>0</v>
          </cell>
          <cell r="AD1233">
            <v>0</v>
          </cell>
          <cell r="AE1233">
            <v>0</v>
          </cell>
          <cell r="AF1233">
            <v>0</v>
          </cell>
          <cell r="AG1233">
            <v>0</v>
          </cell>
          <cell r="AH1233">
            <v>0</v>
          </cell>
          <cell r="AI1233">
            <v>0</v>
          </cell>
          <cell r="AJ1233">
            <v>0</v>
          </cell>
          <cell r="AK1233">
            <v>0</v>
          </cell>
          <cell r="AL1233">
            <v>0</v>
          </cell>
          <cell r="AM1233">
            <v>0</v>
          </cell>
          <cell r="AN1233">
            <v>0</v>
          </cell>
          <cell r="AO1233">
            <v>0</v>
          </cell>
          <cell r="AR1233" t="str">
            <v>50a</v>
          </cell>
        </row>
        <row r="1234">
          <cell r="R1234">
            <v>0</v>
          </cell>
          <cell r="S1234">
            <v>0</v>
          </cell>
          <cell r="T1234">
            <v>0</v>
          </cell>
          <cell r="U1234">
            <v>0</v>
          </cell>
          <cell r="V1234">
            <v>0</v>
          </cell>
          <cell r="W1234">
            <v>0</v>
          </cell>
          <cell r="X1234">
            <v>0</v>
          </cell>
          <cell r="Y1234">
            <v>0</v>
          </cell>
          <cell r="Z1234">
            <v>0</v>
          </cell>
          <cell r="AA1234">
            <v>0</v>
          </cell>
          <cell r="AB1234">
            <v>0</v>
          </cell>
          <cell r="AC1234">
            <v>0</v>
          </cell>
          <cell r="AD1234">
            <v>0</v>
          </cell>
          <cell r="AE1234">
            <v>0</v>
          </cell>
          <cell r="AF1234">
            <v>0</v>
          </cell>
          <cell r="AG1234">
            <v>0</v>
          </cell>
          <cell r="AH1234">
            <v>0</v>
          </cell>
          <cell r="AI1234">
            <v>0</v>
          </cell>
          <cell r="AJ1234">
            <v>0</v>
          </cell>
          <cell r="AK1234">
            <v>0</v>
          </cell>
          <cell r="AL1234">
            <v>0</v>
          </cell>
          <cell r="AM1234">
            <v>0</v>
          </cell>
          <cell r="AN1234">
            <v>0</v>
          </cell>
          <cell r="AO1234">
            <v>0</v>
          </cell>
          <cell r="AR1234" t="str">
            <v>50a</v>
          </cell>
        </row>
        <row r="1235">
          <cell r="R1235">
            <v>0</v>
          </cell>
          <cell r="S1235">
            <v>0</v>
          </cell>
          <cell r="T1235">
            <v>0</v>
          </cell>
          <cell r="U1235">
            <v>0</v>
          </cell>
          <cell r="V1235">
            <v>0</v>
          </cell>
          <cell r="W1235">
            <v>0</v>
          </cell>
          <cell r="X1235">
            <v>0</v>
          </cell>
          <cell r="Y1235">
            <v>0</v>
          </cell>
          <cell r="Z1235">
            <v>0</v>
          </cell>
          <cell r="AA1235">
            <v>0</v>
          </cell>
          <cell r="AB1235">
            <v>0</v>
          </cell>
          <cell r="AC1235">
            <v>0</v>
          </cell>
          <cell r="AD1235">
            <v>0</v>
          </cell>
          <cell r="AE1235">
            <v>0</v>
          </cell>
          <cell r="AF1235">
            <v>0</v>
          </cell>
          <cell r="AG1235">
            <v>0</v>
          </cell>
          <cell r="AH1235">
            <v>0</v>
          </cell>
          <cell r="AI1235">
            <v>0</v>
          </cell>
          <cell r="AJ1235">
            <v>0</v>
          </cell>
          <cell r="AK1235">
            <v>0</v>
          </cell>
          <cell r="AL1235">
            <v>0</v>
          </cell>
          <cell r="AM1235">
            <v>0</v>
          </cell>
          <cell r="AN1235">
            <v>0</v>
          </cell>
          <cell r="AO1235">
            <v>0</v>
          </cell>
          <cell r="AR1235" t="str">
            <v>50a</v>
          </cell>
        </row>
        <row r="1236">
          <cell r="R1236">
            <v>0</v>
          </cell>
          <cell r="S1236">
            <v>0</v>
          </cell>
          <cell r="T1236">
            <v>0</v>
          </cell>
          <cell r="U1236">
            <v>0</v>
          </cell>
          <cell r="V1236">
            <v>0</v>
          </cell>
          <cell r="W1236">
            <v>0</v>
          </cell>
          <cell r="X1236">
            <v>0</v>
          </cell>
          <cell r="Y1236">
            <v>0</v>
          </cell>
          <cell r="Z1236">
            <v>0</v>
          </cell>
          <cell r="AA1236">
            <v>0</v>
          </cell>
          <cell r="AB1236">
            <v>0</v>
          </cell>
          <cell r="AC1236">
            <v>0</v>
          </cell>
          <cell r="AD1236">
            <v>0</v>
          </cell>
          <cell r="AE1236">
            <v>0</v>
          </cell>
          <cell r="AF1236">
            <v>0</v>
          </cell>
          <cell r="AG1236">
            <v>0</v>
          </cell>
          <cell r="AH1236">
            <v>0</v>
          </cell>
          <cell r="AI1236">
            <v>0</v>
          </cell>
          <cell r="AJ1236">
            <v>0</v>
          </cell>
          <cell r="AK1236">
            <v>0</v>
          </cell>
          <cell r="AL1236">
            <v>0</v>
          </cell>
          <cell r="AM1236">
            <v>0</v>
          </cell>
          <cell r="AN1236">
            <v>0</v>
          </cell>
          <cell r="AO1236">
            <v>0</v>
          </cell>
          <cell r="AR1236" t="str">
            <v>50a</v>
          </cell>
        </row>
        <row r="1237">
          <cell r="R1237">
            <v>0</v>
          </cell>
          <cell r="S1237">
            <v>0</v>
          </cell>
          <cell r="T1237">
            <v>0</v>
          </cell>
          <cell r="U1237">
            <v>0</v>
          </cell>
          <cell r="V1237">
            <v>0</v>
          </cell>
          <cell r="W1237">
            <v>0</v>
          </cell>
          <cell r="X1237">
            <v>0</v>
          </cell>
          <cell r="Y1237">
            <v>0</v>
          </cell>
          <cell r="Z1237">
            <v>0</v>
          </cell>
          <cell r="AA1237">
            <v>0</v>
          </cell>
          <cell r="AB1237">
            <v>0</v>
          </cell>
          <cell r="AC1237">
            <v>0</v>
          </cell>
          <cell r="AD1237">
            <v>0</v>
          </cell>
          <cell r="AE1237">
            <v>0</v>
          </cell>
          <cell r="AF1237">
            <v>0</v>
          </cell>
          <cell r="AG1237">
            <v>0</v>
          </cell>
          <cell r="AH1237">
            <v>0</v>
          </cell>
          <cell r="AI1237">
            <v>0</v>
          </cell>
          <cell r="AJ1237">
            <v>0</v>
          </cell>
          <cell r="AK1237">
            <v>0</v>
          </cell>
          <cell r="AL1237">
            <v>0</v>
          </cell>
          <cell r="AM1237">
            <v>0</v>
          </cell>
          <cell r="AN1237">
            <v>0</v>
          </cell>
          <cell r="AO1237">
            <v>0</v>
          </cell>
          <cell r="AR1237" t="str">
            <v>50a</v>
          </cell>
        </row>
        <row r="1238">
          <cell r="R1238">
            <v>0</v>
          </cell>
          <cell r="S1238">
            <v>0</v>
          </cell>
          <cell r="T1238">
            <v>0</v>
          </cell>
          <cell r="U1238">
            <v>0</v>
          </cell>
          <cell r="V1238">
            <v>0</v>
          </cell>
          <cell r="W1238">
            <v>0</v>
          </cell>
          <cell r="X1238">
            <v>0</v>
          </cell>
          <cell r="Y1238">
            <v>0</v>
          </cell>
          <cell r="Z1238">
            <v>0</v>
          </cell>
          <cell r="AA1238">
            <v>0</v>
          </cell>
          <cell r="AB1238">
            <v>0</v>
          </cell>
          <cell r="AC1238">
            <v>0</v>
          </cell>
          <cell r="AD1238">
            <v>0</v>
          </cell>
          <cell r="AE1238">
            <v>0</v>
          </cell>
          <cell r="AF1238">
            <v>0</v>
          </cell>
          <cell r="AG1238">
            <v>0</v>
          </cell>
          <cell r="AH1238">
            <v>0</v>
          </cell>
          <cell r="AI1238">
            <v>0</v>
          </cell>
          <cell r="AJ1238">
            <v>0</v>
          </cell>
          <cell r="AK1238">
            <v>0</v>
          </cell>
          <cell r="AL1238">
            <v>0</v>
          </cell>
          <cell r="AM1238">
            <v>0</v>
          </cell>
          <cell r="AN1238">
            <v>0</v>
          </cell>
          <cell r="AO1238">
            <v>0</v>
          </cell>
          <cell r="AR1238" t="str">
            <v>50a</v>
          </cell>
        </row>
        <row r="1239">
          <cell r="R1239">
            <v>-160465.32999999999</v>
          </cell>
          <cell r="S1239">
            <v>-481298.66</v>
          </cell>
          <cell r="T1239">
            <v>-802131.99</v>
          </cell>
          <cell r="U1239">
            <v>-1122965.32</v>
          </cell>
          <cell r="V1239">
            <v>-1443798.65</v>
          </cell>
          <cell r="W1239">
            <v>-1764631.98</v>
          </cell>
          <cell r="X1239">
            <v>-160465.31</v>
          </cell>
          <cell r="Y1239">
            <v>-481298.64</v>
          </cell>
          <cell r="Z1239">
            <v>-802131.97</v>
          </cell>
          <cell r="AA1239">
            <v>-1122965.3</v>
          </cell>
          <cell r="AB1239">
            <v>-1443798.63</v>
          </cell>
          <cell r="AC1239">
            <v>0</v>
          </cell>
          <cell r="AD1239">
            <v>-962548.68333333312</v>
          </cell>
          <cell r="AE1239">
            <v>-962548.67999999982</v>
          </cell>
          <cell r="AF1239">
            <v>-962548.67666666664</v>
          </cell>
          <cell r="AG1239">
            <v>-962548.67333333334</v>
          </cell>
          <cell r="AH1239">
            <v>-962548.67</v>
          </cell>
          <cell r="AI1239">
            <v>-962548.66666666663</v>
          </cell>
          <cell r="AJ1239">
            <v>-962548.66333333345</v>
          </cell>
          <cell r="AK1239">
            <v>-962548.66000000015</v>
          </cell>
          <cell r="AL1239">
            <v>-962548.65666666685</v>
          </cell>
          <cell r="AM1239">
            <v>-962548.65333333367</v>
          </cell>
          <cell r="AN1239">
            <v>-962548.65000000026</v>
          </cell>
          <cell r="AO1239">
            <v>-889022.31499999983</v>
          </cell>
          <cell r="AR1239" t="str">
            <v>50a</v>
          </cell>
        </row>
        <row r="1240">
          <cell r="R1240">
            <v>0</v>
          </cell>
          <cell r="S1240">
            <v>0</v>
          </cell>
          <cell r="T1240">
            <v>0</v>
          </cell>
          <cell r="U1240">
            <v>0</v>
          </cell>
          <cell r="V1240">
            <v>0</v>
          </cell>
          <cell r="W1240">
            <v>0</v>
          </cell>
          <cell r="X1240">
            <v>0</v>
          </cell>
          <cell r="Y1240">
            <v>0</v>
          </cell>
          <cell r="Z1240">
            <v>0</v>
          </cell>
          <cell r="AA1240">
            <v>0</v>
          </cell>
          <cell r="AB1240">
            <v>0</v>
          </cell>
          <cell r="AC1240">
            <v>0</v>
          </cell>
          <cell r="AD1240">
            <v>-132395.83333333334</v>
          </cell>
          <cell r="AE1240">
            <v>-115312.5</v>
          </cell>
          <cell r="AF1240">
            <v>-81145.833333333328</v>
          </cell>
          <cell r="AG1240">
            <v>-29895.833333333332</v>
          </cell>
          <cell r="AH1240">
            <v>0</v>
          </cell>
          <cell r="AI1240">
            <v>0</v>
          </cell>
          <cell r="AJ1240">
            <v>0</v>
          </cell>
          <cell r="AK1240">
            <v>0</v>
          </cell>
          <cell r="AL1240">
            <v>0</v>
          </cell>
          <cell r="AM1240">
            <v>0</v>
          </cell>
          <cell r="AN1240">
            <v>0</v>
          </cell>
          <cell r="AO1240">
            <v>0</v>
          </cell>
          <cell r="AR1240" t="str">
            <v>50a</v>
          </cell>
        </row>
        <row r="1241">
          <cell r="R1241">
            <v>0</v>
          </cell>
          <cell r="S1241">
            <v>0</v>
          </cell>
          <cell r="T1241">
            <v>0</v>
          </cell>
          <cell r="U1241">
            <v>0</v>
          </cell>
          <cell r="V1241">
            <v>0</v>
          </cell>
          <cell r="W1241">
            <v>0</v>
          </cell>
          <cell r="X1241">
            <v>0</v>
          </cell>
          <cell r="Y1241">
            <v>0</v>
          </cell>
          <cell r="Z1241">
            <v>0</v>
          </cell>
          <cell r="AA1241">
            <v>0</v>
          </cell>
          <cell r="AB1241">
            <v>0</v>
          </cell>
          <cell r="AC1241">
            <v>0</v>
          </cell>
          <cell r="AD1241">
            <v>0</v>
          </cell>
          <cell r="AE1241">
            <v>0</v>
          </cell>
          <cell r="AF1241">
            <v>0</v>
          </cell>
          <cell r="AG1241">
            <v>0</v>
          </cell>
          <cell r="AH1241">
            <v>0</v>
          </cell>
          <cell r="AI1241">
            <v>0</v>
          </cell>
          <cell r="AJ1241">
            <v>0</v>
          </cell>
          <cell r="AK1241">
            <v>0</v>
          </cell>
          <cell r="AL1241">
            <v>0</v>
          </cell>
          <cell r="AM1241">
            <v>0</v>
          </cell>
          <cell r="AN1241">
            <v>0</v>
          </cell>
          <cell r="AO1241">
            <v>0</v>
          </cell>
          <cell r="AR1241" t="str">
            <v>50a</v>
          </cell>
        </row>
        <row r="1242">
          <cell r="R1242">
            <v>0</v>
          </cell>
          <cell r="S1242">
            <v>0</v>
          </cell>
          <cell r="T1242">
            <v>0</v>
          </cell>
          <cell r="U1242">
            <v>0</v>
          </cell>
          <cell r="V1242">
            <v>0</v>
          </cell>
          <cell r="W1242">
            <v>0</v>
          </cell>
          <cell r="X1242">
            <v>0</v>
          </cell>
          <cell r="Y1242">
            <v>0</v>
          </cell>
          <cell r="Z1242">
            <v>0</v>
          </cell>
          <cell r="AA1242">
            <v>0</v>
          </cell>
          <cell r="AB1242">
            <v>0</v>
          </cell>
          <cell r="AC1242">
            <v>0</v>
          </cell>
          <cell r="AD1242">
            <v>-3656.25</v>
          </cell>
          <cell r="AE1242">
            <v>0</v>
          </cell>
          <cell r="AF1242">
            <v>0</v>
          </cell>
          <cell r="AG1242">
            <v>0</v>
          </cell>
          <cell r="AH1242">
            <v>0</v>
          </cell>
          <cell r="AI1242">
            <v>0</v>
          </cell>
          <cell r="AJ1242">
            <v>0</v>
          </cell>
          <cell r="AK1242">
            <v>0</v>
          </cell>
          <cell r="AL1242">
            <v>0</v>
          </cell>
          <cell r="AM1242">
            <v>0</v>
          </cell>
          <cell r="AN1242">
            <v>0</v>
          </cell>
          <cell r="AO1242">
            <v>0</v>
          </cell>
          <cell r="AR1242" t="str">
            <v>50a</v>
          </cell>
        </row>
        <row r="1243">
          <cell r="R1243">
            <v>0</v>
          </cell>
          <cell r="S1243">
            <v>0</v>
          </cell>
          <cell r="T1243">
            <v>0</v>
          </cell>
          <cell r="U1243">
            <v>0</v>
          </cell>
          <cell r="V1243">
            <v>0</v>
          </cell>
          <cell r="W1243">
            <v>0</v>
          </cell>
          <cell r="X1243">
            <v>0</v>
          </cell>
          <cell r="Y1243">
            <v>0</v>
          </cell>
          <cell r="Z1243">
            <v>0</v>
          </cell>
          <cell r="AA1243">
            <v>0</v>
          </cell>
          <cell r="AB1243">
            <v>0</v>
          </cell>
          <cell r="AC1243">
            <v>0</v>
          </cell>
          <cell r="AD1243">
            <v>-39072.916666666664</v>
          </cell>
          <cell r="AE1243">
            <v>-37781.25</v>
          </cell>
          <cell r="AF1243">
            <v>-35197.916666666664</v>
          </cell>
          <cell r="AG1243">
            <v>-31322.916666666668</v>
          </cell>
          <cell r="AH1243">
            <v>-26156.25</v>
          </cell>
          <cell r="AI1243">
            <v>-19697.916666666668</v>
          </cell>
          <cell r="AJ1243">
            <v>-15822.916666666666</v>
          </cell>
          <cell r="AK1243">
            <v>-14531.25</v>
          </cell>
          <cell r="AL1243">
            <v>-11947.916666666666</v>
          </cell>
          <cell r="AM1243">
            <v>-8072.916666666667</v>
          </cell>
          <cell r="AN1243">
            <v>-2906.25</v>
          </cell>
          <cell r="AO1243">
            <v>0</v>
          </cell>
          <cell r="AR1243" t="str">
            <v>50a</v>
          </cell>
        </row>
        <row r="1244">
          <cell r="R1244">
            <v>0</v>
          </cell>
          <cell r="S1244">
            <v>0</v>
          </cell>
          <cell r="T1244">
            <v>0</v>
          </cell>
          <cell r="U1244">
            <v>0</v>
          </cell>
          <cell r="V1244">
            <v>0</v>
          </cell>
          <cell r="W1244">
            <v>0</v>
          </cell>
          <cell r="X1244">
            <v>0</v>
          </cell>
          <cell r="Y1244">
            <v>0</v>
          </cell>
          <cell r="Z1244">
            <v>0</v>
          </cell>
          <cell r="AA1244">
            <v>0</v>
          </cell>
          <cell r="AB1244">
            <v>0</v>
          </cell>
          <cell r="AC1244">
            <v>0</v>
          </cell>
          <cell r="AD1244">
            <v>-147853.89916666667</v>
          </cell>
          <cell r="AE1244">
            <v>-142968.34</v>
          </cell>
          <cell r="AF1244">
            <v>-133193.89250000002</v>
          </cell>
          <cell r="AG1244">
            <v>-118530.55666666666</v>
          </cell>
          <cell r="AH1244">
            <v>-98978.332500000004</v>
          </cell>
          <cell r="AI1244">
            <v>-74537.22</v>
          </cell>
          <cell r="AJ1244">
            <v>-59873.885833333334</v>
          </cell>
          <cell r="AK1244">
            <v>-54988.329999999994</v>
          </cell>
          <cell r="AL1244">
            <v>-45213.885833333334</v>
          </cell>
          <cell r="AM1244">
            <v>-30550.553333333333</v>
          </cell>
          <cell r="AN1244">
            <v>-10998.332499999999</v>
          </cell>
          <cell r="AO1244">
            <v>0</v>
          </cell>
          <cell r="AR1244" t="str">
            <v>50a</v>
          </cell>
        </row>
        <row r="1245">
          <cell r="R1245">
            <v>-168437.5</v>
          </cell>
          <cell r="S1245">
            <v>-505312.5</v>
          </cell>
          <cell r="T1245">
            <v>-842187.5</v>
          </cell>
          <cell r="U1245">
            <v>-1179062.5</v>
          </cell>
          <cell r="V1245">
            <v>-1515937.5</v>
          </cell>
          <cell r="W1245">
            <v>-1852812.5</v>
          </cell>
          <cell r="X1245">
            <v>-168437.5</v>
          </cell>
          <cell r="Y1245">
            <v>0</v>
          </cell>
          <cell r="Z1245">
            <v>0</v>
          </cell>
          <cell r="AA1245">
            <v>0</v>
          </cell>
          <cell r="AB1245">
            <v>0</v>
          </cell>
          <cell r="AC1245">
            <v>0</v>
          </cell>
          <cell r="AD1245">
            <v>-1010625</v>
          </cell>
          <cell r="AE1245">
            <v>-1010625</v>
          </cell>
          <cell r="AF1245">
            <v>-1010625</v>
          </cell>
          <cell r="AG1245">
            <v>-1010625</v>
          </cell>
          <cell r="AH1245">
            <v>-1010625</v>
          </cell>
          <cell r="AI1245">
            <v>-1010625</v>
          </cell>
          <cell r="AJ1245">
            <v>-1010625</v>
          </cell>
          <cell r="AK1245">
            <v>-989570.3125</v>
          </cell>
          <cell r="AL1245">
            <v>-933424.47916666663</v>
          </cell>
          <cell r="AM1245">
            <v>-849205.72916666663</v>
          </cell>
          <cell r="AN1245">
            <v>-736914.0625</v>
          </cell>
          <cell r="AO1245">
            <v>-596549.47916666663</v>
          </cell>
          <cell r="AR1245" t="str">
            <v>50a</v>
          </cell>
        </row>
        <row r="1246">
          <cell r="R1246">
            <v>-97500</v>
          </cell>
          <cell r="S1246">
            <v>-292500</v>
          </cell>
          <cell r="T1246">
            <v>-487500</v>
          </cell>
          <cell r="U1246">
            <v>-682500</v>
          </cell>
          <cell r="V1246">
            <v>0</v>
          </cell>
          <cell r="W1246">
            <v>0</v>
          </cell>
          <cell r="X1246">
            <v>0</v>
          </cell>
          <cell r="Y1246">
            <v>0</v>
          </cell>
          <cell r="Z1246">
            <v>0</v>
          </cell>
          <cell r="AA1246">
            <v>0</v>
          </cell>
          <cell r="AB1246">
            <v>0</v>
          </cell>
          <cell r="AC1246">
            <v>0</v>
          </cell>
          <cell r="AD1246">
            <v>-585000</v>
          </cell>
          <cell r="AE1246">
            <v>-585000</v>
          </cell>
          <cell r="AF1246">
            <v>-585000</v>
          </cell>
          <cell r="AG1246">
            <v>-585000</v>
          </cell>
          <cell r="AH1246">
            <v>-548437.5</v>
          </cell>
          <cell r="AI1246">
            <v>-467187.5</v>
          </cell>
          <cell r="AJ1246">
            <v>-418437.5</v>
          </cell>
          <cell r="AK1246">
            <v>-402187.5</v>
          </cell>
          <cell r="AL1246">
            <v>-369687.5</v>
          </cell>
          <cell r="AM1246">
            <v>-320937.5</v>
          </cell>
          <cell r="AN1246">
            <v>-255937.5</v>
          </cell>
          <cell r="AO1246">
            <v>-174687.5</v>
          </cell>
          <cell r="AR1246" t="str">
            <v>50a</v>
          </cell>
        </row>
        <row r="1247">
          <cell r="R1247">
            <v>-1100896.29</v>
          </cell>
          <cell r="S1247">
            <v>-1651344.42</v>
          </cell>
          <cell r="T1247">
            <v>-2201792.5499999998</v>
          </cell>
          <cell r="U1247">
            <v>-2752240.68</v>
          </cell>
          <cell r="V1247">
            <v>-3302688.81</v>
          </cell>
          <cell r="W1247">
            <v>-550448.18999999994</v>
          </cell>
          <cell r="X1247">
            <v>-1100896.32</v>
          </cell>
          <cell r="Y1247">
            <v>-1651344.45</v>
          </cell>
          <cell r="Z1247">
            <v>-2201792.58</v>
          </cell>
          <cell r="AA1247">
            <v>-2752240.71</v>
          </cell>
          <cell r="AB1247">
            <v>-3302688.84</v>
          </cell>
          <cell r="AC1247">
            <v>-550448.22</v>
          </cell>
          <cell r="AD1247">
            <v>-1941620.4412500001</v>
          </cell>
          <cell r="AE1247">
            <v>-1929390.6737499998</v>
          </cell>
          <cell r="AF1247">
            <v>-1927509.1979166667</v>
          </cell>
          <cell r="AG1247">
            <v>-1926568.4625000004</v>
          </cell>
          <cell r="AH1247">
            <v>-1926568.4675</v>
          </cell>
          <cell r="AI1247">
            <v>-1926568.4724999999</v>
          </cell>
          <cell r="AJ1247">
            <v>-1926568.4774999998</v>
          </cell>
          <cell r="AK1247">
            <v>-1926568.4824999999</v>
          </cell>
          <cell r="AL1247">
            <v>-1926568.4875</v>
          </cell>
          <cell r="AM1247">
            <v>-1926568.4924999997</v>
          </cell>
          <cell r="AN1247">
            <v>-1926568.4974999998</v>
          </cell>
          <cell r="AO1247">
            <v>-1926568.5025000002</v>
          </cell>
          <cell r="AR1247" t="str">
            <v>50a</v>
          </cell>
        </row>
        <row r="1248">
          <cell r="R1248">
            <v>-65117.91</v>
          </cell>
          <cell r="S1248">
            <v>-126034.67</v>
          </cell>
          <cell r="T1248">
            <v>-1947.65</v>
          </cell>
          <cell r="U1248">
            <v>-62309.18</v>
          </cell>
          <cell r="V1248">
            <v>-9437.39</v>
          </cell>
          <cell r="W1248">
            <v>350.67</v>
          </cell>
          <cell r="X1248">
            <v>-75506.759999999995</v>
          </cell>
          <cell r="Y1248">
            <v>-151364.19</v>
          </cell>
          <cell r="Z1248">
            <v>350.68</v>
          </cell>
          <cell r="AA1248">
            <v>-75857.429999999993</v>
          </cell>
          <cell r="AB1248">
            <v>-149267.85</v>
          </cell>
          <cell r="AC1248">
            <v>0</v>
          </cell>
          <cell r="AD1248">
            <v>-83633.958750000005</v>
          </cell>
          <cell r="AE1248">
            <v>-81883.82166666667</v>
          </cell>
          <cell r="AF1248">
            <v>-82104.403750000012</v>
          </cell>
          <cell r="AG1248">
            <v>-82155.797500000015</v>
          </cell>
          <cell r="AH1248">
            <v>-77179.887500000012</v>
          </cell>
          <cell r="AI1248">
            <v>-72137.998333333351</v>
          </cell>
          <cell r="AJ1248">
            <v>-72475.129583333342</v>
          </cell>
          <cell r="AK1248">
            <v>-73788.347083333341</v>
          </cell>
          <cell r="AL1248">
            <v>-74572.06666666668</v>
          </cell>
          <cell r="AM1248">
            <v>-74248.592083333322</v>
          </cell>
          <cell r="AN1248">
            <v>-74902.29833333334</v>
          </cell>
          <cell r="AO1248">
            <v>-67730.661666666667</v>
          </cell>
          <cell r="AR1248" t="str">
            <v>50a</v>
          </cell>
        </row>
        <row r="1249">
          <cell r="R1249">
            <v>-13510.1</v>
          </cell>
          <cell r="S1249">
            <v>-27020.21</v>
          </cell>
          <cell r="T1249">
            <v>-40530.32</v>
          </cell>
          <cell r="U1249">
            <v>-13227.42</v>
          </cell>
          <cell r="V1249">
            <v>-26454.86</v>
          </cell>
          <cell r="W1249">
            <v>-39682.300000000003</v>
          </cell>
          <cell r="X1249">
            <v>-46192.08</v>
          </cell>
          <cell r="Y1249">
            <v>-13019.53</v>
          </cell>
          <cell r="Z1249">
            <v>-19529.34</v>
          </cell>
          <cell r="AA1249">
            <v>0</v>
          </cell>
          <cell r="AB1249">
            <v>0</v>
          </cell>
          <cell r="AC1249">
            <v>0</v>
          </cell>
          <cell r="AD1249">
            <v>-33151.815833333327</v>
          </cell>
          <cell r="AE1249">
            <v>-34840.578749999993</v>
          </cell>
          <cell r="AF1249">
            <v>-37655.184166666659</v>
          </cell>
          <cell r="AG1249">
            <v>-39895.089999999997</v>
          </cell>
          <cell r="AH1249">
            <v>-41548.518333333326</v>
          </cell>
          <cell r="AI1249">
            <v>-44304.23333333333</v>
          </cell>
          <cell r="AJ1249">
            <v>-46097.879166666658</v>
          </cell>
          <cell r="AK1249">
            <v>-43211.669583333329</v>
          </cell>
          <cell r="AL1249">
            <v>-35645.605833333335</v>
          </cell>
          <cell r="AM1249">
            <v>-30174.680416666673</v>
          </cell>
          <cell r="AN1249">
            <v>-27380.816666666669</v>
          </cell>
          <cell r="AO1249">
            <v>-22724.377083333336</v>
          </cell>
          <cell r="AR1249" t="str">
            <v>50b</v>
          </cell>
        </row>
        <row r="1250">
          <cell r="R1250">
            <v>-18925.72</v>
          </cell>
          <cell r="S1250">
            <v>-3785.15</v>
          </cell>
          <cell r="T1250">
            <v>-11355.44</v>
          </cell>
          <cell r="U1250">
            <v>-18925.72</v>
          </cell>
          <cell r="V1250">
            <v>-3785.15</v>
          </cell>
          <cell r="W1250">
            <v>-11355.44</v>
          </cell>
          <cell r="X1250">
            <v>-18925.72</v>
          </cell>
          <cell r="Y1250">
            <v>-3785.15</v>
          </cell>
          <cell r="Z1250">
            <v>-11355.44</v>
          </cell>
          <cell r="AA1250">
            <v>-18925.72</v>
          </cell>
          <cell r="AB1250">
            <v>-3785.15</v>
          </cell>
          <cell r="AC1250">
            <v>-11355.43</v>
          </cell>
          <cell r="AD1250">
            <v>-23684.063333333335</v>
          </cell>
          <cell r="AE1250">
            <v>-24630.349583333333</v>
          </cell>
          <cell r="AF1250">
            <v>-25261.2075</v>
          </cell>
          <cell r="AG1250">
            <v>-26522.922500000001</v>
          </cell>
          <cell r="AH1250">
            <v>-27469.208750000005</v>
          </cell>
          <cell r="AI1250">
            <v>-28100.066666666669</v>
          </cell>
          <cell r="AJ1250">
            <v>-19964.321666666667</v>
          </cell>
          <cell r="AK1250">
            <v>-11355.433749999998</v>
          </cell>
          <cell r="AL1250">
            <v>-11355.434583333334</v>
          </cell>
          <cell r="AM1250">
            <v>-11355.434999999999</v>
          </cell>
          <cell r="AN1250">
            <v>-11355.435416666667</v>
          </cell>
          <cell r="AO1250">
            <v>-11355.435833333335</v>
          </cell>
          <cell r="AR1250" t="str">
            <v>50a</v>
          </cell>
        </row>
        <row r="1251">
          <cell r="R1251">
            <v>0</v>
          </cell>
          <cell r="S1251">
            <v>0</v>
          </cell>
          <cell r="T1251">
            <v>0</v>
          </cell>
          <cell r="U1251">
            <v>0</v>
          </cell>
          <cell r="V1251">
            <v>0</v>
          </cell>
          <cell r="W1251">
            <v>0</v>
          </cell>
          <cell r="X1251">
            <v>0</v>
          </cell>
          <cell r="Y1251">
            <v>0</v>
          </cell>
          <cell r="Z1251">
            <v>0</v>
          </cell>
          <cell r="AA1251">
            <v>0</v>
          </cell>
          <cell r="AB1251">
            <v>0</v>
          </cell>
          <cell r="AC1251">
            <v>0</v>
          </cell>
          <cell r="AD1251">
            <v>4716.4591666666665</v>
          </cell>
          <cell r="AE1251">
            <v>2634.1804166666666</v>
          </cell>
          <cell r="AF1251">
            <v>1108.6329166666667</v>
          </cell>
          <cell r="AG1251">
            <v>170.28624999999997</v>
          </cell>
          <cell r="AH1251">
            <v>-69.901666666666671</v>
          </cell>
          <cell r="AI1251">
            <v>0</v>
          </cell>
          <cell r="AJ1251">
            <v>0</v>
          </cell>
          <cell r="AK1251">
            <v>0</v>
          </cell>
          <cell r="AL1251">
            <v>0</v>
          </cell>
          <cell r="AM1251">
            <v>0</v>
          </cell>
          <cell r="AN1251">
            <v>0</v>
          </cell>
          <cell r="AO1251">
            <v>0</v>
          </cell>
          <cell r="AR1251" t="str">
            <v>50b</v>
          </cell>
        </row>
        <row r="1252">
          <cell r="R1252">
            <v>0</v>
          </cell>
          <cell r="S1252">
            <v>0</v>
          </cell>
          <cell r="T1252">
            <v>0</v>
          </cell>
          <cell r="U1252">
            <v>0</v>
          </cell>
          <cell r="V1252">
            <v>0</v>
          </cell>
          <cell r="W1252">
            <v>0</v>
          </cell>
          <cell r="X1252">
            <v>0</v>
          </cell>
          <cell r="Y1252">
            <v>0</v>
          </cell>
          <cell r="Z1252">
            <v>0</v>
          </cell>
          <cell r="AA1252">
            <v>0</v>
          </cell>
          <cell r="AB1252">
            <v>0</v>
          </cell>
          <cell r="AC1252">
            <v>0</v>
          </cell>
          <cell r="AD1252">
            <v>-16848.44125</v>
          </cell>
          <cell r="AE1252">
            <v>-13492.3125</v>
          </cell>
          <cell r="AF1252">
            <v>-9923.1029166666667</v>
          </cell>
          <cell r="AG1252">
            <v>-6132.6175000000003</v>
          </cell>
          <cell r="AH1252">
            <v>-2089.5341666666668</v>
          </cell>
          <cell r="AI1252">
            <v>0</v>
          </cell>
          <cell r="AJ1252">
            <v>0</v>
          </cell>
          <cell r="AK1252">
            <v>0</v>
          </cell>
          <cell r="AL1252">
            <v>0</v>
          </cell>
          <cell r="AM1252">
            <v>0</v>
          </cell>
          <cell r="AN1252">
            <v>0</v>
          </cell>
          <cell r="AO1252">
            <v>0</v>
          </cell>
        </row>
        <row r="1253">
          <cell r="R1253">
            <v>-2826250</v>
          </cell>
          <cell r="S1253">
            <v>-3633750</v>
          </cell>
          <cell r="T1253">
            <v>-4441250</v>
          </cell>
          <cell r="U1253">
            <v>-403750</v>
          </cell>
          <cell r="V1253">
            <v>-1211250</v>
          </cell>
          <cell r="W1253">
            <v>-2018750</v>
          </cell>
          <cell r="X1253">
            <v>-2826250</v>
          </cell>
          <cell r="Y1253">
            <v>-3633750</v>
          </cell>
          <cell r="Z1253">
            <v>-4441250</v>
          </cell>
          <cell r="AA1253">
            <v>-403750</v>
          </cell>
          <cell r="AB1253">
            <v>-1211250</v>
          </cell>
          <cell r="AC1253">
            <v>-2018750</v>
          </cell>
          <cell r="AD1253">
            <v>-2422500</v>
          </cell>
          <cell r="AE1253">
            <v>-2422500</v>
          </cell>
          <cell r="AF1253">
            <v>-2422500</v>
          </cell>
          <cell r="AG1253">
            <v>-2422500</v>
          </cell>
          <cell r="AH1253">
            <v>-2422500</v>
          </cell>
          <cell r="AI1253">
            <v>-2422500</v>
          </cell>
          <cell r="AJ1253">
            <v>-2422500</v>
          </cell>
          <cell r="AK1253">
            <v>-2422500</v>
          </cell>
          <cell r="AL1253">
            <v>-2422500</v>
          </cell>
          <cell r="AM1253">
            <v>-2422500</v>
          </cell>
          <cell r="AN1253">
            <v>-2422500</v>
          </cell>
          <cell r="AO1253">
            <v>-2422500</v>
          </cell>
          <cell r="AR1253" t="str">
            <v>50a</v>
          </cell>
        </row>
        <row r="1254">
          <cell r="R1254">
            <v>-2041666.47</v>
          </cell>
          <cell r="S1254">
            <v>-2624999.7999999998</v>
          </cell>
          <cell r="T1254">
            <v>-3208333.13</v>
          </cell>
          <cell r="U1254">
            <v>-291666.46000000002</v>
          </cell>
          <cell r="V1254">
            <v>-874999.79</v>
          </cell>
          <cell r="W1254">
            <v>-1458333.12</v>
          </cell>
          <cell r="X1254">
            <v>-2041666.45</v>
          </cell>
          <cell r="Y1254">
            <v>-2624999.7799999998</v>
          </cell>
          <cell r="Z1254">
            <v>-3208333.11</v>
          </cell>
          <cell r="AA1254">
            <v>-291666.44</v>
          </cell>
          <cell r="AB1254">
            <v>-874999.77</v>
          </cell>
          <cell r="AC1254">
            <v>-1458333.1</v>
          </cell>
          <cell r="AD1254">
            <v>-1749999.8233333332</v>
          </cell>
          <cell r="AE1254">
            <v>-1749999.8200000003</v>
          </cell>
          <cell r="AF1254">
            <v>-1749999.8166666667</v>
          </cell>
          <cell r="AG1254">
            <v>-1749999.8133333335</v>
          </cell>
          <cell r="AH1254">
            <v>-1749999.8099999998</v>
          </cell>
          <cell r="AI1254">
            <v>-1749999.8066666666</v>
          </cell>
          <cell r="AJ1254">
            <v>-1749999.8033333335</v>
          </cell>
          <cell r="AK1254">
            <v>-1749999.7999999998</v>
          </cell>
          <cell r="AL1254">
            <v>-1749999.7966666666</v>
          </cell>
          <cell r="AM1254">
            <v>-1749999.7933333337</v>
          </cell>
          <cell r="AN1254">
            <v>-1749999.79</v>
          </cell>
          <cell r="AO1254">
            <v>-1749999.7866666669</v>
          </cell>
          <cell r="AR1254" t="str">
            <v>50a</v>
          </cell>
        </row>
        <row r="1255">
          <cell r="R1255">
            <v>48605.61</v>
          </cell>
          <cell r="S1255">
            <v>42527.51</v>
          </cell>
          <cell r="T1255">
            <v>36078.980000000003</v>
          </cell>
          <cell r="U1255">
            <v>30005.200000000001</v>
          </cell>
          <cell r="V1255">
            <v>24230.37</v>
          </cell>
          <cell r="W1255">
            <v>19481.13</v>
          </cell>
          <cell r="X1255">
            <v>15010.4</v>
          </cell>
          <cell r="Y1255">
            <v>10944.28</v>
          </cell>
          <cell r="Z1255">
            <v>7601.16</v>
          </cell>
          <cell r="AA1255">
            <v>4112.12</v>
          </cell>
          <cell r="AB1255">
            <v>-200.2</v>
          </cell>
          <cell r="AC1255">
            <v>55876.639999999999</v>
          </cell>
          <cell r="AD1255">
            <v>-111.49375000000084</v>
          </cell>
          <cell r="AE1255">
            <v>3685.719583333333</v>
          </cell>
          <cell r="AF1255">
            <v>6960.9899999999989</v>
          </cell>
          <cell r="AG1255">
            <v>9648.6479166666668</v>
          </cell>
          <cell r="AH1255">
            <v>11648.190833333334</v>
          </cell>
          <cell r="AI1255">
            <v>13387.113333333335</v>
          </cell>
          <cell r="AJ1255">
            <v>15239.793333333335</v>
          </cell>
          <cell r="AK1255">
            <v>17137.203750000001</v>
          </cell>
          <cell r="AL1255">
            <v>19121.789583333335</v>
          </cell>
          <cell r="AM1255">
            <v>21218.068750000002</v>
          </cell>
          <cell r="AN1255">
            <v>23444.308333333334</v>
          </cell>
          <cell r="AO1255">
            <v>24556.572083333333</v>
          </cell>
          <cell r="AR1255" t="str">
            <v>50b</v>
          </cell>
        </row>
        <row r="1256">
          <cell r="R1256">
            <v>-8350.08</v>
          </cell>
          <cell r="S1256">
            <v>-7218.49</v>
          </cell>
          <cell r="T1256">
            <v>-6572.26</v>
          </cell>
          <cell r="U1256">
            <v>-5797.97</v>
          </cell>
          <cell r="V1256">
            <v>-4987.8900000000003</v>
          </cell>
          <cell r="W1256">
            <v>-3863.81</v>
          </cell>
          <cell r="X1256">
            <v>-2574.89</v>
          </cell>
          <cell r="Y1256">
            <v>-1240.1600000000001</v>
          </cell>
          <cell r="Z1256">
            <v>472.45</v>
          </cell>
          <cell r="AA1256">
            <v>-34013.18</v>
          </cell>
          <cell r="AB1256">
            <v>-36029.53</v>
          </cell>
          <cell r="AC1256">
            <v>-13490.82</v>
          </cell>
          <cell r="AD1256">
            <v>-24249.8125</v>
          </cell>
          <cell r="AE1256">
            <v>-24898.502916666668</v>
          </cell>
          <cell r="AF1256">
            <v>-25473.117500000004</v>
          </cell>
          <cell r="AG1256">
            <v>-26013.862916666676</v>
          </cell>
          <cell r="AH1256">
            <v>-26560.814166666667</v>
          </cell>
          <cell r="AI1256">
            <v>-24901.610833333329</v>
          </cell>
          <cell r="AJ1256">
            <v>-21028.706666666669</v>
          </cell>
          <cell r="AK1256">
            <v>-17169.695833333335</v>
          </cell>
          <cell r="AL1256">
            <v>-13313.017916666666</v>
          </cell>
          <cell r="AM1256">
            <v>-10946.909166666666</v>
          </cell>
          <cell r="AN1256">
            <v>-10212.484583333333</v>
          </cell>
          <cell r="AO1256">
            <v>-10109.201666666666</v>
          </cell>
        </row>
        <row r="1257">
          <cell r="R1257">
            <v>-5054999.82</v>
          </cell>
          <cell r="S1257">
            <v>-6178333.1500000004</v>
          </cell>
          <cell r="T1257">
            <v>-561666.48</v>
          </cell>
          <cell r="U1257">
            <v>-1684999.81</v>
          </cell>
          <cell r="V1257">
            <v>-2808333.14</v>
          </cell>
          <cell r="W1257">
            <v>-3931666.47</v>
          </cell>
          <cell r="X1257">
            <v>-5054999.8</v>
          </cell>
          <cell r="Y1257">
            <v>-6178333.1299999999</v>
          </cell>
          <cell r="Z1257">
            <v>-561666.46</v>
          </cell>
          <cell r="AA1257">
            <v>-1684999.79</v>
          </cell>
          <cell r="AB1257">
            <v>-2808333.12</v>
          </cell>
          <cell r="AC1257">
            <v>-3931666.45</v>
          </cell>
          <cell r="AD1257">
            <v>-3369999.84</v>
          </cell>
          <cell r="AE1257">
            <v>-3369999.8366666664</v>
          </cell>
          <cell r="AF1257">
            <v>-3369999.8333333326</v>
          </cell>
          <cell r="AG1257">
            <v>-3369999.8299999996</v>
          </cell>
          <cell r="AH1257">
            <v>-3369999.8266666667</v>
          </cell>
          <cell r="AI1257">
            <v>-3369999.8233333337</v>
          </cell>
          <cell r="AJ1257">
            <v>-3369999.82</v>
          </cell>
          <cell r="AK1257">
            <v>-3369999.8166666664</v>
          </cell>
          <cell r="AL1257">
            <v>-3369999.813333333</v>
          </cell>
          <cell r="AM1257">
            <v>-3369999.8100000005</v>
          </cell>
          <cell r="AN1257">
            <v>-3369999.8066666666</v>
          </cell>
          <cell r="AO1257">
            <v>-3369999.8033333332</v>
          </cell>
          <cell r="AR1257" t="str">
            <v>50a</v>
          </cell>
        </row>
        <row r="1258">
          <cell r="R1258">
            <v>-61504.03</v>
          </cell>
          <cell r="S1258">
            <v>-61504.03</v>
          </cell>
          <cell r="T1258">
            <v>-61504.03</v>
          </cell>
          <cell r="U1258">
            <v>-61504.03</v>
          </cell>
          <cell r="V1258">
            <v>-61504.03</v>
          </cell>
          <cell r="W1258">
            <v>-61504.03</v>
          </cell>
          <cell r="X1258">
            <v>-61504.03</v>
          </cell>
          <cell r="Y1258">
            <v>-61504.03</v>
          </cell>
          <cell r="Z1258">
            <v>-61504.03</v>
          </cell>
          <cell r="AA1258">
            <v>-61504.03</v>
          </cell>
          <cell r="AB1258">
            <v>-61504.03</v>
          </cell>
          <cell r="AC1258">
            <v>-61504.03</v>
          </cell>
          <cell r="AD1258">
            <v>-34449.808749999997</v>
          </cell>
          <cell r="AE1258">
            <v>-39575.144583333335</v>
          </cell>
          <cell r="AF1258">
            <v>-44700.480416666665</v>
          </cell>
          <cell r="AG1258">
            <v>-49825.816250000003</v>
          </cell>
          <cell r="AH1258">
            <v>-54951.152083333342</v>
          </cell>
          <cell r="AI1258">
            <v>-57846.337500000001</v>
          </cell>
          <cell r="AJ1258">
            <v>-58511.372500000005</v>
          </cell>
          <cell r="AK1258">
            <v>-59176.407500000008</v>
          </cell>
          <cell r="AL1258">
            <v>-59841.442500000005</v>
          </cell>
          <cell r="AM1258">
            <v>-60506.477500000008</v>
          </cell>
          <cell r="AN1258">
            <v>-61171.512500000012</v>
          </cell>
          <cell r="AO1258">
            <v>-61504.030000000021</v>
          </cell>
          <cell r="AR1258" t="str">
            <v>50a</v>
          </cell>
        </row>
        <row r="1259">
          <cell r="R1259">
            <v>-99566.01</v>
          </cell>
          <cell r="S1259">
            <v>-99566.01</v>
          </cell>
          <cell r="T1259">
            <v>-111971.88</v>
          </cell>
          <cell r="U1259">
            <v>-111971.88</v>
          </cell>
          <cell r="V1259">
            <v>-111971.88</v>
          </cell>
          <cell r="W1259">
            <v>-100821.73</v>
          </cell>
          <cell r="X1259">
            <v>-94686.85</v>
          </cell>
          <cell r="Y1259">
            <v>-96704.72</v>
          </cell>
          <cell r="Z1259">
            <v>-108899.54</v>
          </cell>
          <cell r="AA1259">
            <v>-108899.54</v>
          </cell>
          <cell r="AB1259">
            <v>-108899.54</v>
          </cell>
          <cell r="AC1259">
            <v>-114898.26</v>
          </cell>
          <cell r="AD1259">
            <v>-79995.83</v>
          </cell>
          <cell r="AE1259">
            <v>-83027.289999999994</v>
          </cell>
          <cell r="AF1259">
            <v>-86028.130416666681</v>
          </cell>
          <cell r="AG1259">
            <v>-89195.983333333337</v>
          </cell>
          <cell r="AH1259">
            <v>-92561.468333333338</v>
          </cell>
          <cell r="AI1259">
            <v>-95227.310833333351</v>
          </cell>
          <cell r="AJ1259">
            <v>-96937.890833333353</v>
          </cell>
          <cell r="AK1259">
            <v>-98476.928750000006</v>
          </cell>
          <cell r="AL1259">
            <v>-100131.77458333333</v>
          </cell>
          <cell r="AM1259">
            <v>-101818.35041666665</v>
          </cell>
          <cell r="AN1259">
            <v>-103561.05208333331</v>
          </cell>
          <cell r="AO1259">
            <v>-105099.30958333334</v>
          </cell>
          <cell r="AR1259" t="str">
            <v>50b</v>
          </cell>
        </row>
        <row r="1260">
          <cell r="R1260">
            <v>-5223750</v>
          </cell>
          <cell r="S1260">
            <v>-6716250</v>
          </cell>
          <cell r="T1260">
            <v>-8208750</v>
          </cell>
          <cell r="U1260">
            <v>-746250</v>
          </cell>
          <cell r="V1260">
            <v>-2238750</v>
          </cell>
          <cell r="W1260">
            <v>-3731250</v>
          </cell>
          <cell r="X1260">
            <v>-5223750</v>
          </cell>
          <cell r="Y1260">
            <v>-6716250</v>
          </cell>
          <cell r="Z1260">
            <v>-8208750</v>
          </cell>
          <cell r="AA1260">
            <v>-746250</v>
          </cell>
          <cell r="AB1260">
            <v>-2238750</v>
          </cell>
          <cell r="AC1260">
            <v>-3731250</v>
          </cell>
          <cell r="AD1260">
            <v>-4477500</v>
          </cell>
          <cell r="AE1260">
            <v>-4477500</v>
          </cell>
          <cell r="AF1260">
            <v>-4477500</v>
          </cell>
          <cell r="AG1260">
            <v>-4477500</v>
          </cell>
          <cell r="AH1260">
            <v>-4477500</v>
          </cell>
          <cell r="AI1260">
            <v>-4477500</v>
          </cell>
          <cell r="AJ1260">
            <v>-4477500</v>
          </cell>
          <cell r="AK1260">
            <v>-4477500</v>
          </cell>
          <cell r="AL1260">
            <v>-4477500</v>
          </cell>
          <cell r="AM1260">
            <v>-4477500</v>
          </cell>
          <cell r="AN1260">
            <v>-4477500</v>
          </cell>
          <cell r="AO1260">
            <v>-4477500</v>
          </cell>
          <cell r="AR1260" t="str">
            <v>50a</v>
          </cell>
        </row>
        <row r="1261">
          <cell r="R1261">
            <v>-554895.86</v>
          </cell>
          <cell r="S1261">
            <v>-713437.53</v>
          </cell>
          <cell r="T1261">
            <v>-871979.2</v>
          </cell>
          <cell r="U1261">
            <v>-79270.87</v>
          </cell>
          <cell r="V1261">
            <v>-237812.54</v>
          </cell>
          <cell r="W1261">
            <v>-396354.21</v>
          </cell>
          <cell r="X1261">
            <v>-554895.88</v>
          </cell>
          <cell r="Y1261">
            <v>-713437.55</v>
          </cell>
          <cell r="Z1261">
            <v>-871979.22</v>
          </cell>
          <cell r="AA1261">
            <v>-79270.89</v>
          </cell>
          <cell r="AB1261">
            <v>-237812.56</v>
          </cell>
          <cell r="AC1261">
            <v>-396354.23</v>
          </cell>
          <cell r="AD1261">
            <v>-477826.99833333329</v>
          </cell>
          <cell r="AE1261">
            <v>-476946.20500000002</v>
          </cell>
          <cell r="AF1261">
            <v>-476065.41166666662</v>
          </cell>
          <cell r="AG1261">
            <v>-475625.0166666666</v>
          </cell>
          <cell r="AH1261">
            <v>-475625.02</v>
          </cell>
          <cell r="AI1261">
            <v>-475625.02333333343</v>
          </cell>
          <cell r="AJ1261">
            <v>-475625.02666666667</v>
          </cell>
          <cell r="AK1261">
            <v>-475625.03</v>
          </cell>
          <cell r="AL1261">
            <v>-475625.03333333338</v>
          </cell>
          <cell r="AM1261">
            <v>-475625.03666666662</v>
          </cell>
          <cell r="AN1261">
            <v>-475625.04</v>
          </cell>
          <cell r="AO1261">
            <v>-475625.04333333322</v>
          </cell>
          <cell r="AR1261" t="str">
            <v>50a</v>
          </cell>
        </row>
        <row r="1262">
          <cell r="R1262">
            <v>0</v>
          </cell>
          <cell r="S1262">
            <v>0</v>
          </cell>
          <cell r="T1262">
            <v>0</v>
          </cell>
          <cell r="U1262">
            <v>0</v>
          </cell>
          <cell r="V1262">
            <v>0</v>
          </cell>
          <cell r="W1262">
            <v>0</v>
          </cell>
          <cell r="X1262">
            <v>0</v>
          </cell>
          <cell r="Y1262">
            <v>0</v>
          </cell>
          <cell r="Z1262">
            <v>0</v>
          </cell>
          <cell r="AA1262">
            <v>0</v>
          </cell>
          <cell r="AB1262">
            <v>0</v>
          </cell>
          <cell r="AC1262">
            <v>0</v>
          </cell>
          <cell r="AD1262">
            <v>-981.93124999999998</v>
          </cell>
          <cell r="AE1262">
            <v>-327.31041666666664</v>
          </cell>
          <cell r="AF1262">
            <v>0</v>
          </cell>
          <cell r="AG1262">
            <v>0</v>
          </cell>
          <cell r="AH1262">
            <v>0</v>
          </cell>
          <cell r="AI1262">
            <v>0</v>
          </cell>
          <cell r="AJ1262">
            <v>0</v>
          </cell>
          <cell r="AK1262">
            <v>0</v>
          </cell>
          <cell r="AL1262">
            <v>0</v>
          </cell>
          <cell r="AM1262">
            <v>0</v>
          </cell>
          <cell r="AN1262">
            <v>0</v>
          </cell>
          <cell r="AO1262">
            <v>0</v>
          </cell>
          <cell r="AR1262" t="str">
            <v>50a</v>
          </cell>
        </row>
        <row r="1263">
          <cell r="R1263">
            <v>-7897500</v>
          </cell>
          <cell r="S1263">
            <v>-9652500</v>
          </cell>
          <cell r="T1263">
            <v>-877500</v>
          </cell>
          <cell r="U1263">
            <v>-2632500</v>
          </cell>
          <cell r="V1263">
            <v>-4387500</v>
          </cell>
          <cell r="W1263">
            <v>-6142500</v>
          </cell>
          <cell r="X1263">
            <v>-7897500</v>
          </cell>
          <cell r="Y1263">
            <v>-9652500</v>
          </cell>
          <cell r="Z1263">
            <v>-877500</v>
          </cell>
          <cell r="AA1263">
            <v>-2632500</v>
          </cell>
          <cell r="AB1263">
            <v>-4387500</v>
          </cell>
          <cell r="AC1263">
            <v>-6142500</v>
          </cell>
          <cell r="AD1263">
            <v>-5265000</v>
          </cell>
          <cell r="AE1263">
            <v>-5265000</v>
          </cell>
          <cell r="AF1263">
            <v>-5265000</v>
          </cell>
          <cell r="AG1263">
            <v>-5265000</v>
          </cell>
          <cell r="AH1263">
            <v>-5265000</v>
          </cell>
          <cell r="AI1263">
            <v>-5265000</v>
          </cell>
          <cell r="AJ1263">
            <v>-5265000</v>
          </cell>
          <cell r="AK1263">
            <v>-5265000</v>
          </cell>
          <cell r="AL1263">
            <v>-5265000</v>
          </cell>
          <cell r="AM1263">
            <v>-5265000</v>
          </cell>
          <cell r="AN1263">
            <v>-5265000</v>
          </cell>
          <cell r="AO1263">
            <v>-5265000</v>
          </cell>
          <cell r="AR1263" t="str">
            <v>50a</v>
          </cell>
        </row>
        <row r="1264">
          <cell r="R1264">
            <v>0</v>
          </cell>
          <cell r="S1264">
            <v>0</v>
          </cell>
          <cell r="T1264">
            <v>0</v>
          </cell>
          <cell r="U1264">
            <v>0</v>
          </cell>
          <cell r="V1264">
            <v>0</v>
          </cell>
          <cell r="W1264">
            <v>0</v>
          </cell>
          <cell r="X1264">
            <v>0</v>
          </cell>
          <cell r="Y1264">
            <v>0</v>
          </cell>
          <cell r="Z1264">
            <v>0</v>
          </cell>
          <cell r="AA1264">
            <v>0</v>
          </cell>
          <cell r="AB1264">
            <v>0</v>
          </cell>
          <cell r="AC1264">
            <v>0</v>
          </cell>
          <cell r="AD1264">
            <v>0</v>
          </cell>
          <cell r="AE1264">
            <v>0</v>
          </cell>
          <cell r="AF1264">
            <v>0</v>
          </cell>
          <cell r="AG1264">
            <v>0</v>
          </cell>
          <cell r="AH1264">
            <v>0</v>
          </cell>
          <cell r="AI1264">
            <v>0</v>
          </cell>
          <cell r="AJ1264">
            <v>0</v>
          </cell>
          <cell r="AK1264">
            <v>0</v>
          </cell>
          <cell r="AL1264">
            <v>0</v>
          </cell>
          <cell r="AM1264">
            <v>0</v>
          </cell>
          <cell r="AN1264">
            <v>0</v>
          </cell>
          <cell r="AO1264">
            <v>0</v>
          </cell>
          <cell r="AR1264" t="str">
            <v>50a</v>
          </cell>
        </row>
        <row r="1265">
          <cell r="R1265">
            <v>-4165416.7</v>
          </cell>
          <cell r="S1265">
            <v>-5831583.3700000001</v>
          </cell>
          <cell r="T1265">
            <v>-7497750.04</v>
          </cell>
          <cell r="U1265">
            <v>-9163916.7100000009</v>
          </cell>
          <cell r="V1265">
            <v>-833083.38</v>
          </cell>
          <cell r="W1265">
            <v>-2499250.0499999998</v>
          </cell>
          <cell r="X1265">
            <v>-4165416.72</v>
          </cell>
          <cell r="Y1265">
            <v>-5831583.3899999997</v>
          </cell>
          <cell r="Z1265">
            <v>-7497750.0599999996</v>
          </cell>
          <cell r="AA1265">
            <v>-9163916.7300000004</v>
          </cell>
          <cell r="AB1265">
            <v>-833083.4</v>
          </cell>
          <cell r="AC1265">
            <v>-2499250.0699999998</v>
          </cell>
          <cell r="AD1265">
            <v>-5009954.9299999988</v>
          </cell>
          <cell r="AE1265">
            <v>-5005372.9666666668</v>
          </cell>
          <cell r="AF1265">
            <v>-5000791.0033333329</v>
          </cell>
          <cell r="AG1265">
            <v>-4998500.0233333334</v>
          </cell>
          <cell r="AH1265">
            <v>-4998500.0266666664</v>
          </cell>
          <cell r="AI1265">
            <v>-4998500.03</v>
          </cell>
          <cell r="AJ1265">
            <v>-4998500.0333333332</v>
          </cell>
          <cell r="AK1265">
            <v>-4998500.0366666662</v>
          </cell>
          <cell r="AL1265">
            <v>-4998500.04</v>
          </cell>
          <cell r="AM1265">
            <v>-4998500.0433333339</v>
          </cell>
          <cell r="AN1265">
            <v>-4998500.0466666678</v>
          </cell>
          <cell r="AO1265">
            <v>-4998500.05</v>
          </cell>
          <cell r="AR1265" t="str">
            <v>50a</v>
          </cell>
        </row>
        <row r="1266">
          <cell r="R1266">
            <v>0</v>
          </cell>
          <cell r="S1266">
            <v>0</v>
          </cell>
          <cell r="T1266">
            <v>0</v>
          </cell>
          <cell r="U1266">
            <v>0</v>
          </cell>
          <cell r="V1266">
            <v>0</v>
          </cell>
          <cell r="W1266">
            <v>0</v>
          </cell>
          <cell r="X1266">
            <v>0</v>
          </cell>
          <cell r="Y1266">
            <v>0</v>
          </cell>
          <cell r="Z1266">
            <v>0</v>
          </cell>
          <cell r="AA1266">
            <v>0</v>
          </cell>
          <cell r="AB1266">
            <v>0</v>
          </cell>
          <cell r="AC1266">
            <v>0</v>
          </cell>
          <cell r="AD1266">
            <v>0</v>
          </cell>
          <cell r="AE1266">
            <v>0</v>
          </cell>
          <cell r="AF1266">
            <v>0</v>
          </cell>
          <cell r="AG1266">
            <v>0</v>
          </cell>
          <cell r="AH1266">
            <v>0</v>
          </cell>
          <cell r="AI1266">
            <v>0</v>
          </cell>
          <cell r="AJ1266">
            <v>0</v>
          </cell>
          <cell r="AK1266">
            <v>0</v>
          </cell>
          <cell r="AL1266">
            <v>0</v>
          </cell>
          <cell r="AM1266">
            <v>0</v>
          </cell>
          <cell r="AN1266">
            <v>0</v>
          </cell>
          <cell r="AO1266">
            <v>0</v>
          </cell>
          <cell r="AR1266" t="str">
            <v>50a</v>
          </cell>
        </row>
        <row r="1267">
          <cell r="R1267">
            <v>-1400000</v>
          </cell>
          <cell r="S1267">
            <v>-2800000</v>
          </cell>
          <cell r="T1267">
            <v>0</v>
          </cell>
          <cell r="U1267">
            <v>-1400000</v>
          </cell>
          <cell r="V1267">
            <v>-2800000</v>
          </cell>
          <cell r="W1267">
            <v>0</v>
          </cell>
          <cell r="X1267">
            <v>-1400000</v>
          </cell>
          <cell r="Y1267">
            <v>-2800000</v>
          </cell>
          <cell r="Z1267">
            <v>0</v>
          </cell>
          <cell r="AA1267">
            <v>-1400000</v>
          </cell>
          <cell r="AB1267">
            <v>-2800000</v>
          </cell>
          <cell r="AC1267">
            <v>0</v>
          </cell>
          <cell r="AD1267">
            <v>-1416945.8333333333</v>
          </cell>
          <cell r="AE1267">
            <v>-1410167.5</v>
          </cell>
          <cell r="AF1267">
            <v>-1403389.1666666667</v>
          </cell>
          <cell r="AG1267">
            <v>-1400000</v>
          </cell>
          <cell r="AH1267">
            <v>-1400000</v>
          </cell>
          <cell r="AI1267">
            <v>-1400000</v>
          </cell>
          <cell r="AJ1267">
            <v>-1400000</v>
          </cell>
          <cell r="AK1267">
            <v>-1400000</v>
          </cell>
          <cell r="AL1267">
            <v>-1400000</v>
          </cell>
          <cell r="AM1267">
            <v>-1400000</v>
          </cell>
          <cell r="AN1267">
            <v>-1400000</v>
          </cell>
          <cell r="AO1267">
            <v>-1400000</v>
          </cell>
          <cell r="AR1267" t="str">
            <v>50a</v>
          </cell>
        </row>
        <row r="1268">
          <cell r="R1268">
            <v>0</v>
          </cell>
          <cell r="S1268">
            <v>0</v>
          </cell>
          <cell r="T1268">
            <v>0</v>
          </cell>
          <cell r="U1268">
            <v>0</v>
          </cell>
          <cell r="V1268">
            <v>0</v>
          </cell>
          <cell r="W1268">
            <v>0</v>
          </cell>
          <cell r="X1268">
            <v>0</v>
          </cell>
          <cell r="Y1268">
            <v>0</v>
          </cell>
          <cell r="Z1268">
            <v>0</v>
          </cell>
          <cell r="AA1268">
            <v>0</v>
          </cell>
          <cell r="AB1268">
            <v>0</v>
          </cell>
          <cell r="AC1268">
            <v>0</v>
          </cell>
          <cell r="AD1268">
            <v>-580150.44333333324</v>
          </cell>
          <cell r="AE1268">
            <v>-526909.70624999993</v>
          </cell>
          <cell r="AF1268">
            <v>-456307.85833333334</v>
          </cell>
          <cell r="AG1268">
            <v>-368923.60125000001</v>
          </cell>
          <cell r="AH1268">
            <v>-316840.26833333337</v>
          </cell>
          <cell r="AI1268">
            <v>-299479.15791666671</v>
          </cell>
          <cell r="AJ1268">
            <v>-264756.9366666667</v>
          </cell>
          <cell r="AK1268">
            <v>-212673.60458333336</v>
          </cell>
          <cell r="AL1268">
            <v>-143229.16166666665</v>
          </cell>
          <cell r="AM1268">
            <v>-56423.607916666668</v>
          </cell>
          <cell r="AN1268">
            <v>-4340.2766666666666</v>
          </cell>
          <cell r="AO1268">
            <v>0</v>
          </cell>
          <cell r="AR1268" t="str">
            <v>50a</v>
          </cell>
        </row>
        <row r="1269">
          <cell r="R1269">
            <v>-2884583.37</v>
          </cell>
          <cell r="S1269">
            <v>-3461500.04</v>
          </cell>
          <cell r="T1269">
            <v>-576916.71</v>
          </cell>
          <cell r="U1269">
            <v>-1153833.3799999999</v>
          </cell>
          <cell r="V1269">
            <v>-1730750.05</v>
          </cell>
          <cell r="W1269">
            <v>-2307666.7200000002</v>
          </cell>
          <cell r="X1269">
            <v>-2884583.39</v>
          </cell>
          <cell r="Y1269">
            <v>-3461500.06</v>
          </cell>
          <cell r="Z1269">
            <v>-576916.73</v>
          </cell>
          <cell r="AA1269">
            <v>-1153833.3999999999</v>
          </cell>
          <cell r="AB1269">
            <v>-1730750.07</v>
          </cell>
          <cell r="AC1269">
            <v>-2307666.7400000002</v>
          </cell>
          <cell r="AD1269">
            <v>-1514406.2645833332</v>
          </cell>
          <cell r="AE1269">
            <v>-1778826.4066666665</v>
          </cell>
          <cell r="AF1269">
            <v>-1931068.3083333333</v>
          </cell>
          <cell r="AG1269">
            <v>-1947093.7749999997</v>
          </cell>
          <cell r="AH1269">
            <v>-1963119.2416666665</v>
          </cell>
          <cell r="AI1269">
            <v>-1979144.7083333333</v>
          </cell>
          <cell r="AJ1269">
            <v>-1995170.1749999998</v>
          </cell>
          <cell r="AK1269">
            <v>-2011195.6416666668</v>
          </cell>
          <cell r="AL1269">
            <v>-2019208.3766666667</v>
          </cell>
          <cell r="AM1269">
            <v>-2019208.38</v>
          </cell>
          <cell r="AN1269">
            <v>-2019208.3833333331</v>
          </cell>
          <cell r="AO1269">
            <v>-2019208.3866666667</v>
          </cell>
          <cell r="AR1269" t="str">
            <v>50a</v>
          </cell>
        </row>
        <row r="1270">
          <cell r="R1270">
            <v>-497250</v>
          </cell>
          <cell r="S1270">
            <v>-596700</v>
          </cell>
          <cell r="T1270">
            <v>-99450</v>
          </cell>
          <cell r="U1270">
            <v>-198900</v>
          </cell>
          <cell r="V1270">
            <v>-298350</v>
          </cell>
          <cell r="W1270">
            <v>-397800</v>
          </cell>
          <cell r="X1270">
            <v>-497250</v>
          </cell>
          <cell r="Y1270">
            <v>-596700</v>
          </cell>
          <cell r="Z1270">
            <v>-99450</v>
          </cell>
          <cell r="AA1270">
            <v>-198900</v>
          </cell>
          <cell r="AB1270">
            <v>-298350</v>
          </cell>
          <cell r="AC1270">
            <v>-397800</v>
          </cell>
          <cell r="AD1270">
            <v>-261056.25</v>
          </cell>
          <cell r="AE1270">
            <v>-306637.5</v>
          </cell>
          <cell r="AF1270">
            <v>-332881.25</v>
          </cell>
          <cell r="AG1270">
            <v>-335643.75</v>
          </cell>
          <cell r="AH1270">
            <v>-338406.25</v>
          </cell>
          <cell r="AI1270">
            <v>-341168.75</v>
          </cell>
          <cell r="AJ1270">
            <v>-343931.25</v>
          </cell>
          <cell r="AK1270">
            <v>-346693.75</v>
          </cell>
          <cell r="AL1270">
            <v>-348075</v>
          </cell>
          <cell r="AM1270">
            <v>-348075</v>
          </cell>
          <cell r="AN1270">
            <v>-348075</v>
          </cell>
          <cell r="AO1270">
            <v>-348075</v>
          </cell>
          <cell r="AR1270" t="str">
            <v>50a</v>
          </cell>
        </row>
        <row r="1271">
          <cell r="X1271">
            <v>-179444.44</v>
          </cell>
          <cell r="Y1271">
            <v>-506666.66</v>
          </cell>
          <cell r="Z1271">
            <v>-823333.33</v>
          </cell>
          <cell r="AA1271">
            <v>-223833.33</v>
          </cell>
          <cell r="AB1271">
            <v>-618833.32999999996</v>
          </cell>
          <cell r="AC1271">
            <v>-1027000</v>
          </cell>
          <cell r="AI1271">
            <v>0</v>
          </cell>
          <cell r="AJ1271">
            <v>-7476.8516666666665</v>
          </cell>
          <cell r="AK1271">
            <v>-36064.814166666671</v>
          </cell>
          <cell r="AL1271">
            <v>-91481.480416666658</v>
          </cell>
          <cell r="AM1271">
            <v>-135113.42458333334</v>
          </cell>
          <cell r="AN1271">
            <v>-170224.53541666668</v>
          </cell>
          <cell r="AO1271">
            <v>-238800.92416666666</v>
          </cell>
          <cell r="AR1271" t="str">
            <v>50a</v>
          </cell>
        </row>
        <row r="1272">
          <cell r="R1272">
            <v>0</v>
          </cell>
          <cell r="S1272">
            <v>0</v>
          </cell>
          <cell r="T1272">
            <v>0</v>
          </cell>
          <cell r="U1272">
            <v>0</v>
          </cell>
          <cell r="V1272">
            <v>0</v>
          </cell>
          <cell r="W1272">
            <v>0</v>
          </cell>
          <cell r="X1272">
            <v>0</v>
          </cell>
          <cell r="Y1272">
            <v>0</v>
          </cell>
          <cell r="Z1272">
            <v>0</v>
          </cell>
          <cell r="AA1272">
            <v>0</v>
          </cell>
          <cell r="AB1272">
            <v>0</v>
          </cell>
          <cell r="AC1272">
            <v>0</v>
          </cell>
          <cell r="AD1272">
            <v>-3041.3274999999999</v>
          </cell>
          <cell r="AE1272">
            <v>-3041.3274999999999</v>
          </cell>
          <cell r="AF1272">
            <v>-3041.3274999999999</v>
          </cell>
          <cell r="AG1272">
            <v>-3041.3274999999999</v>
          </cell>
          <cell r="AH1272">
            <v>-1413.3245833333333</v>
          </cell>
          <cell r="AI1272">
            <v>339.29375000000005</v>
          </cell>
          <cell r="AJ1272">
            <v>622.84125000000006</v>
          </cell>
          <cell r="AK1272">
            <v>684.05166666666673</v>
          </cell>
          <cell r="AL1272">
            <v>488.60833333333335</v>
          </cell>
          <cell r="AM1272">
            <v>293.16500000000002</v>
          </cell>
          <cell r="AN1272">
            <v>97.721666666666678</v>
          </cell>
          <cell r="AO1272">
            <v>0</v>
          </cell>
          <cell r="AR1272" t="str">
            <v>50b</v>
          </cell>
        </row>
        <row r="1273">
          <cell r="R1273">
            <v>0</v>
          </cell>
          <cell r="S1273">
            <v>0</v>
          </cell>
          <cell r="T1273">
            <v>0</v>
          </cell>
          <cell r="U1273">
            <v>0</v>
          </cell>
          <cell r="V1273">
            <v>0</v>
          </cell>
          <cell r="W1273">
            <v>0</v>
          </cell>
          <cell r="X1273">
            <v>0</v>
          </cell>
          <cell r="Y1273">
            <v>0</v>
          </cell>
          <cell r="Z1273">
            <v>0</v>
          </cell>
          <cell r="AA1273">
            <v>0</v>
          </cell>
          <cell r="AB1273">
            <v>0</v>
          </cell>
          <cell r="AC1273">
            <v>0</v>
          </cell>
          <cell r="AD1273">
            <v>-17096.865416666667</v>
          </cell>
          <cell r="AE1273">
            <v>-16917.267083333336</v>
          </cell>
          <cell r="AF1273">
            <v>-16729.681250000001</v>
          </cell>
          <cell r="AG1273">
            <v>-15336.709166666667</v>
          </cell>
          <cell r="AH1273">
            <v>-13925.986666666666</v>
          </cell>
          <cell r="AI1273">
            <v>-12230.053749999999</v>
          </cell>
          <cell r="AJ1273">
            <v>-9440.0070833333339</v>
          </cell>
          <cell r="AK1273">
            <v>-7105.5016666666661</v>
          </cell>
          <cell r="AL1273">
            <v>-4898.3829166666674</v>
          </cell>
          <cell r="AM1273">
            <v>-2734.9791666666665</v>
          </cell>
          <cell r="AN1273">
            <v>-824.92291666666677</v>
          </cell>
          <cell r="AO1273">
            <v>0</v>
          </cell>
        </row>
        <row r="1274">
          <cell r="R1274">
            <v>-840750</v>
          </cell>
          <cell r="S1274">
            <v>-1261125</v>
          </cell>
          <cell r="T1274">
            <v>-1681500</v>
          </cell>
          <cell r="U1274">
            <v>-2101875</v>
          </cell>
          <cell r="V1274">
            <v>-2522250</v>
          </cell>
          <cell r="W1274">
            <v>-420375</v>
          </cell>
          <cell r="X1274">
            <v>-840750</v>
          </cell>
          <cell r="Y1274">
            <v>-1261125</v>
          </cell>
          <cell r="Z1274">
            <v>-1681500</v>
          </cell>
          <cell r="AA1274">
            <v>-2101875</v>
          </cell>
          <cell r="AB1274">
            <v>-2522250</v>
          </cell>
          <cell r="AC1274">
            <v>-420375</v>
          </cell>
          <cell r="AD1274">
            <v>-784700</v>
          </cell>
          <cell r="AE1274">
            <v>-872278.125</v>
          </cell>
          <cell r="AF1274">
            <v>-994887.5</v>
          </cell>
          <cell r="AG1274">
            <v>-1152528.125</v>
          </cell>
          <cell r="AH1274">
            <v>-1345200</v>
          </cell>
          <cell r="AI1274">
            <v>-1452045.3125</v>
          </cell>
          <cell r="AJ1274">
            <v>-1455548.4375</v>
          </cell>
          <cell r="AK1274">
            <v>-1459051.5625</v>
          </cell>
          <cell r="AL1274">
            <v>-1462554.6875</v>
          </cell>
          <cell r="AM1274">
            <v>-1466057.8125</v>
          </cell>
          <cell r="AN1274">
            <v>-1469560.9375</v>
          </cell>
          <cell r="AO1274">
            <v>-1471312.5</v>
          </cell>
          <cell r="AR1274" t="str">
            <v>50a</v>
          </cell>
        </row>
        <row r="1275">
          <cell r="R1275">
            <v>0</v>
          </cell>
          <cell r="S1275">
            <v>0</v>
          </cell>
          <cell r="T1275">
            <v>0</v>
          </cell>
          <cell r="U1275">
            <v>0</v>
          </cell>
          <cell r="V1275">
            <v>0</v>
          </cell>
          <cell r="W1275">
            <v>0</v>
          </cell>
          <cell r="X1275">
            <v>0</v>
          </cell>
          <cell r="Y1275">
            <v>0</v>
          </cell>
          <cell r="Z1275">
            <v>0</v>
          </cell>
          <cell r="AA1275">
            <v>0</v>
          </cell>
          <cell r="AB1275">
            <v>0</v>
          </cell>
          <cell r="AC1275">
            <v>0</v>
          </cell>
          <cell r="AD1275">
            <v>0</v>
          </cell>
          <cell r="AE1275">
            <v>0</v>
          </cell>
          <cell r="AF1275">
            <v>0</v>
          </cell>
          <cell r="AG1275">
            <v>0</v>
          </cell>
          <cell r="AH1275">
            <v>0</v>
          </cell>
          <cell r="AI1275">
            <v>0</v>
          </cell>
          <cell r="AJ1275">
            <v>0</v>
          </cell>
          <cell r="AK1275">
            <v>0</v>
          </cell>
          <cell r="AL1275">
            <v>0</v>
          </cell>
          <cell r="AM1275">
            <v>0</v>
          </cell>
          <cell r="AN1275">
            <v>0</v>
          </cell>
          <cell r="AO1275">
            <v>0</v>
          </cell>
          <cell r="AR1275" t="str">
            <v>50a</v>
          </cell>
        </row>
        <row r="1276">
          <cell r="R1276">
            <v>0</v>
          </cell>
          <cell r="S1276">
            <v>0</v>
          </cell>
          <cell r="T1276">
            <v>0</v>
          </cell>
          <cell r="U1276">
            <v>0</v>
          </cell>
          <cell r="V1276">
            <v>0</v>
          </cell>
          <cell r="W1276">
            <v>0</v>
          </cell>
          <cell r="X1276">
            <v>0</v>
          </cell>
          <cell r="Y1276">
            <v>0</v>
          </cell>
          <cell r="Z1276">
            <v>0</v>
          </cell>
          <cell r="AA1276">
            <v>0</v>
          </cell>
          <cell r="AB1276">
            <v>0</v>
          </cell>
          <cell r="AC1276">
            <v>0</v>
          </cell>
          <cell r="AD1276">
            <v>-937549.89</v>
          </cell>
          <cell r="AE1276">
            <v>-810166.47916666663</v>
          </cell>
          <cell r="AF1276">
            <v>-717686.82</v>
          </cell>
          <cell r="AG1276">
            <v>-597003.43749999988</v>
          </cell>
          <cell r="AH1276">
            <v>-475674.71416666667</v>
          </cell>
          <cell r="AI1276">
            <v>-383177.59416666668</v>
          </cell>
          <cell r="AJ1276">
            <v>-276584.28416666668</v>
          </cell>
          <cell r="AK1276">
            <v>-169363.09416666665</v>
          </cell>
          <cell r="AL1276">
            <v>-61400.297083333331</v>
          </cell>
          <cell r="AM1276">
            <v>0</v>
          </cell>
          <cell r="AN1276">
            <v>0</v>
          </cell>
          <cell r="AO1276">
            <v>0</v>
          </cell>
          <cell r="AR1276" t="str">
            <v>50a</v>
          </cell>
        </row>
        <row r="1277">
          <cell r="R1277">
            <v>-225448.76</v>
          </cell>
          <cell r="S1277">
            <v>-381740.94</v>
          </cell>
          <cell r="T1277">
            <v>-423197.52</v>
          </cell>
          <cell r="U1277">
            <v>-268627.09999999998</v>
          </cell>
          <cell r="V1277">
            <v>-379484.45</v>
          </cell>
          <cell r="W1277">
            <v>-63856.62</v>
          </cell>
          <cell r="X1277">
            <v>-51240.11</v>
          </cell>
          <cell r="Y1277">
            <v>-57986.93</v>
          </cell>
          <cell r="Z1277">
            <v>-407830.9</v>
          </cell>
          <cell r="AA1277">
            <v>-433782.6</v>
          </cell>
          <cell r="AB1277">
            <v>-46906.23</v>
          </cell>
          <cell r="AC1277">
            <v>-132047.13</v>
          </cell>
          <cell r="AD1277">
            <v>-194285.25041666671</v>
          </cell>
          <cell r="AE1277">
            <v>-229203.38875000001</v>
          </cell>
          <cell r="AF1277">
            <v>-254790.94625000004</v>
          </cell>
          <cell r="AG1277">
            <v>-258389.34708333333</v>
          </cell>
          <cell r="AH1277">
            <v>-259440.79416666669</v>
          </cell>
          <cell r="AI1277">
            <v>-265258.20875000005</v>
          </cell>
          <cell r="AJ1277">
            <v>-271179.63250000007</v>
          </cell>
          <cell r="AK1277">
            <v>-264645.40125000005</v>
          </cell>
          <cell r="AL1277">
            <v>-234235.35250000004</v>
          </cell>
          <cell r="AM1277">
            <v>-215711.72916666666</v>
          </cell>
          <cell r="AN1277">
            <v>-222204.4279166667</v>
          </cell>
          <cell r="AO1277">
            <v>-232729.77375000002</v>
          </cell>
          <cell r="AR1277" t="str">
            <v>50a</v>
          </cell>
        </row>
        <row r="1278">
          <cell r="R1278">
            <v>-167985.82</v>
          </cell>
          <cell r="S1278">
            <v>-345754.2</v>
          </cell>
          <cell r="T1278">
            <v>-351062.54</v>
          </cell>
          <cell r="U1278">
            <v>-339990.86</v>
          </cell>
          <cell r="V1278">
            <v>-351857.04</v>
          </cell>
          <cell r="W1278">
            <v>-151017.54999999999</v>
          </cell>
          <cell r="X1278">
            <v>-152261.93</v>
          </cell>
          <cell r="Y1278">
            <v>-150719.60999999999</v>
          </cell>
          <cell r="Z1278">
            <v>-350944.3</v>
          </cell>
          <cell r="AA1278">
            <v>-347177.71</v>
          </cell>
          <cell r="AB1278">
            <v>-147569.95000000001</v>
          </cell>
          <cell r="AC1278">
            <v>-157291.41</v>
          </cell>
          <cell r="AD1278">
            <v>-112703.20874999999</v>
          </cell>
          <cell r="AE1278">
            <v>-136164.36458333334</v>
          </cell>
          <cell r="AF1278">
            <v>-158954.55916666667</v>
          </cell>
          <cell r="AG1278">
            <v>-173325.78750000001</v>
          </cell>
          <cell r="AH1278">
            <v>-187435.62916666665</v>
          </cell>
          <cell r="AI1278">
            <v>-201577.89791666667</v>
          </cell>
          <cell r="AJ1278">
            <v>-215402.81916666662</v>
          </cell>
          <cell r="AK1278">
            <v>-221415.47041666662</v>
          </cell>
          <cell r="AL1278">
            <v>-214474.73458333334</v>
          </cell>
          <cell r="AM1278">
            <v>-215158.82166666663</v>
          </cell>
          <cell r="AN1278">
            <v>-229125.04874999999</v>
          </cell>
          <cell r="AO1278">
            <v>-243756.34124999997</v>
          </cell>
          <cell r="AR1278" t="str">
            <v>50a</v>
          </cell>
        </row>
        <row r="1279">
          <cell r="R1279">
            <v>-42699.27</v>
          </cell>
          <cell r="S1279">
            <v>-40012.67</v>
          </cell>
          <cell r="T1279">
            <v>-38397.620000000003</v>
          </cell>
          <cell r="U1279">
            <v>-59182.64</v>
          </cell>
          <cell r="V1279">
            <v>-17164.38</v>
          </cell>
          <cell r="W1279">
            <v>-38296.980000000003</v>
          </cell>
          <cell r="X1279">
            <v>-58531.53</v>
          </cell>
          <cell r="Y1279">
            <v>-62516.55</v>
          </cell>
          <cell r="Z1279">
            <v>-49592.1</v>
          </cell>
          <cell r="AA1279">
            <v>-30864.17</v>
          </cell>
          <cell r="AB1279">
            <v>-32631.35</v>
          </cell>
          <cell r="AC1279">
            <v>-25417.1</v>
          </cell>
          <cell r="AD1279">
            <v>-29194.03125</v>
          </cell>
          <cell r="AE1279">
            <v>-34289.018750000003</v>
          </cell>
          <cell r="AF1279">
            <v>-38617.963750000003</v>
          </cell>
          <cell r="AG1279">
            <v>-41301.175416666665</v>
          </cell>
          <cell r="AH1279">
            <v>-41919.640416666669</v>
          </cell>
          <cell r="AI1279">
            <v>-42032.220833333333</v>
          </cell>
          <cell r="AJ1279">
            <v>-43152.759166666663</v>
          </cell>
          <cell r="AK1279">
            <v>-45001.265416666662</v>
          </cell>
          <cell r="AL1279">
            <v>-47214.64916666667</v>
          </cell>
          <cell r="AM1279">
            <v>-46838.1175</v>
          </cell>
          <cell r="AN1279">
            <v>-45498.39666666666</v>
          </cell>
          <cell r="AO1279">
            <v>-43494.02208333333</v>
          </cell>
          <cell r="AR1279" t="str">
            <v>50a</v>
          </cell>
        </row>
        <row r="1280">
          <cell r="R1280">
            <v>0</v>
          </cell>
          <cell r="S1280">
            <v>0</v>
          </cell>
          <cell r="T1280">
            <v>0</v>
          </cell>
          <cell r="U1280">
            <v>0</v>
          </cell>
          <cell r="V1280">
            <v>0</v>
          </cell>
          <cell r="W1280">
            <v>0</v>
          </cell>
          <cell r="X1280">
            <v>0</v>
          </cell>
          <cell r="Y1280">
            <v>0</v>
          </cell>
          <cell r="Z1280">
            <v>0</v>
          </cell>
          <cell r="AA1280">
            <v>0</v>
          </cell>
          <cell r="AB1280">
            <v>0</v>
          </cell>
          <cell r="AC1280">
            <v>0</v>
          </cell>
          <cell r="AD1280">
            <v>0</v>
          </cell>
          <cell r="AE1280">
            <v>0</v>
          </cell>
          <cell r="AF1280">
            <v>0</v>
          </cell>
          <cell r="AG1280">
            <v>0</v>
          </cell>
          <cell r="AH1280">
            <v>0</v>
          </cell>
          <cell r="AI1280">
            <v>0</v>
          </cell>
          <cell r="AJ1280">
            <v>0</v>
          </cell>
          <cell r="AK1280">
            <v>0</v>
          </cell>
          <cell r="AL1280">
            <v>0</v>
          </cell>
          <cell r="AM1280">
            <v>0</v>
          </cell>
          <cell r="AN1280">
            <v>0</v>
          </cell>
          <cell r="AO1280">
            <v>0</v>
          </cell>
          <cell r="AR1280" t="str">
            <v>50a</v>
          </cell>
        </row>
        <row r="1281">
          <cell r="R1281">
            <v>0</v>
          </cell>
          <cell r="S1281">
            <v>0</v>
          </cell>
          <cell r="T1281">
            <v>0</v>
          </cell>
          <cell r="U1281">
            <v>0</v>
          </cell>
          <cell r="V1281">
            <v>293</v>
          </cell>
          <cell r="W1281">
            <v>586</v>
          </cell>
          <cell r="X1281">
            <v>0</v>
          </cell>
          <cell r="Y1281">
            <v>0</v>
          </cell>
          <cell r="Z1281">
            <v>0</v>
          </cell>
          <cell r="AA1281">
            <v>0</v>
          </cell>
          <cell r="AB1281">
            <v>0</v>
          </cell>
          <cell r="AC1281">
            <v>0</v>
          </cell>
          <cell r="AD1281">
            <v>871.33583333333343</v>
          </cell>
          <cell r="AE1281">
            <v>809.48916666666673</v>
          </cell>
          <cell r="AF1281">
            <v>700.79041666666672</v>
          </cell>
          <cell r="AG1281">
            <v>527.19583333333333</v>
          </cell>
          <cell r="AH1281">
            <v>335.74083333333334</v>
          </cell>
          <cell r="AI1281">
            <v>156.67750000000001</v>
          </cell>
          <cell r="AJ1281">
            <v>73.25</v>
          </cell>
          <cell r="AK1281">
            <v>73.25</v>
          </cell>
          <cell r="AL1281">
            <v>73.25</v>
          </cell>
          <cell r="AM1281">
            <v>73.25</v>
          </cell>
          <cell r="AN1281">
            <v>73.25</v>
          </cell>
          <cell r="AO1281">
            <v>73.25</v>
          </cell>
          <cell r="AR1281" t="str">
            <v>50b</v>
          </cell>
        </row>
        <row r="1282">
          <cell r="R1282">
            <v>0</v>
          </cell>
          <cell r="S1282">
            <v>0</v>
          </cell>
          <cell r="T1282">
            <v>0</v>
          </cell>
          <cell r="U1282">
            <v>0</v>
          </cell>
          <cell r="V1282">
            <v>0</v>
          </cell>
          <cell r="W1282">
            <v>0</v>
          </cell>
          <cell r="X1282">
            <v>0</v>
          </cell>
          <cell r="Y1282">
            <v>0</v>
          </cell>
          <cell r="Z1282">
            <v>0</v>
          </cell>
          <cell r="AA1282">
            <v>0</v>
          </cell>
          <cell r="AB1282">
            <v>0</v>
          </cell>
          <cell r="AC1282">
            <v>0</v>
          </cell>
          <cell r="AD1282">
            <v>0</v>
          </cell>
          <cell r="AE1282">
            <v>0</v>
          </cell>
          <cell r="AF1282">
            <v>0</v>
          </cell>
          <cell r="AG1282">
            <v>0</v>
          </cell>
          <cell r="AH1282">
            <v>0</v>
          </cell>
          <cell r="AI1282">
            <v>0</v>
          </cell>
          <cell r="AJ1282">
            <v>0</v>
          </cell>
          <cell r="AK1282">
            <v>0</v>
          </cell>
          <cell r="AL1282">
            <v>0</v>
          </cell>
          <cell r="AM1282">
            <v>0</v>
          </cell>
          <cell r="AN1282">
            <v>0</v>
          </cell>
          <cell r="AO1282">
            <v>0</v>
          </cell>
          <cell r="AR1282" t="str">
            <v>50a</v>
          </cell>
        </row>
        <row r="1283">
          <cell r="R1283">
            <v>0</v>
          </cell>
          <cell r="S1283">
            <v>0</v>
          </cell>
          <cell r="T1283">
            <v>0</v>
          </cell>
          <cell r="U1283">
            <v>0</v>
          </cell>
          <cell r="V1283">
            <v>0</v>
          </cell>
          <cell r="W1283">
            <v>0</v>
          </cell>
          <cell r="X1283">
            <v>0</v>
          </cell>
          <cell r="Y1283">
            <v>0</v>
          </cell>
          <cell r="Z1283">
            <v>0</v>
          </cell>
          <cell r="AA1283">
            <v>0</v>
          </cell>
          <cell r="AB1283">
            <v>0</v>
          </cell>
          <cell r="AC1283">
            <v>0</v>
          </cell>
          <cell r="AD1283">
            <v>0</v>
          </cell>
          <cell r="AE1283">
            <v>0</v>
          </cell>
          <cell r="AF1283">
            <v>0</v>
          </cell>
          <cell r="AG1283">
            <v>0</v>
          </cell>
          <cell r="AH1283">
            <v>0</v>
          </cell>
          <cell r="AI1283">
            <v>0</v>
          </cell>
          <cell r="AJ1283">
            <v>0</v>
          </cell>
          <cell r="AK1283">
            <v>0</v>
          </cell>
          <cell r="AL1283">
            <v>0</v>
          </cell>
          <cell r="AM1283">
            <v>0</v>
          </cell>
          <cell r="AN1283">
            <v>0</v>
          </cell>
          <cell r="AO1283">
            <v>0</v>
          </cell>
          <cell r="AR1283" t="str">
            <v>50a</v>
          </cell>
        </row>
        <row r="1284">
          <cell r="R1284">
            <v>0</v>
          </cell>
          <cell r="S1284">
            <v>0</v>
          </cell>
          <cell r="T1284">
            <v>0</v>
          </cell>
          <cell r="U1284">
            <v>0</v>
          </cell>
          <cell r="V1284">
            <v>0</v>
          </cell>
          <cell r="W1284">
            <v>0</v>
          </cell>
          <cell r="X1284">
            <v>0</v>
          </cell>
          <cell r="Y1284">
            <v>0</v>
          </cell>
          <cell r="Z1284">
            <v>0</v>
          </cell>
          <cell r="AA1284">
            <v>0</v>
          </cell>
          <cell r="AB1284">
            <v>0</v>
          </cell>
          <cell r="AC1284">
            <v>0</v>
          </cell>
          <cell r="AD1284">
            <v>0</v>
          </cell>
          <cell r="AE1284">
            <v>0</v>
          </cell>
          <cell r="AF1284">
            <v>0</v>
          </cell>
          <cell r="AG1284">
            <v>0</v>
          </cell>
          <cell r="AH1284">
            <v>0</v>
          </cell>
          <cell r="AI1284">
            <v>0</v>
          </cell>
          <cell r="AJ1284">
            <v>0</v>
          </cell>
          <cell r="AK1284">
            <v>0</v>
          </cell>
          <cell r="AL1284">
            <v>0</v>
          </cell>
          <cell r="AM1284">
            <v>0</v>
          </cell>
          <cell r="AN1284">
            <v>0</v>
          </cell>
          <cell r="AO1284">
            <v>0</v>
          </cell>
          <cell r="AR1284" t="str">
            <v>50a</v>
          </cell>
        </row>
        <row r="1285">
          <cell r="Z1285">
            <v>-700000</v>
          </cell>
          <cell r="AA1285">
            <v>-700000</v>
          </cell>
          <cell r="AB1285">
            <v>-700000</v>
          </cell>
          <cell r="AC1285">
            <v>-700000</v>
          </cell>
          <cell r="AK1285">
            <v>0</v>
          </cell>
          <cell r="AL1285">
            <v>-29166.666666666668</v>
          </cell>
          <cell r="AM1285">
            <v>-87500</v>
          </cell>
          <cell r="AN1285">
            <v>-145833.33333333334</v>
          </cell>
          <cell r="AO1285">
            <v>-204166.66666666666</v>
          </cell>
          <cell r="AR1285" t="str">
            <v>50b</v>
          </cell>
        </row>
        <row r="1286">
          <cell r="AB1286">
            <v>-450408.67</v>
          </cell>
          <cell r="AC1286">
            <v>-450408.67</v>
          </cell>
          <cell r="AN1286">
            <v>-18767.027916666666</v>
          </cell>
          <cell r="AO1286">
            <v>-56301.083749999998</v>
          </cell>
          <cell r="AR1286" t="str">
            <v>50b</v>
          </cell>
        </row>
        <row r="1287">
          <cell r="AC1287">
            <v>-37547.620000000003</v>
          </cell>
          <cell r="AO1287">
            <v>-1564.4841666666669</v>
          </cell>
          <cell r="AR1287" t="str">
            <v>50b</v>
          </cell>
        </row>
        <row r="1288">
          <cell r="R1288">
            <v>-130769.23</v>
          </cell>
          <cell r="S1288">
            <v>-130769.23</v>
          </cell>
          <cell r="T1288">
            <v>0</v>
          </cell>
          <cell r="U1288">
            <v>0</v>
          </cell>
          <cell r="V1288">
            <v>0</v>
          </cell>
          <cell r="W1288">
            <v>0</v>
          </cell>
          <cell r="X1288">
            <v>0</v>
          </cell>
          <cell r="Y1288">
            <v>0</v>
          </cell>
          <cell r="Z1288">
            <v>0</v>
          </cell>
          <cell r="AA1288">
            <v>0</v>
          </cell>
          <cell r="AB1288">
            <v>0</v>
          </cell>
          <cell r="AC1288">
            <v>0</v>
          </cell>
          <cell r="AD1288">
            <v>-16346.153749999999</v>
          </cell>
          <cell r="AE1288">
            <v>-27243.589583333334</v>
          </cell>
          <cell r="AF1288">
            <v>-32692.307499999999</v>
          </cell>
          <cell r="AG1288">
            <v>-32692.307499999999</v>
          </cell>
          <cell r="AH1288">
            <v>-32692.307499999999</v>
          </cell>
          <cell r="AI1288">
            <v>-32692.307499999999</v>
          </cell>
          <cell r="AJ1288">
            <v>-32692.307499999999</v>
          </cell>
          <cell r="AK1288">
            <v>-32692.307499999999</v>
          </cell>
          <cell r="AL1288">
            <v>-32692.307499999999</v>
          </cell>
          <cell r="AM1288">
            <v>-32692.307499999999</v>
          </cell>
          <cell r="AN1288">
            <v>-32692.307499999999</v>
          </cell>
          <cell r="AO1288">
            <v>-27243.589583333334</v>
          </cell>
          <cell r="AR1288" t="str">
            <v>50a</v>
          </cell>
        </row>
        <row r="1289">
          <cell r="R1289">
            <v>0</v>
          </cell>
          <cell r="S1289">
            <v>0</v>
          </cell>
          <cell r="T1289">
            <v>0</v>
          </cell>
          <cell r="U1289">
            <v>0</v>
          </cell>
          <cell r="V1289">
            <v>0</v>
          </cell>
          <cell r="W1289">
            <v>0</v>
          </cell>
          <cell r="X1289">
            <v>0</v>
          </cell>
          <cell r="Y1289">
            <v>0</v>
          </cell>
          <cell r="Z1289">
            <v>0</v>
          </cell>
          <cell r="AA1289">
            <v>0</v>
          </cell>
          <cell r="AB1289">
            <v>0</v>
          </cell>
          <cell r="AC1289">
            <v>0</v>
          </cell>
          <cell r="AD1289">
            <v>0</v>
          </cell>
          <cell r="AE1289">
            <v>0</v>
          </cell>
          <cell r="AF1289">
            <v>0</v>
          </cell>
          <cell r="AG1289">
            <v>0</v>
          </cell>
          <cell r="AH1289">
            <v>0</v>
          </cell>
          <cell r="AI1289">
            <v>0</v>
          </cell>
          <cell r="AJ1289">
            <v>0</v>
          </cell>
          <cell r="AK1289">
            <v>0</v>
          </cell>
          <cell r="AL1289">
            <v>0</v>
          </cell>
          <cell r="AM1289">
            <v>0</v>
          </cell>
          <cell r="AN1289">
            <v>0</v>
          </cell>
          <cell r="AO1289">
            <v>0</v>
          </cell>
          <cell r="AR1289" t="str">
            <v>50b</v>
          </cell>
        </row>
        <row r="1290">
          <cell r="R1290">
            <v>0</v>
          </cell>
          <cell r="S1290">
            <v>0</v>
          </cell>
          <cell r="T1290">
            <v>0</v>
          </cell>
          <cell r="U1290">
            <v>0</v>
          </cell>
          <cell r="V1290">
            <v>0</v>
          </cell>
          <cell r="W1290">
            <v>0</v>
          </cell>
          <cell r="X1290">
            <v>0</v>
          </cell>
          <cell r="Y1290">
            <v>0</v>
          </cell>
          <cell r="Z1290">
            <v>0</v>
          </cell>
          <cell r="AA1290">
            <v>0</v>
          </cell>
          <cell r="AB1290">
            <v>0</v>
          </cell>
          <cell r="AC1290">
            <v>0</v>
          </cell>
          <cell r="AD1290">
            <v>0</v>
          </cell>
          <cell r="AE1290">
            <v>0</v>
          </cell>
          <cell r="AF1290">
            <v>0</v>
          </cell>
          <cell r="AG1290">
            <v>0</v>
          </cell>
          <cell r="AH1290">
            <v>0</v>
          </cell>
          <cell r="AI1290">
            <v>0</v>
          </cell>
          <cell r="AJ1290">
            <v>0</v>
          </cell>
          <cell r="AK1290">
            <v>0</v>
          </cell>
          <cell r="AL1290">
            <v>0</v>
          </cell>
          <cell r="AM1290">
            <v>0</v>
          </cell>
          <cell r="AN1290">
            <v>0</v>
          </cell>
          <cell r="AO1290">
            <v>0</v>
          </cell>
          <cell r="AR1290" t="str">
            <v>50a</v>
          </cell>
        </row>
        <row r="1291">
          <cell r="R1291">
            <v>0</v>
          </cell>
          <cell r="S1291">
            <v>0</v>
          </cell>
          <cell r="T1291">
            <v>0</v>
          </cell>
          <cell r="U1291">
            <v>0</v>
          </cell>
          <cell r="V1291">
            <v>0</v>
          </cell>
          <cell r="W1291">
            <v>0</v>
          </cell>
          <cell r="X1291">
            <v>0</v>
          </cell>
          <cell r="Y1291">
            <v>0</v>
          </cell>
          <cell r="Z1291">
            <v>0</v>
          </cell>
          <cell r="AA1291">
            <v>0</v>
          </cell>
          <cell r="AB1291">
            <v>0</v>
          </cell>
          <cell r="AC1291">
            <v>0</v>
          </cell>
          <cell r="AD1291">
            <v>0</v>
          </cell>
          <cell r="AE1291">
            <v>0</v>
          </cell>
          <cell r="AF1291">
            <v>0</v>
          </cell>
          <cell r="AG1291">
            <v>0</v>
          </cell>
          <cell r="AH1291">
            <v>0</v>
          </cell>
          <cell r="AI1291">
            <v>0</v>
          </cell>
          <cell r="AJ1291">
            <v>0</v>
          </cell>
          <cell r="AK1291">
            <v>0</v>
          </cell>
          <cell r="AL1291">
            <v>0</v>
          </cell>
          <cell r="AM1291">
            <v>0</v>
          </cell>
          <cell r="AN1291">
            <v>0</v>
          </cell>
          <cell r="AO1291">
            <v>0</v>
          </cell>
          <cell r="AR1291" t="str">
            <v>50a</v>
          </cell>
        </row>
        <row r="1292">
          <cell r="R1292">
            <v>0</v>
          </cell>
          <cell r="S1292">
            <v>0</v>
          </cell>
          <cell r="T1292">
            <v>0</v>
          </cell>
          <cell r="U1292">
            <v>0</v>
          </cell>
          <cell r="V1292">
            <v>0</v>
          </cell>
          <cell r="W1292">
            <v>0</v>
          </cell>
          <cell r="X1292">
            <v>0</v>
          </cell>
          <cell r="Y1292">
            <v>0</v>
          </cell>
          <cell r="Z1292">
            <v>0</v>
          </cell>
          <cell r="AA1292">
            <v>0</v>
          </cell>
          <cell r="AB1292">
            <v>0</v>
          </cell>
          <cell r="AC1292">
            <v>0</v>
          </cell>
          <cell r="AD1292">
            <v>0</v>
          </cell>
          <cell r="AE1292">
            <v>0</v>
          </cell>
          <cell r="AF1292">
            <v>0</v>
          </cell>
          <cell r="AG1292">
            <v>0</v>
          </cell>
          <cell r="AH1292">
            <v>0</v>
          </cell>
          <cell r="AI1292">
            <v>0</v>
          </cell>
          <cell r="AJ1292">
            <v>0</v>
          </cell>
          <cell r="AK1292">
            <v>0</v>
          </cell>
          <cell r="AL1292">
            <v>0</v>
          </cell>
          <cell r="AM1292">
            <v>0</v>
          </cell>
          <cell r="AN1292">
            <v>0</v>
          </cell>
          <cell r="AO1292">
            <v>0</v>
          </cell>
          <cell r="AR1292" t="str">
            <v>50b</v>
          </cell>
        </row>
        <row r="1293">
          <cell r="R1293">
            <v>-2199035.39</v>
          </cell>
          <cell r="S1293">
            <v>-366505.88</v>
          </cell>
          <cell r="T1293">
            <v>-733011.78</v>
          </cell>
          <cell r="U1293">
            <v>-1099517.68</v>
          </cell>
          <cell r="V1293">
            <v>-1466023.58</v>
          </cell>
          <cell r="W1293">
            <v>-1832529.48</v>
          </cell>
          <cell r="X1293">
            <v>-2199035.38</v>
          </cell>
          <cell r="Y1293">
            <v>-144722.4</v>
          </cell>
          <cell r="Z1293">
            <v>-289444.83</v>
          </cell>
          <cell r="AA1293">
            <v>-434167.26</v>
          </cell>
          <cell r="AB1293">
            <v>-578889.68999999994</v>
          </cell>
          <cell r="AC1293">
            <v>-723612.12</v>
          </cell>
          <cell r="AD1293">
            <v>-1281923.8183333334</v>
          </cell>
          <cell r="AE1293">
            <v>-1282474.2545833334</v>
          </cell>
          <cell r="AF1293">
            <v>-1282770.6425000001</v>
          </cell>
          <cell r="AG1293">
            <v>-1282770.6408333334</v>
          </cell>
          <cell r="AH1293">
            <v>-1282770.6391666667</v>
          </cell>
          <cell r="AI1293">
            <v>-1282770.6375</v>
          </cell>
          <cell r="AJ1293">
            <v>-1282770.6358333332</v>
          </cell>
          <cell r="AK1293">
            <v>-1273529.65625</v>
          </cell>
          <cell r="AL1293">
            <v>-1245806.7208333334</v>
          </cell>
          <cell r="AM1293">
            <v>-1199601.8295833333</v>
          </cell>
          <cell r="AN1293">
            <v>-1134914.9825000002</v>
          </cell>
          <cell r="AO1293">
            <v>-1051746.1795833332</v>
          </cell>
          <cell r="AR1293" t="str">
            <v>50b</v>
          </cell>
        </row>
        <row r="1294">
          <cell r="R1294">
            <v>-2694505</v>
          </cell>
          <cell r="S1294">
            <v>-2936841</v>
          </cell>
          <cell r="T1294">
            <v>-3251263</v>
          </cell>
          <cell r="U1294">
            <v>-956226.32</v>
          </cell>
          <cell r="V1294">
            <v>-1066858.32</v>
          </cell>
          <cell r="W1294">
            <v>-1254751.32</v>
          </cell>
          <cell r="X1294">
            <v>-1443826.32</v>
          </cell>
          <cell r="Y1294">
            <v>-1639800.32</v>
          </cell>
          <cell r="Z1294">
            <v>-1832167.32</v>
          </cell>
          <cell r="AA1294">
            <v>-2031863.32</v>
          </cell>
          <cell r="AB1294">
            <v>-2263761.3199999998</v>
          </cell>
          <cell r="AC1294">
            <v>-2598259.3199999998</v>
          </cell>
          <cell r="AD1294">
            <v>-1962594.0383333333</v>
          </cell>
          <cell r="AE1294">
            <v>-1957904.875</v>
          </cell>
          <cell r="AF1294">
            <v>-1965303.0833333333</v>
          </cell>
          <cell r="AG1294">
            <v>-1971957.0966666667</v>
          </cell>
          <cell r="AH1294">
            <v>-1971592.165</v>
          </cell>
          <cell r="AI1294">
            <v>-1968775.6500000001</v>
          </cell>
          <cell r="AJ1294">
            <v>-1967640.885</v>
          </cell>
          <cell r="AK1294">
            <v>-1968694.4533333334</v>
          </cell>
          <cell r="AL1294">
            <v>-1971335.6883333335</v>
          </cell>
          <cell r="AM1294">
            <v>-1975268.9233333336</v>
          </cell>
          <cell r="AN1294">
            <v>-1980512.0750000002</v>
          </cell>
          <cell r="AO1294">
            <v>-1990486.5183333335</v>
          </cell>
          <cell r="AR1294" t="str">
            <v>50b</v>
          </cell>
        </row>
        <row r="1295">
          <cell r="R1295">
            <v>0</v>
          </cell>
          <cell r="S1295">
            <v>0</v>
          </cell>
          <cell r="T1295">
            <v>-48048.45</v>
          </cell>
          <cell r="U1295">
            <v>-48048.45</v>
          </cell>
          <cell r="V1295">
            <v>-48048.45</v>
          </cell>
          <cell r="W1295">
            <v>0</v>
          </cell>
          <cell r="X1295">
            <v>0</v>
          </cell>
          <cell r="Y1295">
            <v>0</v>
          </cell>
          <cell r="Z1295">
            <v>-47713.07</v>
          </cell>
          <cell r="AA1295">
            <v>-47713.07</v>
          </cell>
          <cell r="AB1295">
            <v>-47713.07</v>
          </cell>
          <cell r="AC1295">
            <v>0</v>
          </cell>
          <cell r="AD1295">
            <v>0</v>
          </cell>
          <cell r="AE1295">
            <v>0</v>
          </cell>
          <cell r="AF1295">
            <v>-2002.01875</v>
          </cell>
          <cell r="AG1295">
            <v>-6006.0562499999987</v>
          </cell>
          <cell r="AH1295">
            <v>-10010.09375</v>
          </cell>
          <cell r="AI1295">
            <v>-12012.112499999997</v>
          </cell>
          <cell r="AJ1295">
            <v>-12012.112499999997</v>
          </cell>
          <cell r="AK1295">
            <v>-12012.112499999997</v>
          </cell>
          <cell r="AL1295">
            <v>-14000.157083333332</v>
          </cell>
          <cell r="AM1295">
            <v>-17976.24625</v>
          </cell>
          <cell r="AN1295">
            <v>-21952.335416666665</v>
          </cell>
          <cell r="AO1295">
            <v>-23940.38</v>
          </cell>
          <cell r="AR1295" t="str">
            <v>50a</v>
          </cell>
        </row>
        <row r="1296">
          <cell r="R1296">
            <v>-121392.72</v>
          </cell>
          <cell r="S1296">
            <v>-141624.84</v>
          </cell>
          <cell r="T1296">
            <v>-161856.95999999999</v>
          </cell>
          <cell r="U1296">
            <v>-182089.08</v>
          </cell>
          <cell r="V1296">
            <v>-202321.2</v>
          </cell>
          <cell r="W1296">
            <v>-222553.32</v>
          </cell>
          <cell r="X1296">
            <v>-242785.44</v>
          </cell>
          <cell r="Y1296">
            <v>-182695.02</v>
          </cell>
          <cell r="Z1296">
            <v>-28106.92</v>
          </cell>
          <cell r="AA1296">
            <v>-42160.38</v>
          </cell>
          <cell r="AB1296">
            <v>-56213.84</v>
          </cell>
          <cell r="AC1296">
            <v>-70267.3</v>
          </cell>
          <cell r="AD1296">
            <v>-93000.68</v>
          </cell>
          <cell r="AE1296">
            <v>-97172.390833333324</v>
          </cell>
          <cell r="AF1296">
            <v>-101985.90333333332</v>
          </cell>
          <cell r="AG1296">
            <v>-107441.21749999998</v>
          </cell>
          <cell r="AH1296">
            <v>-113538.33333333333</v>
          </cell>
          <cell r="AI1296">
            <v>-120277.25083333331</v>
          </cell>
          <cell r="AJ1296">
            <v>-127657.96999999999</v>
          </cell>
          <cell r="AK1296">
            <v>-138278.0675</v>
          </cell>
          <cell r="AL1296">
            <v>-144532.46666666667</v>
          </cell>
          <cell r="AM1296">
            <v>-143245.24583333332</v>
          </cell>
          <cell r="AN1296">
            <v>-141443.13666666663</v>
          </cell>
          <cell r="AO1296">
            <v>-139126.13916666666</v>
          </cell>
          <cell r="AR1296" t="str">
            <v>50b</v>
          </cell>
        </row>
        <row r="1297">
          <cell r="R1297">
            <v>-121392.72</v>
          </cell>
          <cell r="S1297">
            <v>-141624.84</v>
          </cell>
          <cell r="T1297">
            <v>-161856.95999999999</v>
          </cell>
          <cell r="U1297">
            <v>-182089.08</v>
          </cell>
          <cell r="V1297">
            <v>-202321.2</v>
          </cell>
          <cell r="W1297">
            <v>-222553.32</v>
          </cell>
          <cell r="X1297">
            <v>-242785.44</v>
          </cell>
          <cell r="Y1297">
            <v>-182695.02</v>
          </cell>
          <cell r="Z1297">
            <v>-28106.92</v>
          </cell>
          <cell r="AA1297">
            <v>-42160.38</v>
          </cell>
          <cell r="AB1297">
            <v>-56213.84</v>
          </cell>
          <cell r="AC1297">
            <v>-70267.3</v>
          </cell>
          <cell r="AD1297">
            <v>-93000.68</v>
          </cell>
          <cell r="AE1297">
            <v>-97172.390833333324</v>
          </cell>
          <cell r="AF1297">
            <v>-101985.90333333332</v>
          </cell>
          <cell r="AG1297">
            <v>-107441.21749999998</v>
          </cell>
          <cell r="AH1297">
            <v>-113538.33333333333</v>
          </cell>
          <cell r="AI1297">
            <v>-120277.25083333331</v>
          </cell>
          <cell r="AJ1297">
            <v>-127657.96999999999</v>
          </cell>
          <cell r="AK1297">
            <v>-138278.0675</v>
          </cell>
          <cell r="AL1297">
            <v>-144532.46666666667</v>
          </cell>
          <cell r="AM1297">
            <v>-143245.24583333332</v>
          </cell>
          <cell r="AN1297">
            <v>-141443.13666666663</v>
          </cell>
          <cell r="AO1297">
            <v>-139126.13916666666</v>
          </cell>
          <cell r="AR1297" t="str">
            <v>50b</v>
          </cell>
        </row>
        <row r="1298">
          <cell r="R1298">
            <v>-20630.400000000001</v>
          </cell>
          <cell r="S1298">
            <v>-24068.799999999999</v>
          </cell>
          <cell r="T1298">
            <v>-27507.200000000001</v>
          </cell>
          <cell r="U1298">
            <v>-30945.599999999999</v>
          </cell>
          <cell r="V1298">
            <v>-34384</v>
          </cell>
          <cell r="W1298">
            <v>-37822.400000000001</v>
          </cell>
          <cell r="X1298">
            <v>-41260.800000000003</v>
          </cell>
          <cell r="Y1298">
            <v>-53337.02</v>
          </cell>
          <cell r="Z1298">
            <v>-8205.7000000000007</v>
          </cell>
          <cell r="AA1298">
            <v>-12308.55</v>
          </cell>
          <cell r="AB1298">
            <v>-16411.400000000001</v>
          </cell>
          <cell r="AC1298">
            <v>-20514.25</v>
          </cell>
          <cell r="AD1298">
            <v>-49185.1</v>
          </cell>
          <cell r="AE1298">
            <v>-46277.920833333337</v>
          </cell>
          <cell r="AF1298">
            <v>-42923.48333333333</v>
          </cell>
          <cell r="AG1298">
            <v>-39121.787499999999</v>
          </cell>
          <cell r="AH1298">
            <v>-34872.833333333336</v>
          </cell>
          <cell r="AI1298">
            <v>-30176.620833333334</v>
          </cell>
          <cell r="AJ1298">
            <v>-25033.149999999998</v>
          </cell>
          <cell r="AK1298">
            <v>-24428.709166666667</v>
          </cell>
          <cell r="AL1298">
            <v>-26563.189166666667</v>
          </cell>
          <cell r="AM1298">
            <v>-26701.616250000003</v>
          </cell>
          <cell r="AN1298">
            <v>-26895.414166666669</v>
          </cell>
          <cell r="AO1298">
            <v>-27144.58291666667</v>
          </cell>
          <cell r="AR1298" t="str">
            <v>50b</v>
          </cell>
        </row>
        <row r="1299">
          <cell r="R1299">
            <v>-20630.400000000001</v>
          </cell>
          <cell r="S1299">
            <v>-24068.799999999999</v>
          </cell>
          <cell r="T1299">
            <v>-27507.200000000001</v>
          </cell>
          <cell r="U1299">
            <v>-30945.599999999999</v>
          </cell>
          <cell r="V1299">
            <v>-34384</v>
          </cell>
          <cell r="W1299">
            <v>-37822.400000000001</v>
          </cell>
          <cell r="X1299">
            <v>-41260.800000000003</v>
          </cell>
          <cell r="Y1299">
            <v>-53337.01</v>
          </cell>
          <cell r="Z1299">
            <v>-8205.7000000000007</v>
          </cell>
          <cell r="AA1299">
            <v>-12308.55</v>
          </cell>
          <cell r="AB1299">
            <v>-16411.400000000001</v>
          </cell>
          <cell r="AC1299">
            <v>-20514.25</v>
          </cell>
          <cell r="AD1299">
            <v>-49185.1</v>
          </cell>
          <cell r="AE1299">
            <v>-46277.920833333337</v>
          </cell>
          <cell r="AF1299">
            <v>-42923.48333333333</v>
          </cell>
          <cell r="AG1299">
            <v>-39121.787499999999</v>
          </cell>
          <cell r="AH1299">
            <v>-34872.833333333336</v>
          </cell>
          <cell r="AI1299">
            <v>-30176.620833333334</v>
          </cell>
          <cell r="AJ1299">
            <v>-25033.149999999998</v>
          </cell>
          <cell r="AK1299">
            <v>-24428.708750000002</v>
          </cell>
          <cell r="AL1299">
            <v>-26563.188333333335</v>
          </cell>
          <cell r="AM1299">
            <v>-26701.615416666667</v>
          </cell>
          <cell r="AN1299">
            <v>-26895.413333333334</v>
          </cell>
          <cell r="AO1299">
            <v>-27144.582083333338</v>
          </cell>
          <cell r="AR1299" t="str">
            <v>50b</v>
          </cell>
        </row>
        <row r="1300">
          <cell r="R1300">
            <v>-43302.48</v>
          </cell>
          <cell r="S1300">
            <v>-50519.56</v>
          </cell>
          <cell r="T1300">
            <v>-57736.639999999999</v>
          </cell>
          <cell r="U1300">
            <v>-64953.72</v>
          </cell>
          <cell r="V1300">
            <v>-72170.8</v>
          </cell>
          <cell r="W1300">
            <v>-79387.88</v>
          </cell>
          <cell r="X1300">
            <v>-86604.96</v>
          </cell>
          <cell r="Y1300">
            <v>0</v>
          </cell>
          <cell r="Z1300">
            <v>0</v>
          </cell>
          <cell r="AA1300">
            <v>0</v>
          </cell>
          <cell r="AB1300">
            <v>0</v>
          </cell>
          <cell r="AC1300">
            <v>0</v>
          </cell>
          <cell r="AD1300">
            <v>-64820.619999999995</v>
          </cell>
          <cell r="AE1300">
            <v>-62880.41333333333</v>
          </cell>
          <cell r="AF1300">
            <v>-60641.71333333334</v>
          </cell>
          <cell r="AG1300">
            <v>-58104.52</v>
          </cell>
          <cell r="AH1300">
            <v>-55268.833333333336</v>
          </cell>
          <cell r="AI1300">
            <v>-52134.653333333343</v>
          </cell>
          <cell r="AJ1300">
            <v>-48701.98</v>
          </cell>
          <cell r="AK1300">
            <v>-46610.308333333342</v>
          </cell>
          <cell r="AL1300">
            <v>-45708.173333333332</v>
          </cell>
          <cell r="AM1300">
            <v>-44204.614999999998</v>
          </cell>
          <cell r="AN1300">
            <v>-42099.633333333339</v>
          </cell>
          <cell r="AO1300">
            <v>-39393.22833333334</v>
          </cell>
          <cell r="AR1300" t="str">
            <v>50b</v>
          </cell>
        </row>
        <row r="1301">
          <cell r="R1301">
            <v>0</v>
          </cell>
          <cell r="S1301">
            <v>0</v>
          </cell>
          <cell r="T1301">
            <v>0</v>
          </cell>
          <cell r="U1301">
            <v>0</v>
          </cell>
          <cell r="V1301">
            <v>0</v>
          </cell>
          <cell r="W1301">
            <v>0</v>
          </cell>
          <cell r="X1301">
            <v>0</v>
          </cell>
          <cell r="Y1301">
            <v>0</v>
          </cell>
          <cell r="Z1301">
            <v>0</v>
          </cell>
          <cell r="AA1301">
            <v>0</v>
          </cell>
          <cell r="AB1301">
            <v>0</v>
          </cell>
          <cell r="AC1301">
            <v>0</v>
          </cell>
          <cell r="AD1301">
            <v>-583521.3470833333</v>
          </cell>
          <cell r="AE1301">
            <v>-474201.46916666673</v>
          </cell>
          <cell r="AF1301">
            <v>-368142.58333333331</v>
          </cell>
          <cell r="AG1301">
            <v>-263792.8808333333</v>
          </cell>
          <cell r="AH1301">
            <v>-157575.03208333332</v>
          </cell>
          <cell r="AI1301">
            <v>-51121.273333333338</v>
          </cell>
          <cell r="AJ1301">
            <v>0</v>
          </cell>
          <cell r="AK1301">
            <v>0</v>
          </cell>
          <cell r="AL1301">
            <v>0</v>
          </cell>
          <cell r="AM1301">
            <v>0</v>
          </cell>
          <cell r="AN1301">
            <v>0</v>
          </cell>
          <cell r="AO1301">
            <v>0</v>
          </cell>
          <cell r="AR1301" t="str">
            <v>50b</v>
          </cell>
        </row>
        <row r="1302">
          <cell r="R1302">
            <v>-1105798.8899999999</v>
          </cell>
          <cell r="S1302">
            <v>-1105798.8899999999</v>
          </cell>
          <cell r="T1302">
            <v>-1143255.6499999999</v>
          </cell>
          <cell r="U1302">
            <v>-1143255.6499999999</v>
          </cell>
          <cell r="V1302">
            <v>-1143255.6499999999</v>
          </cell>
          <cell r="W1302">
            <v>-1224133.8999999999</v>
          </cell>
          <cell r="X1302">
            <v>-1224133.8999999999</v>
          </cell>
          <cell r="Y1302">
            <v>-1224133.8999999999</v>
          </cell>
          <cell r="Z1302">
            <v>-1374155.37</v>
          </cell>
          <cell r="AA1302">
            <v>-1374155.37</v>
          </cell>
          <cell r="AB1302">
            <v>-1374155.37</v>
          </cell>
          <cell r="AC1302">
            <v>-1601576.15</v>
          </cell>
          <cell r="AD1302">
            <v>-916907.59916666662</v>
          </cell>
          <cell r="AE1302">
            <v>-945707.28958333342</v>
          </cell>
          <cell r="AF1302">
            <v>-974694.18166666676</v>
          </cell>
          <cell r="AG1302">
            <v>-1003963.5166666667</v>
          </cell>
          <cell r="AH1302">
            <v>-1033447.6883333334</v>
          </cell>
          <cell r="AI1302">
            <v>-1059789.7970833334</v>
          </cell>
          <cell r="AJ1302">
            <v>-1083199.7304166667</v>
          </cell>
          <cell r="AK1302">
            <v>-1106819.55125</v>
          </cell>
          <cell r="AL1302">
            <v>-1134583.8916666666</v>
          </cell>
          <cell r="AM1302">
            <v>-1166912.052916667</v>
          </cell>
          <cell r="AN1302">
            <v>-1199659.5154166671</v>
          </cell>
          <cell r="AO1302">
            <v>-1234591.9854166668</v>
          </cell>
          <cell r="AR1302" t="str">
            <v>50a</v>
          </cell>
        </row>
        <row r="1303">
          <cell r="R1303">
            <v>0</v>
          </cell>
          <cell r="S1303">
            <v>0</v>
          </cell>
          <cell r="T1303">
            <v>0</v>
          </cell>
          <cell r="U1303">
            <v>0</v>
          </cell>
          <cell r="V1303">
            <v>0</v>
          </cell>
          <cell r="W1303">
            <v>0</v>
          </cell>
          <cell r="X1303">
            <v>0</v>
          </cell>
          <cell r="Y1303">
            <v>0</v>
          </cell>
          <cell r="Z1303">
            <v>0</v>
          </cell>
          <cell r="AA1303">
            <v>0</v>
          </cell>
          <cell r="AB1303">
            <v>0</v>
          </cell>
          <cell r="AC1303">
            <v>0</v>
          </cell>
          <cell r="AD1303">
            <v>0</v>
          </cell>
          <cell r="AE1303">
            <v>0</v>
          </cell>
          <cell r="AF1303">
            <v>0</v>
          </cell>
          <cell r="AG1303">
            <v>0</v>
          </cell>
          <cell r="AH1303">
            <v>0</v>
          </cell>
          <cell r="AI1303">
            <v>0</v>
          </cell>
          <cell r="AJ1303">
            <v>0</v>
          </cell>
          <cell r="AK1303">
            <v>0</v>
          </cell>
          <cell r="AL1303">
            <v>0</v>
          </cell>
          <cell r="AM1303">
            <v>0</v>
          </cell>
          <cell r="AN1303">
            <v>0</v>
          </cell>
          <cell r="AO1303">
            <v>0</v>
          </cell>
          <cell r="AR1303" t="str">
            <v>50b</v>
          </cell>
        </row>
        <row r="1304">
          <cell r="R1304">
            <v>123117.23</v>
          </cell>
          <cell r="S1304">
            <v>125814.83</v>
          </cell>
          <cell r="T1304">
            <v>0</v>
          </cell>
          <cell r="U1304">
            <v>0</v>
          </cell>
          <cell r="V1304">
            <v>0</v>
          </cell>
          <cell r="W1304">
            <v>0</v>
          </cell>
          <cell r="X1304">
            <v>0</v>
          </cell>
          <cell r="Y1304">
            <v>0</v>
          </cell>
          <cell r="Z1304">
            <v>-3738.9</v>
          </cell>
          <cell r="AA1304">
            <v>0</v>
          </cell>
          <cell r="AB1304">
            <v>0</v>
          </cell>
          <cell r="AC1304">
            <v>-91461.49</v>
          </cell>
          <cell r="AD1304">
            <v>7620.9495833333322</v>
          </cell>
          <cell r="AE1304">
            <v>16785.836249999997</v>
          </cell>
          <cell r="AF1304">
            <v>20744.338333333333</v>
          </cell>
          <cell r="AG1304">
            <v>20744.338333333333</v>
          </cell>
          <cell r="AH1304">
            <v>20744.338333333333</v>
          </cell>
          <cell r="AI1304">
            <v>20744.338333333333</v>
          </cell>
          <cell r="AJ1304">
            <v>20744.338333333333</v>
          </cell>
          <cell r="AK1304">
            <v>20744.338333333333</v>
          </cell>
          <cell r="AL1304">
            <v>20588.550833333331</v>
          </cell>
          <cell r="AM1304">
            <v>20432.763333333332</v>
          </cell>
          <cell r="AN1304">
            <v>20432.763333333332</v>
          </cell>
          <cell r="AO1304">
            <v>16621.867916666666</v>
          </cell>
          <cell r="AR1304" t="str">
            <v>48</v>
          </cell>
        </row>
        <row r="1305">
          <cell r="R1305">
            <v>-133332</v>
          </cell>
          <cell r="S1305">
            <v>-166665</v>
          </cell>
          <cell r="T1305">
            <v>-199998</v>
          </cell>
          <cell r="U1305">
            <v>-233331</v>
          </cell>
          <cell r="V1305">
            <v>-266664</v>
          </cell>
          <cell r="W1305">
            <v>-299997</v>
          </cell>
          <cell r="X1305">
            <v>-333330</v>
          </cell>
          <cell r="Y1305">
            <v>-240545</v>
          </cell>
          <cell r="Z1305">
            <v>0</v>
          </cell>
          <cell r="AA1305">
            <v>-29167</v>
          </cell>
          <cell r="AB1305">
            <v>-58334</v>
          </cell>
          <cell r="AC1305">
            <v>-87501</v>
          </cell>
          <cell r="AD1305">
            <v>-216940.38916666666</v>
          </cell>
          <cell r="AE1305">
            <v>-213815.13916666666</v>
          </cell>
          <cell r="AF1305">
            <v>-209995.38916666666</v>
          </cell>
          <cell r="AG1305">
            <v>-205481.13916666666</v>
          </cell>
          <cell r="AH1305">
            <v>-200272.38916666666</v>
          </cell>
          <cell r="AI1305">
            <v>-194369.15291666667</v>
          </cell>
          <cell r="AJ1305">
            <v>-188571.375</v>
          </cell>
          <cell r="AK1305">
            <v>-179360.25</v>
          </cell>
          <cell r="AL1305">
            <v>-172821.66666666666</v>
          </cell>
          <cell r="AM1305">
            <v>-172648.08333333334</v>
          </cell>
          <cell r="AN1305">
            <v>-172127.33333333334</v>
          </cell>
          <cell r="AO1305">
            <v>-171259.41666666666</v>
          </cell>
          <cell r="AR1305" t="str">
            <v>50b</v>
          </cell>
        </row>
        <row r="1306">
          <cell r="R1306">
            <v>-190511</v>
          </cell>
          <cell r="S1306">
            <v>-190511</v>
          </cell>
          <cell r="T1306">
            <v>-189683.11</v>
          </cell>
          <cell r="U1306">
            <v>-188846.94</v>
          </cell>
          <cell r="V1306">
            <v>-188002.41</v>
          </cell>
          <cell r="W1306">
            <v>-187149.43</v>
          </cell>
          <cell r="X1306">
            <v>-186287.92</v>
          </cell>
          <cell r="Y1306">
            <v>-185417.8</v>
          </cell>
          <cell r="Z1306">
            <v>-184538.98</v>
          </cell>
          <cell r="AA1306">
            <v>-183651.37</v>
          </cell>
          <cell r="AB1306">
            <v>-182754.88</v>
          </cell>
          <cell r="AC1306">
            <v>-181849.43</v>
          </cell>
          <cell r="AD1306">
            <v>-7937.958333333333</v>
          </cell>
          <cell r="AE1306">
            <v>-23813.875</v>
          </cell>
          <cell r="AF1306">
            <v>-39655.296249999999</v>
          </cell>
          <cell r="AG1306">
            <v>-55427.381666666661</v>
          </cell>
          <cell r="AH1306">
            <v>-71129.437916666662</v>
          </cell>
          <cell r="AI1306">
            <v>-86760.764583333337</v>
          </cell>
          <cell r="AJ1306">
            <v>-102320.65416666667</v>
          </cell>
          <cell r="AK1306">
            <v>-117808.3925</v>
          </cell>
          <cell r="AL1306">
            <v>-133223.25833333333</v>
          </cell>
          <cell r="AM1306">
            <v>-148564.52291666667</v>
          </cell>
          <cell r="AN1306">
            <v>-163831.44999999998</v>
          </cell>
          <cell r="AO1306">
            <v>-179023.29624999998</v>
          </cell>
          <cell r="AR1306" t="str">
            <v>62</v>
          </cell>
        </row>
        <row r="1307">
          <cell r="R1307">
            <v>-1380184</v>
          </cell>
          <cell r="S1307">
            <v>-1558391</v>
          </cell>
          <cell r="T1307">
            <v>-1785412</v>
          </cell>
          <cell r="U1307">
            <v>-676432.27</v>
          </cell>
          <cell r="V1307">
            <v>-756886.27</v>
          </cell>
          <cell r="W1307">
            <v>-826849.27</v>
          </cell>
          <cell r="X1307">
            <v>-879956.27</v>
          </cell>
          <cell r="Y1307">
            <v>-929170.27</v>
          </cell>
          <cell r="Z1307">
            <v>-985706.27</v>
          </cell>
          <cell r="AA1307">
            <v>-1068406.27</v>
          </cell>
          <cell r="AB1307">
            <v>-1228158.27</v>
          </cell>
          <cell r="AC1307">
            <v>-1444267.27</v>
          </cell>
          <cell r="AD1307">
            <v>-965315.29499999993</v>
          </cell>
          <cell r="AE1307">
            <v>-954537.75166666659</v>
          </cell>
          <cell r="AF1307">
            <v>-955023.36166666669</v>
          </cell>
          <cell r="AG1307">
            <v>-965465.38624999998</v>
          </cell>
          <cell r="AH1307">
            <v>-981209.78374999994</v>
          </cell>
          <cell r="AI1307">
            <v>-997037.13958333328</v>
          </cell>
          <cell r="AJ1307">
            <v>-1013944.5370833332</v>
          </cell>
          <cell r="AK1307">
            <v>-1031934.8512499998</v>
          </cell>
          <cell r="AL1307">
            <v>-1050696.5820833331</v>
          </cell>
          <cell r="AM1307">
            <v>-1070627.0212499998</v>
          </cell>
          <cell r="AN1307">
            <v>-1092259.1687499997</v>
          </cell>
          <cell r="AO1307">
            <v>-1115096.1079166664</v>
          </cell>
        </row>
        <row r="1308">
          <cell r="R1308">
            <v>-1436307.72</v>
          </cell>
          <cell r="S1308">
            <v>-734368.43</v>
          </cell>
          <cell r="T1308">
            <v>-807453.43</v>
          </cell>
          <cell r="U1308">
            <v>-880581.09</v>
          </cell>
          <cell r="V1308">
            <v>-953668.51</v>
          </cell>
          <cell r="W1308">
            <v>-1027076.1</v>
          </cell>
          <cell r="X1308">
            <v>-1100900.29</v>
          </cell>
          <cell r="Y1308">
            <v>-1185278.72</v>
          </cell>
          <cell r="Z1308">
            <v>-1259440.06</v>
          </cell>
          <cell r="AA1308">
            <v>-1334189.5900000001</v>
          </cell>
          <cell r="AB1308">
            <v>-1408700.21</v>
          </cell>
          <cell r="AC1308">
            <v>-851504.11</v>
          </cell>
          <cell r="AD1308">
            <v>-996383.24041666661</v>
          </cell>
          <cell r="AE1308">
            <v>-1039475.5291666669</v>
          </cell>
          <cell r="AF1308">
            <v>-1046961.1883333335</v>
          </cell>
          <cell r="AG1308">
            <v>-1054544.8666666667</v>
          </cell>
          <cell r="AH1308">
            <v>-1062582.0725</v>
          </cell>
          <cell r="AI1308">
            <v>-1071024.3183333331</v>
          </cell>
          <cell r="AJ1308">
            <v>-1079839.3366666667</v>
          </cell>
          <cell r="AK1308">
            <v>-1089070.2904166665</v>
          </cell>
          <cell r="AL1308">
            <v>-1098700.6804166667</v>
          </cell>
          <cell r="AM1308">
            <v>-1108653.9541666668</v>
          </cell>
          <cell r="AN1308">
            <v>-1118843.8845833333</v>
          </cell>
          <cell r="AO1308">
            <v>-1102800.7654166666</v>
          </cell>
          <cell r="AR1308" t="str">
            <v>50a</v>
          </cell>
        </row>
        <row r="1309">
          <cell r="Z1309">
            <v>-384889.2</v>
          </cell>
          <cell r="AA1309">
            <v>-697595.43</v>
          </cell>
          <cell r="AB1309">
            <v>-367087.79</v>
          </cell>
          <cell r="AC1309">
            <v>-380519.56</v>
          </cell>
          <cell r="AK1309">
            <v>0</v>
          </cell>
          <cell r="AL1309">
            <v>-16037.050000000001</v>
          </cell>
          <cell r="AM1309">
            <v>-61140.576250000006</v>
          </cell>
          <cell r="AN1309">
            <v>-105502.37708333334</v>
          </cell>
          <cell r="AO1309">
            <v>-136652.68333333335</v>
          </cell>
          <cell r="AR1309" t="str">
            <v>50b</v>
          </cell>
        </row>
        <row r="1310">
          <cell r="R1310">
            <v>-728280.11</v>
          </cell>
          <cell r="S1310">
            <v>-724292.86</v>
          </cell>
          <cell r="T1310">
            <v>-719757.95</v>
          </cell>
          <cell r="U1310">
            <v>-714621.02</v>
          </cell>
          <cell r="V1310">
            <v>-712930.35</v>
          </cell>
          <cell r="W1310">
            <v>-706910.03</v>
          </cell>
          <cell r="X1310">
            <v>-702589.57</v>
          </cell>
          <cell r="Y1310">
            <v>-685860.49</v>
          </cell>
          <cell r="Z1310">
            <v>-681140.53</v>
          </cell>
          <cell r="AA1310">
            <v>-674884.54</v>
          </cell>
          <cell r="AB1310">
            <v>-672517.82</v>
          </cell>
          <cell r="AC1310">
            <v>-672517.82</v>
          </cell>
          <cell r="AD1310">
            <v>-755362.2074999999</v>
          </cell>
          <cell r="AE1310">
            <v>-750764.54749999999</v>
          </cell>
          <cell r="AF1310">
            <v>-746287.92208333325</v>
          </cell>
          <cell r="AG1310">
            <v>-741676.84916666674</v>
          </cell>
          <cell r="AH1310">
            <v>-737116.53833333345</v>
          </cell>
          <cell r="AI1310">
            <v>-732754.30375000008</v>
          </cell>
          <cell r="AJ1310">
            <v>-728336.5904166667</v>
          </cell>
          <cell r="AK1310">
            <v>-723504.56333333347</v>
          </cell>
          <cell r="AL1310">
            <v>-718240.19666666666</v>
          </cell>
          <cell r="AM1310">
            <v>-712828.04833333334</v>
          </cell>
          <cell r="AN1310">
            <v>-707358.61625000008</v>
          </cell>
          <cell r="AO1310">
            <v>-702165.77208333334</v>
          </cell>
          <cell r="AR1310" t="str">
            <v>50a</v>
          </cell>
        </row>
        <row r="1311">
          <cell r="R1311">
            <v>-298241.32</v>
          </cell>
          <cell r="S1311">
            <v>-298241.32</v>
          </cell>
          <cell r="T1311">
            <v>-60661.32</v>
          </cell>
          <cell r="U1311">
            <v>-82819.05</v>
          </cell>
          <cell r="V1311">
            <v>-82756.95</v>
          </cell>
          <cell r="W1311">
            <v>-125457.74</v>
          </cell>
          <cell r="X1311">
            <v>-145204.01</v>
          </cell>
          <cell r="Y1311">
            <v>-166496.20000000001</v>
          </cell>
          <cell r="Z1311">
            <v>-186752.96</v>
          </cell>
          <cell r="AA1311">
            <v>-135158.64000000001</v>
          </cell>
          <cell r="AB1311">
            <v>-157733.22</v>
          </cell>
          <cell r="AC1311">
            <v>-441980.04</v>
          </cell>
          <cell r="AD1311">
            <v>-229982.71249999999</v>
          </cell>
          <cell r="AE1311">
            <v>-205717.86250000002</v>
          </cell>
          <cell r="AF1311">
            <v>-192926.85833333337</v>
          </cell>
          <cell r="AG1311">
            <v>-192532.93874999997</v>
          </cell>
          <cell r="AH1311">
            <v>-193059.67041666666</v>
          </cell>
          <cell r="AI1311">
            <v>-191874.22250000003</v>
          </cell>
          <cell r="AJ1311">
            <v>-189801.94375000001</v>
          </cell>
          <cell r="AK1311">
            <v>-189439.60083333333</v>
          </cell>
          <cell r="AL1311">
            <v>-187506.93208333335</v>
          </cell>
          <cell r="AM1311">
            <v>-180966.99958333335</v>
          </cell>
          <cell r="AN1311">
            <v>-173217.91125</v>
          </cell>
          <cell r="AO1311">
            <v>-175802.78416666665</v>
          </cell>
          <cell r="AR1311" t="str">
            <v>50a</v>
          </cell>
        </row>
        <row r="1312">
          <cell r="R1312">
            <v>0</v>
          </cell>
          <cell r="S1312">
            <v>0</v>
          </cell>
          <cell r="T1312">
            <v>0</v>
          </cell>
          <cell r="U1312">
            <v>0</v>
          </cell>
          <cell r="V1312">
            <v>0</v>
          </cell>
          <cell r="W1312">
            <v>0</v>
          </cell>
          <cell r="X1312">
            <v>0</v>
          </cell>
          <cell r="Y1312">
            <v>0</v>
          </cell>
          <cell r="Z1312">
            <v>0</v>
          </cell>
          <cell r="AA1312">
            <v>0</v>
          </cell>
          <cell r="AB1312">
            <v>0</v>
          </cell>
          <cell r="AC1312">
            <v>0</v>
          </cell>
          <cell r="AD1312">
            <v>0</v>
          </cell>
          <cell r="AE1312">
            <v>0</v>
          </cell>
          <cell r="AF1312">
            <v>0</v>
          </cell>
          <cell r="AG1312">
            <v>0</v>
          </cell>
          <cell r="AH1312">
            <v>0</v>
          </cell>
          <cell r="AI1312">
            <v>0</v>
          </cell>
          <cell r="AJ1312">
            <v>0</v>
          </cell>
          <cell r="AK1312">
            <v>0</v>
          </cell>
          <cell r="AL1312">
            <v>0</v>
          </cell>
          <cell r="AM1312">
            <v>0</v>
          </cell>
          <cell r="AN1312">
            <v>0</v>
          </cell>
          <cell r="AO1312">
            <v>0</v>
          </cell>
          <cell r="AR1312" t="str">
            <v>50a</v>
          </cell>
        </row>
        <row r="1313">
          <cell r="R1313">
            <v>0</v>
          </cell>
          <cell r="S1313">
            <v>0</v>
          </cell>
          <cell r="T1313">
            <v>0</v>
          </cell>
          <cell r="U1313">
            <v>0</v>
          </cell>
          <cell r="V1313">
            <v>0</v>
          </cell>
          <cell r="W1313">
            <v>0</v>
          </cell>
          <cell r="X1313">
            <v>0</v>
          </cell>
          <cell r="Y1313">
            <v>0</v>
          </cell>
          <cell r="Z1313">
            <v>0</v>
          </cell>
          <cell r="AA1313">
            <v>0</v>
          </cell>
          <cell r="AB1313">
            <v>0</v>
          </cell>
          <cell r="AC1313">
            <v>0</v>
          </cell>
          <cell r="AD1313">
            <v>0</v>
          </cell>
          <cell r="AE1313">
            <v>0</v>
          </cell>
          <cell r="AF1313">
            <v>0</v>
          </cell>
          <cell r="AG1313">
            <v>0</v>
          </cell>
          <cell r="AH1313">
            <v>0</v>
          </cell>
          <cell r="AI1313">
            <v>0</v>
          </cell>
          <cell r="AJ1313">
            <v>0</v>
          </cell>
          <cell r="AK1313">
            <v>0</v>
          </cell>
          <cell r="AL1313">
            <v>0</v>
          </cell>
          <cell r="AM1313">
            <v>0</v>
          </cell>
          <cell r="AN1313">
            <v>0</v>
          </cell>
          <cell r="AO1313">
            <v>0</v>
          </cell>
          <cell r="AR1313" t="str">
            <v>50a</v>
          </cell>
        </row>
        <row r="1314">
          <cell r="R1314">
            <v>0</v>
          </cell>
          <cell r="S1314">
            <v>0</v>
          </cell>
          <cell r="T1314">
            <v>0</v>
          </cell>
          <cell r="U1314">
            <v>0</v>
          </cell>
          <cell r="V1314">
            <v>0</v>
          </cell>
          <cell r="W1314">
            <v>0</v>
          </cell>
          <cell r="X1314">
            <v>0</v>
          </cell>
          <cell r="Y1314">
            <v>0</v>
          </cell>
          <cell r="Z1314">
            <v>0</v>
          </cell>
          <cell r="AA1314">
            <v>0</v>
          </cell>
          <cell r="AB1314">
            <v>0</v>
          </cell>
          <cell r="AC1314">
            <v>0</v>
          </cell>
          <cell r="AD1314">
            <v>0</v>
          </cell>
          <cell r="AE1314">
            <v>0</v>
          </cell>
          <cell r="AF1314">
            <v>0</v>
          </cell>
          <cell r="AG1314">
            <v>0</v>
          </cell>
          <cell r="AH1314">
            <v>0</v>
          </cell>
          <cell r="AI1314">
            <v>0</v>
          </cell>
          <cell r="AJ1314">
            <v>0</v>
          </cell>
          <cell r="AK1314">
            <v>0</v>
          </cell>
          <cell r="AL1314">
            <v>0</v>
          </cell>
          <cell r="AM1314">
            <v>0</v>
          </cell>
          <cell r="AN1314">
            <v>0</v>
          </cell>
          <cell r="AO1314">
            <v>0</v>
          </cell>
          <cell r="AR1314" t="str">
            <v>50a</v>
          </cell>
        </row>
        <row r="1315">
          <cell r="R1315">
            <v>0</v>
          </cell>
          <cell r="S1315">
            <v>0</v>
          </cell>
          <cell r="T1315">
            <v>0</v>
          </cell>
          <cell r="U1315">
            <v>0</v>
          </cell>
          <cell r="V1315">
            <v>0</v>
          </cell>
          <cell r="W1315">
            <v>0</v>
          </cell>
          <cell r="X1315">
            <v>0</v>
          </cell>
          <cell r="Y1315">
            <v>0</v>
          </cell>
          <cell r="Z1315">
            <v>0</v>
          </cell>
          <cell r="AA1315">
            <v>0</v>
          </cell>
          <cell r="AB1315">
            <v>0</v>
          </cell>
          <cell r="AC1315">
            <v>0</v>
          </cell>
          <cell r="AD1315">
            <v>60.458750000000002</v>
          </cell>
          <cell r="AE1315">
            <v>20.152916666666666</v>
          </cell>
          <cell r="AF1315">
            <v>0</v>
          </cell>
          <cell r="AG1315">
            <v>0</v>
          </cell>
          <cell r="AH1315">
            <v>0</v>
          </cell>
          <cell r="AI1315">
            <v>0</v>
          </cell>
          <cell r="AJ1315">
            <v>0</v>
          </cell>
          <cell r="AK1315">
            <v>0</v>
          </cell>
          <cell r="AL1315">
            <v>0</v>
          </cell>
          <cell r="AM1315">
            <v>0</v>
          </cell>
          <cell r="AN1315">
            <v>0</v>
          </cell>
          <cell r="AO1315">
            <v>0</v>
          </cell>
          <cell r="AR1315" t="str">
            <v>50a</v>
          </cell>
        </row>
        <row r="1316">
          <cell r="R1316">
            <v>0</v>
          </cell>
          <cell r="S1316">
            <v>0</v>
          </cell>
          <cell r="T1316">
            <v>0</v>
          </cell>
          <cell r="U1316">
            <v>0</v>
          </cell>
          <cell r="V1316">
            <v>0</v>
          </cell>
          <cell r="W1316">
            <v>0</v>
          </cell>
          <cell r="X1316">
            <v>0</v>
          </cell>
          <cell r="Y1316">
            <v>0</v>
          </cell>
          <cell r="Z1316">
            <v>0</v>
          </cell>
          <cell r="AA1316">
            <v>0</v>
          </cell>
          <cell r="AB1316">
            <v>0</v>
          </cell>
          <cell r="AC1316">
            <v>0</v>
          </cell>
          <cell r="AD1316">
            <v>-450000</v>
          </cell>
          <cell r="AE1316">
            <v>-283333.33333333331</v>
          </cell>
          <cell r="AF1316">
            <v>-150000</v>
          </cell>
          <cell r="AG1316">
            <v>-50000</v>
          </cell>
          <cell r="AH1316">
            <v>0</v>
          </cell>
          <cell r="AI1316">
            <v>0</v>
          </cell>
          <cell r="AJ1316">
            <v>0</v>
          </cell>
          <cell r="AK1316">
            <v>0</v>
          </cell>
          <cell r="AL1316">
            <v>0</v>
          </cell>
          <cell r="AM1316">
            <v>0</v>
          </cell>
          <cell r="AN1316">
            <v>0</v>
          </cell>
          <cell r="AO1316">
            <v>0</v>
          </cell>
          <cell r="AR1316" t="str">
            <v>50b</v>
          </cell>
        </row>
        <row r="1317">
          <cell r="R1317">
            <v>0</v>
          </cell>
          <cell r="S1317">
            <v>0</v>
          </cell>
          <cell r="T1317">
            <v>0</v>
          </cell>
          <cell r="U1317">
            <v>0</v>
          </cell>
          <cell r="V1317">
            <v>0</v>
          </cell>
          <cell r="W1317">
            <v>0</v>
          </cell>
          <cell r="X1317">
            <v>0</v>
          </cell>
          <cell r="Y1317">
            <v>0</v>
          </cell>
          <cell r="Z1317">
            <v>0</v>
          </cell>
          <cell r="AA1317">
            <v>0</v>
          </cell>
          <cell r="AB1317">
            <v>0</v>
          </cell>
          <cell r="AC1317">
            <v>0</v>
          </cell>
          <cell r="AD1317">
            <v>0</v>
          </cell>
          <cell r="AE1317">
            <v>0</v>
          </cell>
          <cell r="AF1317">
            <v>0</v>
          </cell>
          <cell r="AG1317">
            <v>0</v>
          </cell>
          <cell r="AH1317">
            <v>0</v>
          </cell>
          <cell r="AI1317">
            <v>0</v>
          </cell>
          <cell r="AJ1317">
            <v>0</v>
          </cell>
          <cell r="AK1317">
            <v>0</v>
          </cell>
          <cell r="AL1317">
            <v>0</v>
          </cell>
          <cell r="AM1317">
            <v>0</v>
          </cell>
          <cell r="AN1317">
            <v>0</v>
          </cell>
          <cell r="AO1317">
            <v>0</v>
          </cell>
          <cell r="AR1317" t="str">
            <v>50b</v>
          </cell>
        </row>
        <row r="1318">
          <cell r="R1318">
            <v>-241544</v>
          </cell>
          <cell r="S1318">
            <v>-87944</v>
          </cell>
          <cell r="T1318">
            <v>-1606812</v>
          </cell>
          <cell r="U1318">
            <v>-1606812</v>
          </cell>
          <cell r="V1318">
            <v>-1390796</v>
          </cell>
          <cell r="W1318">
            <v>0</v>
          </cell>
          <cell r="X1318">
            <v>0</v>
          </cell>
          <cell r="Y1318">
            <v>0</v>
          </cell>
          <cell r="Z1318">
            <v>0</v>
          </cell>
          <cell r="AA1318">
            <v>0</v>
          </cell>
          <cell r="AB1318">
            <v>0</v>
          </cell>
          <cell r="AC1318">
            <v>0</v>
          </cell>
          <cell r="AD1318">
            <v>-42173.75</v>
          </cell>
          <cell r="AE1318">
            <v>-55902.416666666664</v>
          </cell>
          <cell r="AF1318">
            <v>-126517.25</v>
          </cell>
          <cell r="AG1318">
            <v>-260418.25</v>
          </cell>
          <cell r="AH1318">
            <v>-385318.58333333331</v>
          </cell>
          <cell r="AI1318">
            <v>-443268.41666666669</v>
          </cell>
          <cell r="AJ1318">
            <v>-443268.41666666669</v>
          </cell>
          <cell r="AK1318">
            <v>-443268.41666666669</v>
          </cell>
          <cell r="AL1318">
            <v>-443268.41666666669</v>
          </cell>
          <cell r="AM1318">
            <v>-443268.41666666669</v>
          </cell>
          <cell r="AN1318">
            <v>-443268.41666666669</v>
          </cell>
          <cell r="AO1318">
            <v>-427213.70833333331</v>
          </cell>
          <cell r="AR1318" t="str">
            <v>62</v>
          </cell>
        </row>
        <row r="1319">
          <cell r="R1319">
            <v>0</v>
          </cell>
          <cell r="S1319">
            <v>0</v>
          </cell>
          <cell r="T1319">
            <v>0</v>
          </cell>
          <cell r="U1319">
            <v>0</v>
          </cell>
          <cell r="V1319">
            <v>0</v>
          </cell>
          <cell r="W1319">
            <v>0</v>
          </cell>
          <cell r="X1319">
            <v>0</v>
          </cell>
          <cell r="Y1319">
            <v>0</v>
          </cell>
          <cell r="Z1319">
            <v>0</v>
          </cell>
          <cell r="AA1319">
            <v>0</v>
          </cell>
          <cell r="AB1319">
            <v>0</v>
          </cell>
          <cell r="AC1319">
            <v>0</v>
          </cell>
          <cell r="AD1319">
            <v>-821601.25</v>
          </cell>
          <cell r="AE1319">
            <v>-620765.41666666663</v>
          </cell>
          <cell r="AF1319">
            <v>-520347.5</v>
          </cell>
          <cell r="AG1319">
            <v>-391518.75</v>
          </cell>
          <cell r="AH1319">
            <v>-133861.25</v>
          </cell>
          <cell r="AI1319">
            <v>-4193.75</v>
          </cell>
          <cell r="AJ1319">
            <v>-2516.25</v>
          </cell>
          <cell r="AK1319">
            <v>-838.75</v>
          </cell>
          <cell r="AL1319">
            <v>0</v>
          </cell>
          <cell r="AM1319">
            <v>0</v>
          </cell>
          <cell r="AN1319">
            <v>0</v>
          </cell>
          <cell r="AO1319">
            <v>0</v>
          </cell>
          <cell r="AR1319" t="str">
            <v>62</v>
          </cell>
        </row>
        <row r="1320">
          <cell r="R1320">
            <v>-3250409</v>
          </cell>
          <cell r="S1320">
            <v>-3250409</v>
          </cell>
          <cell r="T1320">
            <v>0</v>
          </cell>
          <cell r="U1320">
            <v>0</v>
          </cell>
          <cell r="V1320">
            <v>0</v>
          </cell>
          <cell r="W1320">
            <v>0</v>
          </cell>
          <cell r="X1320">
            <v>0</v>
          </cell>
          <cell r="Y1320">
            <v>0</v>
          </cell>
          <cell r="Z1320">
            <v>0</v>
          </cell>
          <cell r="AA1320">
            <v>0</v>
          </cell>
          <cell r="AB1320">
            <v>0</v>
          </cell>
          <cell r="AC1320">
            <v>-11886359</v>
          </cell>
          <cell r="AD1320">
            <v>-406301.125</v>
          </cell>
          <cell r="AE1320">
            <v>-677168.54166666663</v>
          </cell>
          <cell r="AF1320">
            <v>-812602.25</v>
          </cell>
          <cell r="AG1320">
            <v>-812602.25</v>
          </cell>
          <cell r="AH1320">
            <v>-812602.25</v>
          </cell>
          <cell r="AI1320">
            <v>-812602.25</v>
          </cell>
          <cell r="AJ1320">
            <v>-812602.25</v>
          </cell>
          <cell r="AK1320">
            <v>-812602.25</v>
          </cell>
          <cell r="AL1320">
            <v>-812602.25</v>
          </cell>
          <cell r="AM1320">
            <v>-812602.25</v>
          </cell>
          <cell r="AN1320">
            <v>-812602.25</v>
          </cell>
          <cell r="AO1320">
            <v>-1172433.5</v>
          </cell>
          <cell r="AR1320" t="str">
            <v>62</v>
          </cell>
        </row>
        <row r="1321">
          <cell r="Z1321">
            <v>-4270080</v>
          </cell>
          <cell r="AA1321">
            <v>-4270080</v>
          </cell>
          <cell r="AB1321">
            <v>-4270080</v>
          </cell>
          <cell r="AC1321">
            <v>-7374556</v>
          </cell>
          <cell r="AK1321">
            <v>0</v>
          </cell>
          <cell r="AL1321">
            <v>-177920</v>
          </cell>
          <cell r="AM1321">
            <v>-533760</v>
          </cell>
          <cell r="AN1321">
            <v>-889600</v>
          </cell>
          <cell r="AO1321">
            <v>-1374793.1666666667</v>
          </cell>
          <cell r="AR1321" t="str">
            <v>62</v>
          </cell>
        </row>
        <row r="1322">
          <cell r="AC1322">
            <v>-249455</v>
          </cell>
          <cell r="AO1322">
            <v>-10393.958333333334</v>
          </cell>
          <cell r="AR1322" t="str">
            <v>62</v>
          </cell>
        </row>
        <row r="1323">
          <cell r="R1323">
            <v>-633689.44999999995</v>
          </cell>
          <cell r="S1323">
            <v>-633689.44999999995</v>
          </cell>
          <cell r="T1323">
            <v>-633689.44999999995</v>
          </cell>
          <cell r="U1323">
            <v>-633689.44999999995</v>
          </cell>
          <cell r="V1323">
            <v>-621574.30000000005</v>
          </cell>
          <cell r="W1323">
            <v>-617568.47</v>
          </cell>
          <cell r="X1323">
            <v>-617568.47</v>
          </cell>
          <cell r="Y1323">
            <v>-617568.47</v>
          </cell>
          <cell r="Z1323">
            <v>-617568.47</v>
          </cell>
          <cell r="AA1323">
            <v>-535861.12</v>
          </cell>
          <cell r="AB1323">
            <v>-182310.17</v>
          </cell>
          <cell r="AC1323">
            <v>-64818.9</v>
          </cell>
          <cell r="AD1323">
            <v>-642965.26166666672</v>
          </cell>
          <cell r="AE1323">
            <v>-639140.4716666668</v>
          </cell>
          <cell r="AF1323">
            <v>-635656.78708333347</v>
          </cell>
          <cell r="AG1323">
            <v>-633888.24416666676</v>
          </cell>
          <cell r="AH1323">
            <v>-633185.4225000001</v>
          </cell>
          <cell r="AI1323">
            <v>-632008.14666666673</v>
          </cell>
          <cell r="AJ1323">
            <v>-630664.73166666669</v>
          </cell>
          <cell r="AK1323">
            <v>-629321.31666666665</v>
          </cell>
          <cell r="AL1323">
            <v>-627977.90166666661</v>
          </cell>
          <cell r="AM1323">
            <v>-623230.01374999993</v>
          </cell>
          <cell r="AN1323">
            <v>-600346.36333333317</v>
          </cell>
          <cell r="AO1323">
            <v>-557835.95374999987</v>
          </cell>
          <cell r="AR1323" t="str">
            <v>15</v>
          </cell>
          <cell r="AS1323" t="str">
            <v>8</v>
          </cell>
        </row>
        <row r="1324">
          <cell r="R1324">
            <v>-1563239.74</v>
          </cell>
          <cell r="S1324">
            <v>-1517922.89</v>
          </cell>
          <cell r="T1324">
            <v>-821160.95999999996</v>
          </cell>
          <cell r="U1324">
            <v>-821160.95999999996</v>
          </cell>
          <cell r="V1324">
            <v>-673008.26</v>
          </cell>
          <cell r="W1324">
            <v>-650955.26</v>
          </cell>
          <cell r="X1324">
            <v>-650955.26</v>
          </cell>
          <cell r="Y1324">
            <v>-650955.26</v>
          </cell>
          <cell r="Z1324">
            <v>-605272.26</v>
          </cell>
          <cell r="AA1324">
            <v>-605272.26</v>
          </cell>
          <cell r="AB1324">
            <v>-596792.31000000006</v>
          </cell>
          <cell r="AC1324">
            <v>-570451.21</v>
          </cell>
          <cell r="AD1324">
            <v>-3912982.396666667</v>
          </cell>
          <cell r="AE1324">
            <v>-3627929.1062499997</v>
          </cell>
          <cell r="AF1324">
            <v>-3312126.6375000007</v>
          </cell>
          <cell r="AG1324">
            <v>-2975473.3895833329</v>
          </cell>
          <cell r="AH1324">
            <v>-2650611.6637499998</v>
          </cell>
          <cell r="AI1324">
            <v>-2334702.4641666668</v>
          </cell>
          <cell r="AJ1324">
            <v>-2024486.642916667</v>
          </cell>
          <cell r="AK1324">
            <v>-1715395.1433333338</v>
          </cell>
          <cell r="AL1324">
            <v>-1448599.7391666668</v>
          </cell>
          <cell r="AM1324">
            <v>-1225660.6929166669</v>
          </cell>
          <cell r="AN1324">
            <v>-1004628.4191666666</v>
          </cell>
          <cell r="AO1324">
            <v>-852290.00875000004</v>
          </cell>
          <cell r="AR1324" t="str">
            <v>15</v>
          </cell>
          <cell r="AS1324" t="str">
            <v>8</v>
          </cell>
        </row>
        <row r="1325">
          <cell r="R1325">
            <v>-309384.17</v>
          </cell>
          <cell r="S1325">
            <v>-309384.17</v>
          </cell>
          <cell r="T1325">
            <v>-309384.17</v>
          </cell>
          <cell r="U1325">
            <v>-309384.17</v>
          </cell>
          <cell r="V1325">
            <v>-279297</v>
          </cell>
          <cell r="W1325">
            <v>-279297</v>
          </cell>
          <cell r="X1325">
            <v>-279297</v>
          </cell>
          <cell r="Y1325">
            <v>-279297</v>
          </cell>
          <cell r="Z1325">
            <v>-255008</v>
          </cell>
          <cell r="AA1325">
            <v>-255008</v>
          </cell>
          <cell r="AB1325">
            <v>-255008</v>
          </cell>
          <cell r="AC1325">
            <v>-241756</v>
          </cell>
          <cell r="AD1325">
            <v>-339742.42708333331</v>
          </cell>
          <cell r="AE1325">
            <v>-336805.94124999997</v>
          </cell>
          <cell r="AF1325">
            <v>-333882.95541666663</v>
          </cell>
          <cell r="AG1325">
            <v>-330976.67791666667</v>
          </cell>
          <cell r="AH1325">
            <v>-326819.97666666663</v>
          </cell>
          <cell r="AI1325">
            <v>-321409.64333333331</v>
          </cell>
          <cell r="AJ1325">
            <v>-315999.31</v>
          </cell>
          <cell r="AK1325">
            <v>-310609.31</v>
          </cell>
          <cell r="AL1325">
            <v>-304496.20500000002</v>
          </cell>
          <cell r="AM1325">
            <v>-297639.66166666662</v>
          </cell>
          <cell r="AN1325">
            <v>-290965.97333333333</v>
          </cell>
          <cell r="AO1325">
            <v>-283922.97333333333</v>
          </cell>
          <cell r="AR1325" t="str">
            <v>15</v>
          </cell>
          <cell r="AS1325" t="str">
            <v>8</v>
          </cell>
        </row>
        <row r="1326">
          <cell r="R1326">
            <v>0</v>
          </cell>
          <cell r="S1326">
            <v>0</v>
          </cell>
          <cell r="T1326">
            <v>0</v>
          </cell>
          <cell r="U1326">
            <v>0</v>
          </cell>
          <cell r="V1326">
            <v>0</v>
          </cell>
          <cell r="W1326">
            <v>0</v>
          </cell>
          <cell r="X1326">
            <v>0</v>
          </cell>
          <cell r="Y1326">
            <v>0</v>
          </cell>
          <cell r="Z1326">
            <v>0</v>
          </cell>
          <cell r="AA1326">
            <v>0</v>
          </cell>
          <cell r="AB1326">
            <v>0</v>
          </cell>
          <cell r="AC1326">
            <v>0</v>
          </cell>
          <cell r="AD1326">
            <v>0</v>
          </cell>
          <cell r="AE1326">
            <v>0</v>
          </cell>
          <cell r="AF1326">
            <v>0</v>
          </cell>
          <cell r="AG1326">
            <v>0</v>
          </cell>
          <cell r="AH1326">
            <v>0</v>
          </cell>
          <cell r="AI1326">
            <v>0</v>
          </cell>
          <cell r="AJ1326">
            <v>0</v>
          </cell>
          <cell r="AK1326">
            <v>0</v>
          </cell>
          <cell r="AL1326">
            <v>0</v>
          </cell>
          <cell r="AM1326">
            <v>0</v>
          </cell>
          <cell r="AN1326">
            <v>0</v>
          </cell>
          <cell r="AO1326">
            <v>0</v>
          </cell>
          <cell r="AQ1326">
            <v>30</v>
          </cell>
          <cell r="AR1326" t="str">
            <v>54</v>
          </cell>
        </row>
        <row r="1327">
          <cell r="R1327">
            <v>0</v>
          </cell>
          <cell r="S1327">
            <v>0</v>
          </cell>
          <cell r="T1327">
            <v>0</v>
          </cell>
          <cell r="U1327">
            <v>0</v>
          </cell>
          <cell r="V1327">
            <v>0</v>
          </cell>
          <cell r="W1327">
            <v>0</v>
          </cell>
          <cell r="X1327">
            <v>0</v>
          </cell>
          <cell r="Y1327">
            <v>0</v>
          </cell>
          <cell r="Z1327">
            <v>0</v>
          </cell>
          <cell r="AA1327">
            <v>0</v>
          </cell>
          <cell r="AB1327">
            <v>0</v>
          </cell>
          <cell r="AC1327">
            <v>0</v>
          </cell>
          <cell r="AD1327">
            <v>0</v>
          </cell>
          <cell r="AE1327">
            <v>0</v>
          </cell>
          <cell r="AF1327">
            <v>0</v>
          </cell>
          <cell r="AG1327">
            <v>0</v>
          </cell>
          <cell r="AH1327">
            <v>0</v>
          </cell>
          <cell r="AI1327">
            <v>0</v>
          </cell>
          <cell r="AJ1327">
            <v>0</v>
          </cell>
          <cell r="AK1327">
            <v>0</v>
          </cell>
          <cell r="AL1327">
            <v>0</v>
          </cell>
          <cell r="AM1327">
            <v>0</v>
          </cell>
          <cell r="AN1327">
            <v>0</v>
          </cell>
          <cell r="AO1327">
            <v>0</v>
          </cell>
          <cell r="AQ1327">
            <v>30</v>
          </cell>
          <cell r="AR1327" t="str">
            <v>54</v>
          </cell>
        </row>
        <row r="1328">
          <cell r="R1328">
            <v>0</v>
          </cell>
          <cell r="S1328">
            <v>0</v>
          </cell>
          <cell r="T1328">
            <v>0</v>
          </cell>
          <cell r="U1328">
            <v>0</v>
          </cell>
          <cell r="V1328">
            <v>0</v>
          </cell>
          <cell r="W1328">
            <v>0</v>
          </cell>
          <cell r="X1328">
            <v>0</v>
          </cell>
          <cell r="Y1328">
            <v>0</v>
          </cell>
          <cell r="Z1328">
            <v>0</v>
          </cell>
          <cell r="AA1328">
            <v>0</v>
          </cell>
          <cell r="AB1328">
            <v>0</v>
          </cell>
          <cell r="AC1328">
            <v>0</v>
          </cell>
          <cell r="AD1328">
            <v>0</v>
          </cell>
          <cell r="AE1328">
            <v>0</v>
          </cell>
          <cell r="AF1328">
            <v>0</v>
          </cell>
          <cell r="AG1328">
            <v>0</v>
          </cell>
          <cell r="AH1328">
            <v>0</v>
          </cell>
          <cell r="AI1328">
            <v>0</v>
          </cell>
          <cell r="AJ1328">
            <v>0</v>
          </cell>
          <cell r="AK1328">
            <v>0</v>
          </cell>
          <cell r="AL1328">
            <v>0</v>
          </cell>
          <cell r="AM1328">
            <v>0</v>
          </cell>
          <cell r="AN1328">
            <v>0</v>
          </cell>
          <cell r="AO1328">
            <v>0</v>
          </cell>
          <cell r="AQ1328">
            <v>30</v>
          </cell>
          <cell r="AR1328" t="str">
            <v>54</v>
          </cell>
        </row>
        <row r="1329">
          <cell r="R1329">
            <v>0</v>
          </cell>
          <cell r="S1329">
            <v>0</v>
          </cell>
          <cell r="T1329">
            <v>0</v>
          </cell>
          <cell r="U1329">
            <v>0</v>
          </cell>
          <cell r="V1329">
            <v>0</v>
          </cell>
          <cell r="W1329">
            <v>0</v>
          </cell>
          <cell r="X1329">
            <v>0</v>
          </cell>
          <cell r="Y1329">
            <v>0</v>
          </cell>
          <cell r="Z1329">
            <v>0</v>
          </cell>
          <cell r="AA1329">
            <v>0</v>
          </cell>
          <cell r="AB1329">
            <v>0</v>
          </cell>
          <cell r="AC1329">
            <v>0</v>
          </cell>
          <cell r="AD1329">
            <v>0</v>
          </cell>
          <cell r="AE1329">
            <v>0</v>
          </cell>
          <cell r="AF1329">
            <v>0</v>
          </cell>
          <cell r="AG1329">
            <v>0</v>
          </cell>
          <cell r="AH1329">
            <v>0</v>
          </cell>
          <cell r="AI1329">
            <v>0</v>
          </cell>
          <cell r="AJ1329">
            <v>0</v>
          </cell>
          <cell r="AK1329">
            <v>0</v>
          </cell>
          <cell r="AL1329">
            <v>0</v>
          </cell>
          <cell r="AM1329">
            <v>0</v>
          </cell>
          <cell r="AN1329">
            <v>0</v>
          </cell>
          <cell r="AO1329">
            <v>0</v>
          </cell>
          <cell r="AQ1329">
            <v>30</v>
          </cell>
          <cell r="AR1329" t="str">
            <v>54</v>
          </cell>
        </row>
        <row r="1330">
          <cell r="R1330">
            <v>0</v>
          </cell>
          <cell r="S1330">
            <v>0</v>
          </cell>
          <cell r="T1330">
            <v>0</v>
          </cell>
          <cell r="U1330">
            <v>0</v>
          </cell>
          <cell r="V1330">
            <v>0</v>
          </cell>
          <cell r="W1330">
            <v>0</v>
          </cell>
          <cell r="X1330">
            <v>0</v>
          </cell>
          <cell r="Y1330">
            <v>0</v>
          </cell>
          <cell r="Z1330">
            <v>0</v>
          </cell>
          <cell r="AA1330">
            <v>0</v>
          </cell>
          <cell r="AB1330">
            <v>0</v>
          </cell>
          <cell r="AC1330">
            <v>0</v>
          </cell>
          <cell r="AD1330">
            <v>0</v>
          </cell>
          <cell r="AE1330">
            <v>0</v>
          </cell>
          <cell r="AF1330">
            <v>0</v>
          </cell>
          <cell r="AG1330">
            <v>0</v>
          </cell>
          <cell r="AH1330">
            <v>0</v>
          </cell>
          <cell r="AI1330">
            <v>0</v>
          </cell>
          <cell r="AJ1330">
            <v>0</v>
          </cell>
          <cell r="AK1330">
            <v>0</v>
          </cell>
          <cell r="AL1330">
            <v>0</v>
          </cell>
          <cell r="AM1330">
            <v>0</v>
          </cell>
          <cell r="AN1330">
            <v>0</v>
          </cell>
          <cell r="AO1330">
            <v>0</v>
          </cell>
          <cell r="AQ1330">
            <v>30</v>
          </cell>
          <cell r="AR1330" t="str">
            <v>54</v>
          </cell>
        </row>
        <row r="1331">
          <cell r="R1331">
            <v>0</v>
          </cell>
          <cell r="S1331">
            <v>0</v>
          </cell>
          <cell r="T1331">
            <v>0</v>
          </cell>
          <cell r="U1331">
            <v>0</v>
          </cell>
          <cell r="V1331">
            <v>0</v>
          </cell>
          <cell r="W1331">
            <v>0</v>
          </cell>
          <cell r="X1331">
            <v>0</v>
          </cell>
          <cell r="Y1331">
            <v>0</v>
          </cell>
          <cell r="Z1331">
            <v>0</v>
          </cell>
          <cell r="AA1331">
            <v>0</v>
          </cell>
          <cell r="AB1331">
            <v>0</v>
          </cell>
          <cell r="AC1331">
            <v>0</v>
          </cell>
          <cell r="AD1331">
            <v>0</v>
          </cell>
          <cell r="AE1331">
            <v>0</v>
          </cell>
          <cell r="AF1331">
            <v>0</v>
          </cell>
          <cell r="AG1331">
            <v>0</v>
          </cell>
          <cell r="AH1331">
            <v>0</v>
          </cell>
          <cell r="AI1331">
            <v>0</v>
          </cell>
          <cell r="AJ1331">
            <v>0</v>
          </cell>
          <cell r="AK1331">
            <v>0</v>
          </cell>
          <cell r="AL1331">
            <v>0</v>
          </cell>
          <cell r="AM1331">
            <v>0</v>
          </cell>
          <cell r="AN1331">
            <v>0</v>
          </cell>
          <cell r="AO1331">
            <v>0</v>
          </cell>
          <cell r="AQ1331">
            <v>30</v>
          </cell>
          <cell r="AR1331" t="str">
            <v>54</v>
          </cell>
        </row>
        <row r="1332">
          <cell r="R1332">
            <v>0</v>
          </cell>
          <cell r="S1332">
            <v>0</v>
          </cell>
          <cell r="T1332">
            <v>0</v>
          </cell>
          <cell r="U1332">
            <v>0</v>
          </cell>
          <cell r="V1332">
            <v>0</v>
          </cell>
          <cell r="W1332">
            <v>0</v>
          </cell>
          <cell r="X1332">
            <v>0</v>
          </cell>
          <cell r="Y1332">
            <v>0</v>
          </cell>
          <cell r="Z1332">
            <v>0</v>
          </cell>
          <cell r="AA1332">
            <v>0</v>
          </cell>
          <cell r="AB1332">
            <v>0</v>
          </cell>
          <cell r="AC1332">
            <v>0</v>
          </cell>
          <cell r="AD1332">
            <v>-1101.6166666666666</v>
          </cell>
          <cell r="AE1332">
            <v>-1101.6166666666666</v>
          </cell>
          <cell r="AF1332">
            <v>-1101.6166666666666</v>
          </cell>
          <cell r="AG1332">
            <v>-1101.6166666666666</v>
          </cell>
          <cell r="AH1332">
            <v>-1101.6166666666666</v>
          </cell>
          <cell r="AI1332">
            <v>-1101.6166666666666</v>
          </cell>
          <cell r="AJ1332">
            <v>-1101.6166666666666</v>
          </cell>
          <cell r="AK1332">
            <v>-963.91458333333321</v>
          </cell>
          <cell r="AL1332">
            <v>-688.51041666666663</v>
          </cell>
          <cell r="AM1332">
            <v>-413.10624999999999</v>
          </cell>
          <cell r="AN1332">
            <v>-137.70208333333332</v>
          </cell>
          <cell r="AO1332">
            <v>0</v>
          </cell>
          <cell r="AQ1332" t="str">
            <v>30</v>
          </cell>
          <cell r="AR1332" t="str">
            <v>54</v>
          </cell>
        </row>
        <row r="1333">
          <cell r="R1333">
            <v>0</v>
          </cell>
          <cell r="S1333">
            <v>0</v>
          </cell>
          <cell r="T1333">
            <v>0</v>
          </cell>
          <cell r="U1333">
            <v>0</v>
          </cell>
          <cell r="V1333">
            <v>0</v>
          </cell>
          <cell r="W1333">
            <v>0</v>
          </cell>
          <cell r="X1333">
            <v>0</v>
          </cell>
          <cell r="Y1333">
            <v>0</v>
          </cell>
          <cell r="Z1333">
            <v>12329.65</v>
          </cell>
          <cell r="AA1333">
            <v>23491</v>
          </cell>
          <cell r="AB1333">
            <v>0</v>
          </cell>
          <cell r="AC1333">
            <v>0</v>
          </cell>
          <cell r="AD1333">
            <v>-2264892.8879166669</v>
          </cell>
          <cell r="AE1333">
            <v>-2042137.3916666668</v>
          </cell>
          <cell r="AF1333">
            <v>-1820174.8829166668</v>
          </cell>
          <cell r="AG1333">
            <v>-1600488.1270833332</v>
          </cell>
          <cell r="AH1333">
            <v>-1383197.1291666667</v>
          </cell>
          <cell r="AI1333">
            <v>-1167839.31125</v>
          </cell>
          <cell r="AJ1333">
            <v>-954115.82</v>
          </cell>
          <cell r="AK1333">
            <v>-740512.5479166666</v>
          </cell>
          <cell r="AL1333">
            <v>-526737.29499999993</v>
          </cell>
          <cell r="AM1333">
            <v>-313568.49374999997</v>
          </cell>
          <cell r="AN1333">
            <v>-102206.53125</v>
          </cell>
          <cell r="AO1333">
            <v>2985.0541666666668</v>
          </cell>
          <cell r="AQ1333" t="str">
            <v>30</v>
          </cell>
          <cell r="AR1333" t="str">
            <v>54</v>
          </cell>
        </row>
        <row r="1334">
          <cell r="R1334">
            <v>-18189975.359999999</v>
          </cell>
          <cell r="S1334">
            <v>-17592093.25</v>
          </cell>
          <cell r="T1334">
            <v>-17646484.949999999</v>
          </cell>
          <cell r="U1334">
            <v>-17485337.280000001</v>
          </cell>
          <cell r="V1334">
            <v>-17528490.640000001</v>
          </cell>
          <cell r="W1334">
            <v>-15724644.289999999</v>
          </cell>
          <cell r="X1334">
            <v>-15457306.5</v>
          </cell>
          <cell r="Y1334">
            <v>-14880467.699999999</v>
          </cell>
          <cell r="Z1334">
            <v>-14631133.939999999</v>
          </cell>
          <cell r="AA1334">
            <v>-14497274.619999999</v>
          </cell>
          <cell r="AB1334">
            <v>-14012969.27</v>
          </cell>
          <cell r="AC1334">
            <v>-12128774.5</v>
          </cell>
          <cell r="AD1334">
            <v>-18681476.020833332</v>
          </cell>
          <cell r="AE1334">
            <v>-18618525.298750002</v>
          </cell>
          <cell r="AF1334">
            <v>-18497512.33666667</v>
          </cell>
          <cell r="AG1334">
            <v>-18371745.376666665</v>
          </cell>
          <cell r="AH1334">
            <v>-18265447.329166669</v>
          </cell>
          <cell r="AI1334">
            <v>-18091929.862083334</v>
          </cell>
          <cell r="AJ1334">
            <v>-17834247.762916666</v>
          </cell>
          <cell r="AK1334">
            <v>-17536512.568333331</v>
          </cell>
          <cell r="AL1334">
            <v>-17193881.589583334</v>
          </cell>
          <cell r="AM1334">
            <v>-16849456.699166667</v>
          </cell>
          <cell r="AN1334">
            <v>-16503065.168333331</v>
          </cell>
          <cell r="AO1334">
            <v>-16069117.576666668</v>
          </cell>
          <cell r="AQ1334" t="str">
            <v>30</v>
          </cell>
          <cell r="AR1334" t="str">
            <v>54</v>
          </cell>
        </row>
        <row r="1335">
          <cell r="R1335">
            <v>-12735996.720000001</v>
          </cell>
          <cell r="S1335">
            <v>-12824137.74</v>
          </cell>
          <cell r="T1335">
            <v>-12773354.26</v>
          </cell>
          <cell r="U1335">
            <v>-12821872.050000001</v>
          </cell>
          <cell r="V1335">
            <v>-13379820.050000001</v>
          </cell>
          <cell r="W1335">
            <v>-13265358.9</v>
          </cell>
          <cell r="X1335">
            <v>-13260335.26</v>
          </cell>
          <cell r="Y1335">
            <v>-13108050.1</v>
          </cell>
          <cell r="Z1335">
            <v>-13297335.1</v>
          </cell>
          <cell r="AA1335">
            <v>-13270711.470000001</v>
          </cell>
          <cell r="AB1335">
            <v>-13270210.470000001</v>
          </cell>
          <cell r="AC1335">
            <v>-13275052.380000001</v>
          </cell>
          <cell r="AD1335">
            <v>-11730521.78125</v>
          </cell>
          <cell r="AE1335">
            <v>-11918317.989583334</v>
          </cell>
          <cell r="AF1335">
            <v>-12094802.978333332</v>
          </cell>
          <cell r="AG1335">
            <v>-12255352.779166667</v>
          </cell>
          <cell r="AH1335">
            <v>-12425118.484166667</v>
          </cell>
          <cell r="AI1335">
            <v>-12587773.467916667</v>
          </cell>
          <cell r="AJ1335">
            <v>-12712763.415416667</v>
          </cell>
          <cell r="AK1335">
            <v>-12810028.012083335</v>
          </cell>
          <cell r="AL1335">
            <v>-12891906.520416668</v>
          </cell>
          <cell r="AM1335">
            <v>-12967658.065416669</v>
          </cell>
          <cell r="AN1335">
            <v>-13026206.445833333</v>
          </cell>
          <cell r="AO1335">
            <v>-13077565.972500002</v>
          </cell>
          <cell r="AQ1335" t="str">
            <v xml:space="preserve"> </v>
          </cell>
          <cell r="AR1335" t="str">
            <v>15</v>
          </cell>
          <cell r="AS1335" t="str">
            <v>8</v>
          </cell>
        </row>
        <row r="1336">
          <cell r="R1336">
            <v>-473372.1</v>
          </cell>
          <cell r="S1336">
            <v>-469474.1</v>
          </cell>
          <cell r="T1336">
            <v>-465901.89</v>
          </cell>
          <cell r="U1336">
            <v>-462391.89</v>
          </cell>
          <cell r="V1336">
            <v>-462354.89</v>
          </cell>
          <cell r="W1336">
            <v>-459539.89</v>
          </cell>
          <cell r="X1336">
            <v>-383502.37</v>
          </cell>
          <cell r="Y1336">
            <v>-366424.95</v>
          </cell>
          <cell r="Z1336">
            <v>-402688.95</v>
          </cell>
          <cell r="AA1336">
            <v>-402226.95</v>
          </cell>
          <cell r="AB1336">
            <v>-403928.95</v>
          </cell>
          <cell r="AC1336">
            <v>-403738.95</v>
          </cell>
          <cell r="AD1336">
            <v>-455103.74958333332</v>
          </cell>
          <cell r="AE1336">
            <v>-458335.92041666666</v>
          </cell>
          <cell r="AF1336">
            <v>-460066.58249999996</v>
          </cell>
          <cell r="AG1336">
            <v>-460747.73583333328</v>
          </cell>
          <cell r="AH1336">
            <v>-461612.47249999997</v>
          </cell>
          <cell r="AI1336">
            <v>-462197.54249999998</v>
          </cell>
          <cell r="AJ1336">
            <v>-459031.96583333332</v>
          </cell>
          <cell r="AK1336">
            <v>-451344.14166666666</v>
          </cell>
          <cell r="AL1336">
            <v>-444430.75708333333</v>
          </cell>
          <cell r="AM1336">
            <v>-439921.78791666665</v>
          </cell>
          <cell r="AN1336">
            <v>-435689.23541666666</v>
          </cell>
          <cell r="AO1336">
            <v>-431505.68291666667</v>
          </cell>
          <cell r="AR1336" t="str">
            <v>15</v>
          </cell>
          <cell r="AS1336" t="str">
            <v>8</v>
          </cell>
        </row>
        <row r="1337">
          <cell r="R1337">
            <v>-10000</v>
          </cell>
          <cell r="S1337">
            <v>-10000</v>
          </cell>
          <cell r="T1337">
            <v>-10000</v>
          </cell>
          <cell r="U1337">
            <v>-10000</v>
          </cell>
          <cell r="V1337">
            <v>-10000</v>
          </cell>
          <cell r="W1337">
            <v>-10000</v>
          </cell>
          <cell r="X1337">
            <v>-10000</v>
          </cell>
          <cell r="Y1337">
            <v>-10000</v>
          </cell>
          <cell r="Z1337">
            <v>-10000</v>
          </cell>
          <cell r="AA1337">
            <v>-10000</v>
          </cell>
          <cell r="AB1337">
            <v>-264786.73</v>
          </cell>
          <cell r="AC1337">
            <v>-10000</v>
          </cell>
          <cell r="AD1337">
            <v>-10000</v>
          </cell>
          <cell r="AE1337">
            <v>-10000</v>
          </cell>
          <cell r="AF1337">
            <v>-10000</v>
          </cell>
          <cell r="AG1337">
            <v>-10000</v>
          </cell>
          <cell r="AH1337">
            <v>-10000</v>
          </cell>
          <cell r="AI1337">
            <v>-10000</v>
          </cell>
          <cell r="AJ1337">
            <v>-10000</v>
          </cell>
          <cell r="AK1337">
            <v>-10000</v>
          </cell>
          <cell r="AL1337">
            <v>-10000</v>
          </cell>
          <cell r="AM1337">
            <v>-10000</v>
          </cell>
          <cell r="AN1337">
            <v>-20616.11375</v>
          </cell>
          <cell r="AO1337">
            <v>-31232.227499999997</v>
          </cell>
          <cell r="AQ1337" t="str">
            <v>30</v>
          </cell>
          <cell r="AR1337" t="str">
            <v>54</v>
          </cell>
        </row>
        <row r="1338">
          <cell r="R1338">
            <v>-16985.93</v>
          </cell>
          <cell r="S1338">
            <v>-16090.74</v>
          </cell>
          <cell r="T1338">
            <v>-14586.35</v>
          </cell>
          <cell r="U1338">
            <v>-32348.12</v>
          </cell>
          <cell r="V1338">
            <v>-68671.89</v>
          </cell>
          <cell r="W1338">
            <v>-69048.53</v>
          </cell>
          <cell r="X1338">
            <v>-65786.69</v>
          </cell>
          <cell r="Y1338">
            <v>-64169.71</v>
          </cell>
          <cell r="Z1338">
            <v>-72146.89</v>
          </cell>
          <cell r="AA1338">
            <v>-67917.919999999998</v>
          </cell>
          <cell r="AB1338">
            <v>-67308.81</v>
          </cell>
          <cell r="AC1338">
            <v>-49150.83</v>
          </cell>
          <cell r="AD1338">
            <v>-21921.870416666668</v>
          </cell>
          <cell r="AE1338">
            <v>-21652.045000000002</v>
          </cell>
          <cell r="AF1338">
            <v>-21071.827916666665</v>
          </cell>
          <cell r="AG1338">
            <v>-20958.592499999999</v>
          </cell>
          <cell r="AH1338">
            <v>-23492.012499999997</v>
          </cell>
          <cell r="AI1338">
            <v>-27795.452499999999</v>
          </cell>
          <cell r="AJ1338">
            <v>-31905.362499999992</v>
          </cell>
          <cell r="AK1338">
            <v>-35901.401666666665</v>
          </cell>
          <cell r="AL1338">
            <v>-39813.555</v>
          </cell>
          <cell r="AM1338">
            <v>-43583.292500000003</v>
          </cell>
          <cell r="AN1338">
            <v>-46857.437916666669</v>
          </cell>
          <cell r="AO1338">
            <v>-49327.732500000006</v>
          </cell>
          <cell r="AR1338" t="str">
            <v>15</v>
          </cell>
          <cell r="AS1338" t="str">
            <v>8</v>
          </cell>
        </row>
        <row r="1339">
          <cell r="R1339">
            <v>-64228.41</v>
          </cell>
          <cell r="S1339">
            <v>-42929.55</v>
          </cell>
          <cell r="T1339">
            <v>-39260.910000000003</v>
          </cell>
          <cell r="U1339">
            <v>-42100.46</v>
          </cell>
          <cell r="V1339">
            <v>-41295.21</v>
          </cell>
          <cell r="W1339">
            <v>-41295.21</v>
          </cell>
          <cell r="X1339">
            <v>-50128.18</v>
          </cell>
          <cell r="Y1339">
            <v>-41258.870000000003</v>
          </cell>
          <cell r="Z1339">
            <v>-41258.870000000003</v>
          </cell>
          <cell r="AA1339">
            <v>-43532.78</v>
          </cell>
          <cell r="AB1339">
            <v>-47238.93</v>
          </cell>
          <cell r="AC1339">
            <v>-45186.77</v>
          </cell>
          <cell r="AD1339">
            <v>-51815.008333333339</v>
          </cell>
          <cell r="AE1339">
            <v>-51375.428333333344</v>
          </cell>
          <cell r="AF1339">
            <v>-50011.887916666667</v>
          </cell>
          <cell r="AG1339">
            <v>-48503.591666666667</v>
          </cell>
          <cell r="AH1339">
            <v>-47365.691250000011</v>
          </cell>
          <cell r="AI1339">
            <v>-46694.127916666672</v>
          </cell>
          <cell r="AJ1339">
            <v>-46683.802500000013</v>
          </cell>
          <cell r="AK1339">
            <v>-47396.462916666671</v>
          </cell>
          <cell r="AL1339">
            <v>-47859.007083333338</v>
          </cell>
          <cell r="AM1339">
            <v>-47902.995833333342</v>
          </cell>
          <cell r="AN1339">
            <v>-47270.877500000002</v>
          </cell>
          <cell r="AO1339">
            <v>-45769.580833333333</v>
          </cell>
          <cell r="AR1339" t="str">
            <v>15</v>
          </cell>
          <cell r="AS1339" t="str">
            <v>8</v>
          </cell>
        </row>
        <row r="1340">
          <cell r="R1340">
            <v>-1065808.22</v>
          </cell>
          <cell r="S1340">
            <v>-1137948.26</v>
          </cell>
          <cell r="T1340">
            <v>-1171979.02</v>
          </cell>
          <cell r="U1340">
            <v>-1265557.45</v>
          </cell>
          <cell r="V1340">
            <v>-1404275.98</v>
          </cell>
          <cell r="W1340">
            <v>-1596622.55</v>
          </cell>
          <cell r="X1340">
            <v>-1710816.49</v>
          </cell>
          <cell r="Y1340">
            <v>-1844291.41</v>
          </cell>
          <cell r="Z1340">
            <v>-1996784.21</v>
          </cell>
          <cell r="AA1340">
            <v>-2147805.5</v>
          </cell>
          <cell r="AB1340">
            <v>-2249743.5699999998</v>
          </cell>
          <cell r="AC1340">
            <v>-2387874.35</v>
          </cell>
          <cell r="AD1340">
            <v>-543484.93583333341</v>
          </cell>
          <cell r="AE1340">
            <v>-620890.33250000002</v>
          </cell>
          <cell r="AF1340">
            <v>-699969.27916666667</v>
          </cell>
          <cell r="AG1340">
            <v>-780303.43875000009</v>
          </cell>
          <cell r="AH1340">
            <v>-864310.51500000001</v>
          </cell>
          <cell r="AI1340">
            <v>-957086.18541666667</v>
          </cell>
          <cell r="AJ1340">
            <v>-1056682.5037499999</v>
          </cell>
          <cell r="AK1340">
            <v>-1159930.1729166666</v>
          </cell>
          <cell r="AL1340">
            <v>-1269163.81375</v>
          </cell>
          <cell r="AM1340">
            <v>-1381423.4083333334</v>
          </cell>
          <cell r="AN1340">
            <v>-1494373.7804166668</v>
          </cell>
          <cell r="AO1340">
            <v>-1608022.25875</v>
          </cell>
          <cell r="AQ1340">
            <v>30</v>
          </cell>
          <cell r="AR1340" t="str">
            <v>54</v>
          </cell>
        </row>
        <row r="1341">
          <cell r="R1341">
            <v>-5421511.7400000002</v>
          </cell>
          <cell r="S1341">
            <v>-6101329.8600000003</v>
          </cell>
          <cell r="T1341">
            <v>-7075401.0999999996</v>
          </cell>
          <cell r="U1341">
            <v>-7697446.5999999996</v>
          </cell>
          <cell r="V1341">
            <v>-8935779.2899999991</v>
          </cell>
          <cell r="W1341">
            <v>-9978540.6500000004</v>
          </cell>
          <cell r="X1341">
            <v>-10965964.060000001</v>
          </cell>
          <cell r="Y1341">
            <v>-12410258.039999999</v>
          </cell>
          <cell r="Z1341">
            <v>-13478918.07</v>
          </cell>
          <cell r="AA1341">
            <v>-14647680.220000001</v>
          </cell>
          <cell r="AB1341">
            <v>-15512304.619999999</v>
          </cell>
          <cell r="AC1341">
            <v>-17556792.98</v>
          </cell>
          <cell r="AD1341">
            <v>-2161250.1879166667</v>
          </cell>
          <cell r="AE1341">
            <v>-2627030.9487500004</v>
          </cell>
          <cell r="AF1341">
            <v>-3155026.5583333336</v>
          </cell>
          <cell r="AG1341">
            <v>-3735067.342916667</v>
          </cell>
          <cell r="AH1341">
            <v>-4378870.5970833339</v>
          </cell>
          <cell r="AI1341">
            <v>-5100314.4420833336</v>
          </cell>
          <cell r="AJ1341">
            <v>-5850488.1887499997</v>
          </cell>
          <cell r="AK1341">
            <v>-6639557.251666666</v>
          </cell>
          <cell r="AL1341">
            <v>-7496799.8862500004</v>
          </cell>
          <cell r="AM1341">
            <v>-8398170.0925000012</v>
          </cell>
          <cell r="AN1341">
            <v>-9313191.6579166651</v>
          </cell>
          <cell r="AO1341">
            <v>-10292404.63125</v>
          </cell>
          <cell r="AQ1341">
            <v>30</v>
          </cell>
          <cell r="AR1341" t="str">
            <v>54</v>
          </cell>
        </row>
        <row r="1342">
          <cell r="R1342">
            <v>-1914378.37</v>
          </cell>
          <cell r="S1342">
            <v>-2049326.99</v>
          </cell>
          <cell r="T1342">
            <v>-2158000.2400000002</v>
          </cell>
          <cell r="U1342">
            <v>-2270179.7000000002</v>
          </cell>
          <cell r="V1342">
            <v>-2507281.5299999998</v>
          </cell>
          <cell r="W1342">
            <v>-2694979</v>
          </cell>
          <cell r="X1342">
            <v>-3063329.16</v>
          </cell>
          <cell r="Y1342">
            <v>-3278135.94</v>
          </cell>
          <cell r="Z1342">
            <v>-3727999.34</v>
          </cell>
          <cell r="AA1342">
            <v>-3891721.93</v>
          </cell>
          <cell r="AB1342">
            <v>-3985165.2</v>
          </cell>
          <cell r="AC1342">
            <v>-4324671.38</v>
          </cell>
          <cell r="AD1342">
            <v>-1234855.3745833333</v>
          </cell>
          <cell r="AE1342">
            <v>-1363339.6433333333</v>
          </cell>
          <cell r="AF1342">
            <v>-1495983.4775</v>
          </cell>
          <cell r="AG1342">
            <v>-1625900.1525000001</v>
          </cell>
          <cell r="AH1342">
            <v>-1757809.4195833334</v>
          </cell>
          <cell r="AI1342">
            <v>-1901124.5575000001</v>
          </cell>
          <cell r="AJ1342">
            <v>-2061875.500416667</v>
          </cell>
          <cell r="AK1342">
            <v>-2211391.1612500004</v>
          </cell>
          <cell r="AL1342">
            <v>-2363670.1037500002</v>
          </cell>
          <cell r="AM1342">
            <v>-2535591.4287500004</v>
          </cell>
          <cell r="AN1342">
            <v>-2700759.4562500003</v>
          </cell>
          <cell r="AO1342">
            <v>-2885940.3858333328</v>
          </cell>
          <cell r="AQ1342">
            <v>30</v>
          </cell>
          <cell r="AR1342" t="str">
            <v>54</v>
          </cell>
        </row>
        <row r="1343">
          <cell r="R1343">
            <v>-1659473.13</v>
          </cell>
          <cell r="S1343">
            <v>-1659473.13</v>
          </cell>
          <cell r="T1343">
            <v>-2307984.5699999998</v>
          </cell>
          <cell r="U1343">
            <v>-2307984.5699999998</v>
          </cell>
          <cell r="V1343">
            <v>-2307984.5699999998</v>
          </cell>
          <cell r="W1343">
            <v>-2339549.2999999998</v>
          </cell>
          <cell r="X1343">
            <v>-2445495.86</v>
          </cell>
          <cell r="Y1343">
            <v>-2445495.86</v>
          </cell>
          <cell r="Z1343">
            <v>-2445495.86</v>
          </cell>
          <cell r="AA1343">
            <v>-2445495.86</v>
          </cell>
          <cell r="AB1343">
            <v>-2445495.86</v>
          </cell>
          <cell r="AC1343">
            <v>-2446798.7599999998</v>
          </cell>
          <cell r="AD1343">
            <v>-747564.71625000006</v>
          </cell>
          <cell r="AE1343">
            <v>-853998.79208333325</v>
          </cell>
          <cell r="AF1343">
            <v>-984515.37124999985</v>
          </cell>
          <cell r="AG1343">
            <v>-1139114.4537500001</v>
          </cell>
          <cell r="AH1343">
            <v>-1293713.5362499999</v>
          </cell>
          <cell r="AI1343">
            <v>-1447668.2225000001</v>
          </cell>
          <cell r="AJ1343">
            <v>-1605392.9524999999</v>
          </cell>
          <cell r="AK1343">
            <v>-1767532.1224999998</v>
          </cell>
          <cell r="AL1343">
            <v>-1908132.0020833332</v>
          </cell>
          <cell r="AM1343">
            <v>-2027192.5912499998</v>
          </cell>
          <cell r="AN1343">
            <v>-2146253.1804166664</v>
          </cell>
          <cell r="AO1343">
            <v>-2238588.7095833332</v>
          </cell>
          <cell r="AQ1343">
            <v>30</v>
          </cell>
          <cell r="AR1343" t="str">
            <v>54</v>
          </cell>
        </row>
        <row r="1344">
          <cell r="R1344">
            <v>-256699</v>
          </cell>
          <cell r="S1344">
            <v>-256699</v>
          </cell>
          <cell r="T1344">
            <v>-472333</v>
          </cell>
          <cell r="U1344">
            <v>-472333</v>
          </cell>
          <cell r="V1344">
            <v>-589060.36</v>
          </cell>
          <cell r="W1344">
            <v>-722973.22</v>
          </cell>
          <cell r="X1344">
            <v>-816602.96</v>
          </cell>
          <cell r="Y1344">
            <v>-1253005.77</v>
          </cell>
          <cell r="Z1344">
            <v>-1183605.3999999999</v>
          </cell>
          <cell r="AA1344">
            <v>-1392444.71</v>
          </cell>
          <cell r="AB1344">
            <v>-1608017.2</v>
          </cell>
          <cell r="AC1344">
            <v>-1767427.96</v>
          </cell>
          <cell r="AD1344">
            <v>-32087.375</v>
          </cell>
          <cell r="AE1344">
            <v>-53478.958333333336</v>
          </cell>
          <cell r="AF1344">
            <v>-83855.291666666672</v>
          </cell>
          <cell r="AG1344">
            <v>-123216.375</v>
          </cell>
          <cell r="AH1344">
            <v>-167441.09833333333</v>
          </cell>
          <cell r="AI1344">
            <v>-222109.16416666665</v>
          </cell>
          <cell r="AJ1344">
            <v>-286258.17166666669</v>
          </cell>
          <cell r="AK1344">
            <v>-372491.86874999997</v>
          </cell>
          <cell r="AL1344">
            <v>-474017.33416666673</v>
          </cell>
          <cell r="AM1344">
            <v>-581352.75541666674</v>
          </cell>
          <cell r="AN1344">
            <v>-706372.00166666682</v>
          </cell>
          <cell r="AO1344">
            <v>-836319.75833333342</v>
          </cell>
          <cell r="AR1344" t="str">
            <v>15</v>
          </cell>
          <cell r="AS1344" t="str">
            <v>8</v>
          </cell>
        </row>
        <row r="1345">
          <cell r="R1345">
            <v>0</v>
          </cell>
          <cell r="S1345">
            <v>0</v>
          </cell>
          <cell r="T1345">
            <v>0</v>
          </cell>
          <cell r="U1345">
            <v>-196</v>
          </cell>
          <cell r="V1345">
            <v>-8405.11</v>
          </cell>
          <cell r="W1345">
            <v>-37577.199999999997</v>
          </cell>
          <cell r="X1345">
            <v>-128494.87</v>
          </cell>
          <cell r="Y1345">
            <v>-212816.71</v>
          </cell>
          <cell r="Z1345">
            <v>-341208.97</v>
          </cell>
          <cell r="AA1345">
            <v>-401719.11</v>
          </cell>
          <cell r="AB1345">
            <v>-445904.4</v>
          </cell>
          <cell r="AC1345">
            <v>-1632994.77</v>
          </cell>
          <cell r="AD1345">
            <v>0</v>
          </cell>
          <cell r="AE1345">
            <v>0</v>
          </cell>
          <cell r="AF1345">
            <v>0</v>
          </cell>
          <cell r="AG1345">
            <v>-8.1666666666666661</v>
          </cell>
          <cell r="AH1345">
            <v>-366.54625000000004</v>
          </cell>
          <cell r="AI1345">
            <v>-2282.4758333333334</v>
          </cell>
          <cell r="AJ1345">
            <v>-9202.1454166666663</v>
          </cell>
          <cell r="AK1345">
            <v>-23423.461249999997</v>
          </cell>
          <cell r="AL1345">
            <v>-46507.864583333336</v>
          </cell>
          <cell r="AM1345">
            <v>-77463.201249999998</v>
          </cell>
          <cell r="AN1345">
            <v>-112780.84749999999</v>
          </cell>
          <cell r="AO1345">
            <v>-199401.64624999999</v>
          </cell>
          <cell r="AR1345" t="str">
            <v>15</v>
          </cell>
          <cell r="AS1345" t="str">
            <v>8</v>
          </cell>
        </row>
        <row r="1346">
          <cell r="R1346">
            <v>-15482</v>
          </cell>
          <cell r="S1346">
            <v>-15482</v>
          </cell>
          <cell r="T1346">
            <v>-15482</v>
          </cell>
          <cell r="U1346">
            <v>-15482</v>
          </cell>
          <cell r="V1346">
            <v>-32696</v>
          </cell>
          <cell r="W1346">
            <v>-37744</v>
          </cell>
          <cell r="X1346">
            <v>-126799.52</v>
          </cell>
          <cell r="Y1346">
            <v>-137879.51999999999</v>
          </cell>
          <cell r="Z1346">
            <v>-123034.52</v>
          </cell>
          <cell r="AA1346">
            <v>-162974.67000000001</v>
          </cell>
          <cell r="AB1346">
            <v>-193065.9</v>
          </cell>
          <cell r="AC1346">
            <v>-232790.93</v>
          </cell>
          <cell r="AD1346">
            <v>-1935.25</v>
          </cell>
          <cell r="AE1346">
            <v>-3225.4166666666665</v>
          </cell>
          <cell r="AF1346">
            <v>-4515.583333333333</v>
          </cell>
          <cell r="AG1346">
            <v>-5805.75</v>
          </cell>
          <cell r="AH1346">
            <v>-7813.166666666667</v>
          </cell>
          <cell r="AI1346">
            <v>-10748.166666666666</v>
          </cell>
          <cell r="AJ1346">
            <v>-17604.146666666667</v>
          </cell>
          <cell r="AK1346">
            <v>-28632.440000000002</v>
          </cell>
          <cell r="AL1346">
            <v>-39503.858333333337</v>
          </cell>
          <cell r="AM1346">
            <v>-51420.907916666671</v>
          </cell>
          <cell r="AN1346">
            <v>-66255.931666666671</v>
          </cell>
          <cell r="AO1346">
            <v>-83354.882916666669</v>
          </cell>
          <cell r="AR1346" t="str">
            <v>15</v>
          </cell>
          <cell r="AS1346" t="str">
            <v>8</v>
          </cell>
        </row>
        <row r="1347">
          <cell r="R1347">
            <v>0</v>
          </cell>
          <cell r="S1347">
            <v>0</v>
          </cell>
          <cell r="T1347">
            <v>0</v>
          </cell>
          <cell r="U1347">
            <v>0</v>
          </cell>
          <cell r="V1347">
            <v>0</v>
          </cell>
          <cell r="W1347">
            <v>-347.74</v>
          </cell>
          <cell r="X1347">
            <v>-874.23</v>
          </cell>
          <cell r="Y1347">
            <v>-874.23</v>
          </cell>
          <cell r="Z1347">
            <v>-1204.9100000000001</v>
          </cell>
          <cell r="AA1347">
            <v>-1204.9100000000001</v>
          </cell>
          <cell r="AB1347">
            <v>-3558.26</v>
          </cell>
          <cell r="AC1347">
            <v>-6023.52</v>
          </cell>
          <cell r="AD1347">
            <v>0</v>
          </cell>
          <cell r="AE1347">
            <v>0</v>
          </cell>
          <cell r="AF1347">
            <v>0</v>
          </cell>
          <cell r="AG1347">
            <v>0</v>
          </cell>
          <cell r="AH1347">
            <v>0</v>
          </cell>
          <cell r="AI1347">
            <v>-14.489166666666668</v>
          </cell>
          <cell r="AJ1347">
            <v>-65.404583333333335</v>
          </cell>
          <cell r="AK1347">
            <v>-138.25708333333333</v>
          </cell>
          <cell r="AL1347">
            <v>-224.88791666666665</v>
          </cell>
          <cell r="AM1347">
            <v>-325.29708333333332</v>
          </cell>
          <cell r="AN1347">
            <v>-523.76249999999993</v>
          </cell>
          <cell r="AO1347">
            <v>-923.00333333333344</v>
          </cell>
          <cell r="AR1347" t="str">
            <v>54</v>
          </cell>
        </row>
        <row r="1348">
          <cell r="R1348">
            <v>-5353</v>
          </cell>
          <cell r="S1348">
            <v>-5353</v>
          </cell>
          <cell r="T1348">
            <v>-5353</v>
          </cell>
          <cell r="U1348">
            <v>-5353</v>
          </cell>
          <cell r="V1348">
            <v>-5353</v>
          </cell>
          <cell r="W1348">
            <v>-5353</v>
          </cell>
          <cell r="X1348">
            <v>-1971</v>
          </cell>
          <cell r="Y1348">
            <v>-1971</v>
          </cell>
          <cell r="Z1348">
            <v>0</v>
          </cell>
          <cell r="AA1348">
            <v>0</v>
          </cell>
          <cell r="AB1348">
            <v>-496.43</v>
          </cell>
          <cell r="AC1348">
            <v>-496.43</v>
          </cell>
          <cell r="AD1348">
            <v>-669.125</v>
          </cell>
          <cell r="AE1348">
            <v>-1115.2083333333333</v>
          </cell>
          <cell r="AF1348">
            <v>-1561.2916666666667</v>
          </cell>
          <cell r="AG1348">
            <v>-2007.375</v>
          </cell>
          <cell r="AH1348">
            <v>-2453.4583333333335</v>
          </cell>
          <cell r="AI1348">
            <v>-2899.5416666666665</v>
          </cell>
          <cell r="AJ1348">
            <v>-3204.7083333333335</v>
          </cell>
          <cell r="AK1348">
            <v>-3368.9583333333335</v>
          </cell>
          <cell r="AL1348">
            <v>-3451.0833333333335</v>
          </cell>
          <cell r="AM1348">
            <v>-3451.0833333333335</v>
          </cell>
          <cell r="AN1348">
            <v>-3471.7679166666662</v>
          </cell>
          <cell r="AO1348">
            <v>-3290.095416666667</v>
          </cell>
          <cell r="AR1348" t="str">
            <v>15</v>
          </cell>
          <cell r="AS1348" t="str">
            <v>8</v>
          </cell>
        </row>
        <row r="1349">
          <cell r="AC1349">
            <v>-338</v>
          </cell>
          <cell r="AO1349">
            <v>-14.083333333333334</v>
          </cell>
          <cell r="AR1349" t="str">
            <v>15</v>
          </cell>
          <cell r="AS1349" t="str">
            <v>8</v>
          </cell>
        </row>
        <row r="1350">
          <cell r="R1350">
            <v>-72461.78</v>
          </cell>
          <cell r="S1350">
            <v>-80766.649999999994</v>
          </cell>
          <cell r="T1350">
            <v>-78081.009999999995</v>
          </cell>
          <cell r="U1350">
            <v>-56868.3</v>
          </cell>
          <cell r="V1350">
            <v>-44885.27</v>
          </cell>
          <cell r="W1350">
            <v>-61815.47</v>
          </cell>
          <cell r="X1350">
            <v>-80192.41</v>
          </cell>
          <cell r="Y1350">
            <v>-80192.41</v>
          </cell>
          <cell r="Z1350">
            <v>-79375.19</v>
          </cell>
          <cell r="AA1350">
            <v>-87587.99</v>
          </cell>
          <cell r="AB1350">
            <v>-93697</v>
          </cell>
          <cell r="AC1350">
            <v>-88753.01</v>
          </cell>
          <cell r="AD1350">
            <v>-2321741.4775</v>
          </cell>
          <cell r="AE1350">
            <v>-2118474.1675</v>
          </cell>
          <cell r="AF1350">
            <v>-1908665.1220833333</v>
          </cell>
          <cell r="AG1350">
            <v>-1692674.1970833333</v>
          </cell>
          <cell r="AH1350">
            <v>-1471370.3554166665</v>
          </cell>
          <cell r="AI1350">
            <v>-1244239.3891666667</v>
          </cell>
          <cell r="AJ1350">
            <v>-1011027.5604166667</v>
          </cell>
          <cell r="AK1350">
            <v>-771309.28333333321</v>
          </cell>
          <cell r="AL1350">
            <v>-524195.9945833332</v>
          </cell>
          <cell r="AM1350">
            <v>-269984.65625</v>
          </cell>
          <cell r="AN1350">
            <v>-126316.95875000001</v>
          </cell>
          <cell r="AO1350">
            <v>-93409.764583333337</v>
          </cell>
          <cell r="AR1350" t="str">
            <v>50b</v>
          </cell>
        </row>
        <row r="1351">
          <cell r="R1351">
            <v>0</v>
          </cell>
          <cell r="S1351">
            <v>0</v>
          </cell>
          <cell r="T1351">
            <v>0</v>
          </cell>
          <cell r="U1351">
            <v>0</v>
          </cell>
          <cell r="V1351">
            <v>0</v>
          </cell>
          <cell r="W1351">
            <v>-100000</v>
          </cell>
          <cell r="X1351">
            <v>-100000</v>
          </cell>
          <cell r="Y1351">
            <v>-100000</v>
          </cell>
          <cell r="Z1351">
            <v>-100000</v>
          </cell>
          <cell r="AA1351">
            <v>-100000</v>
          </cell>
          <cell r="AB1351">
            <v>-100000</v>
          </cell>
          <cell r="AC1351">
            <v>-100000</v>
          </cell>
          <cell r="AD1351">
            <v>0</v>
          </cell>
          <cell r="AE1351">
            <v>0</v>
          </cell>
          <cell r="AF1351">
            <v>0</v>
          </cell>
          <cell r="AG1351">
            <v>0</v>
          </cell>
          <cell r="AH1351">
            <v>0</v>
          </cell>
          <cell r="AI1351">
            <v>-4166.666666666667</v>
          </cell>
          <cell r="AJ1351">
            <v>-12500</v>
          </cell>
          <cell r="AK1351">
            <v>-20833.333333333332</v>
          </cell>
          <cell r="AL1351">
            <v>-29166.666666666668</v>
          </cell>
          <cell r="AM1351">
            <v>-37500</v>
          </cell>
          <cell r="AN1351">
            <v>-45833.333333333336</v>
          </cell>
          <cell r="AO1351">
            <v>-54166.666666666664</v>
          </cell>
          <cell r="AR1351" t="str">
            <v>54</v>
          </cell>
        </row>
        <row r="1352">
          <cell r="R1352">
            <v>-5000</v>
          </cell>
          <cell r="S1352">
            <v>-5000</v>
          </cell>
          <cell r="T1352">
            <v>-5000</v>
          </cell>
          <cell r="U1352">
            <v>-5000</v>
          </cell>
          <cell r="V1352">
            <v>-5000</v>
          </cell>
          <cell r="W1352">
            <v>-5000</v>
          </cell>
          <cell r="X1352">
            <v>-5000</v>
          </cell>
          <cell r="Y1352">
            <v>-5000</v>
          </cell>
          <cell r="Z1352">
            <v>-5000</v>
          </cell>
          <cell r="AA1352">
            <v>-5000</v>
          </cell>
          <cell r="AB1352">
            <v>-5000</v>
          </cell>
          <cell r="AC1352">
            <v>-5000</v>
          </cell>
          <cell r="AD1352">
            <v>-5000</v>
          </cell>
          <cell r="AE1352">
            <v>-5000</v>
          </cell>
          <cell r="AF1352">
            <v>-5000</v>
          </cell>
          <cell r="AG1352">
            <v>-5000</v>
          </cell>
          <cell r="AH1352">
            <v>-5000</v>
          </cell>
          <cell r="AI1352">
            <v>-5000</v>
          </cell>
          <cell r="AJ1352">
            <v>-5000</v>
          </cell>
          <cell r="AK1352">
            <v>-5000</v>
          </cell>
          <cell r="AL1352">
            <v>-5000</v>
          </cell>
          <cell r="AM1352">
            <v>-5000</v>
          </cell>
          <cell r="AN1352">
            <v>-5000</v>
          </cell>
          <cell r="AO1352">
            <v>-5000</v>
          </cell>
          <cell r="AR1352" t="str">
            <v>50b</v>
          </cell>
        </row>
        <row r="1353">
          <cell r="R1353">
            <v>0</v>
          </cell>
          <cell r="S1353">
            <v>0</v>
          </cell>
          <cell r="T1353">
            <v>0</v>
          </cell>
          <cell r="U1353">
            <v>0</v>
          </cell>
          <cell r="V1353">
            <v>0</v>
          </cell>
          <cell r="W1353">
            <v>-1063000</v>
          </cell>
          <cell r="X1353">
            <v>-1063000</v>
          </cell>
          <cell r="Y1353">
            <v>-1063000</v>
          </cell>
          <cell r="Z1353">
            <v>-1063000</v>
          </cell>
          <cell r="AA1353">
            <v>-1063000</v>
          </cell>
          <cell r="AB1353">
            <v>-1063000</v>
          </cell>
          <cell r="AC1353">
            <v>-1063000</v>
          </cell>
          <cell r="AD1353">
            <v>0</v>
          </cell>
          <cell r="AE1353">
            <v>0</v>
          </cell>
          <cell r="AF1353">
            <v>0</v>
          </cell>
          <cell r="AG1353">
            <v>0</v>
          </cell>
          <cell r="AH1353">
            <v>0</v>
          </cell>
          <cell r="AI1353">
            <v>-44291.666666666664</v>
          </cell>
          <cell r="AJ1353">
            <v>-132875</v>
          </cell>
          <cell r="AK1353">
            <v>-221458.33333333334</v>
          </cell>
          <cell r="AL1353">
            <v>-310041.66666666669</v>
          </cell>
          <cell r="AM1353">
            <v>-398625</v>
          </cell>
          <cell r="AN1353">
            <v>-487208.33333333331</v>
          </cell>
          <cell r="AO1353">
            <v>-575791.66666666663</v>
          </cell>
          <cell r="AR1353" t="str">
            <v>50b</v>
          </cell>
        </row>
        <row r="1354">
          <cell r="R1354">
            <v>-36858472.399999999</v>
          </cell>
          <cell r="S1354">
            <v>-36691031.200000003</v>
          </cell>
          <cell r="T1354">
            <v>-38643885.740000002</v>
          </cell>
          <cell r="U1354">
            <v>-38511914.719999999</v>
          </cell>
          <cell r="V1354">
            <v>-38293868.689999998</v>
          </cell>
          <cell r="W1354">
            <v>-38353387.109999999</v>
          </cell>
          <cell r="X1354">
            <v>-38156539.409999996</v>
          </cell>
          <cell r="Y1354">
            <v>-37979256.25</v>
          </cell>
          <cell r="Z1354">
            <v>-38386125.880000003</v>
          </cell>
          <cell r="AA1354">
            <v>-38211678</v>
          </cell>
          <cell r="AB1354">
            <v>-38031985.189999998</v>
          </cell>
          <cell r="AC1354">
            <v>-39017906.729999997</v>
          </cell>
          <cell r="AD1354">
            <v>-26505180.868333336</v>
          </cell>
          <cell r="AE1354">
            <v>-27537502.41333333</v>
          </cell>
          <cell r="AF1354">
            <v>-28581698.69083333</v>
          </cell>
          <cell r="AG1354">
            <v>-29691547.200833339</v>
          </cell>
          <cell r="AH1354">
            <v>-30793447.364166666</v>
          </cell>
          <cell r="AI1354">
            <v>-31832881.943333331</v>
          </cell>
          <cell r="AJ1354">
            <v>-32809850.784583341</v>
          </cell>
          <cell r="AK1354">
            <v>-33777707.18</v>
          </cell>
          <cell r="AL1354">
            <v>-34748228.360416673</v>
          </cell>
          <cell r="AM1354">
            <v>-35719878.720833324</v>
          </cell>
          <cell r="AN1354">
            <v>-36681388.209166668</v>
          </cell>
          <cell r="AO1354">
            <v>-37627071.604999997</v>
          </cell>
          <cell r="AR1354" t="str">
            <v>50a</v>
          </cell>
        </row>
        <row r="1355">
          <cell r="R1355">
            <v>0</v>
          </cell>
          <cell r="S1355">
            <v>0</v>
          </cell>
          <cell r="T1355">
            <v>0</v>
          </cell>
          <cell r="U1355">
            <v>0</v>
          </cell>
          <cell r="V1355">
            <v>0</v>
          </cell>
          <cell r="W1355">
            <v>0</v>
          </cell>
          <cell r="X1355">
            <v>0</v>
          </cell>
          <cell r="Y1355">
            <v>0</v>
          </cell>
          <cell r="Z1355">
            <v>0</v>
          </cell>
          <cell r="AA1355">
            <v>0</v>
          </cell>
          <cell r="AB1355">
            <v>0</v>
          </cell>
          <cell r="AC1355">
            <v>0</v>
          </cell>
          <cell r="AD1355">
            <v>0</v>
          </cell>
          <cell r="AE1355">
            <v>0</v>
          </cell>
          <cell r="AF1355">
            <v>0</v>
          </cell>
          <cell r="AG1355">
            <v>0</v>
          </cell>
          <cell r="AH1355">
            <v>0</v>
          </cell>
          <cell r="AI1355">
            <v>0</v>
          </cell>
          <cell r="AJ1355">
            <v>0</v>
          </cell>
          <cell r="AK1355">
            <v>0</v>
          </cell>
          <cell r="AL1355">
            <v>0</v>
          </cell>
          <cell r="AM1355">
            <v>0</v>
          </cell>
          <cell r="AN1355">
            <v>0</v>
          </cell>
          <cell r="AO1355">
            <v>0</v>
          </cell>
          <cell r="AR1355" t="str">
            <v>50a</v>
          </cell>
        </row>
        <row r="1356">
          <cell r="R1356">
            <v>-431200</v>
          </cell>
          <cell r="S1356">
            <v>-431200</v>
          </cell>
          <cell r="T1356">
            <v>-588280</v>
          </cell>
          <cell r="U1356">
            <v>-736120</v>
          </cell>
          <cell r="V1356">
            <v>-816200</v>
          </cell>
          <cell r="W1356">
            <v>-816200</v>
          </cell>
          <cell r="X1356">
            <v>-816200</v>
          </cell>
          <cell r="Y1356">
            <v>-705544</v>
          </cell>
          <cell r="Z1356">
            <v>0</v>
          </cell>
          <cell r="AA1356">
            <v>0</v>
          </cell>
          <cell r="AB1356">
            <v>0</v>
          </cell>
          <cell r="AC1356">
            <v>0</v>
          </cell>
          <cell r="AD1356">
            <v>-826116.66666666663</v>
          </cell>
          <cell r="AE1356">
            <v>-837050</v>
          </cell>
          <cell r="AF1356">
            <v>-794236.66666666663</v>
          </cell>
          <cell r="AG1356">
            <v>-728836.66666666663</v>
          </cell>
          <cell r="AH1356">
            <v>-672933.33333333337</v>
          </cell>
          <cell r="AI1356">
            <v>-614591.66666666663</v>
          </cell>
          <cell r="AJ1356">
            <v>-550475</v>
          </cell>
          <cell r="AK1356">
            <v>-481747.66666666669</v>
          </cell>
          <cell r="AL1356">
            <v>-445078.66666666669</v>
          </cell>
          <cell r="AM1356">
            <v>-445078.66666666669</v>
          </cell>
          <cell r="AN1356">
            <v>-445078.66666666669</v>
          </cell>
          <cell r="AO1356">
            <v>-445078.66666666669</v>
          </cell>
          <cell r="AR1356" t="str">
            <v>50b</v>
          </cell>
        </row>
        <row r="1357">
          <cell r="R1357">
            <v>-1117029.02</v>
          </cell>
          <cell r="S1357">
            <v>-843054.33</v>
          </cell>
          <cell r="T1357">
            <v>-1383654.19</v>
          </cell>
          <cell r="U1357">
            <v>-1151263.27</v>
          </cell>
          <cell r="V1357">
            <v>-1020505.98</v>
          </cell>
          <cell r="W1357">
            <v>-870968.73</v>
          </cell>
          <cell r="X1357">
            <v>-1485298.68</v>
          </cell>
          <cell r="Y1357">
            <v>-1230196.6499999999</v>
          </cell>
          <cell r="Z1357">
            <v>-2359104.63</v>
          </cell>
          <cell r="AA1357">
            <v>-1944445.67</v>
          </cell>
          <cell r="AB1357">
            <v>-1404708.47</v>
          </cell>
          <cell r="AC1357">
            <v>-1342286</v>
          </cell>
          <cell r="AD1357">
            <v>-1448875.7720833335</v>
          </cell>
          <cell r="AE1357">
            <v>-1455505.125</v>
          </cell>
          <cell r="AF1357">
            <v>-1461943.9724999999</v>
          </cell>
          <cell r="AG1357">
            <v>-1468143.1674999997</v>
          </cell>
          <cell r="AH1357">
            <v>-1474019.6645833331</v>
          </cell>
          <cell r="AI1357">
            <v>-1473968.8487499999</v>
          </cell>
          <cell r="AJ1357">
            <v>-1458778.0854166665</v>
          </cell>
          <cell r="AK1357">
            <v>-1416252.575</v>
          </cell>
          <cell r="AL1357">
            <v>-1383493.5050000001</v>
          </cell>
          <cell r="AM1357">
            <v>-1371013.7362499998</v>
          </cell>
          <cell r="AN1357">
            <v>-1353161.8570833334</v>
          </cell>
          <cell r="AO1357">
            <v>-1345854.8241666667</v>
          </cell>
          <cell r="AR1357" t="str">
            <v>50b</v>
          </cell>
        </row>
        <row r="1358">
          <cell r="R1358">
            <v>-10315533.560000001</v>
          </cell>
          <cell r="S1358">
            <v>-10164460.16</v>
          </cell>
          <cell r="T1358">
            <v>-10151463.279999999</v>
          </cell>
          <cell r="U1358">
            <v>-10136360.039999999</v>
          </cell>
          <cell r="V1358">
            <v>-10121292.16</v>
          </cell>
          <cell r="W1358">
            <v>-10106449.67</v>
          </cell>
          <cell r="X1358">
            <v>-10092313.68</v>
          </cell>
          <cell r="Y1358">
            <v>-10071949.439999999</v>
          </cell>
          <cell r="Z1358">
            <v>-10050743.699999999</v>
          </cell>
          <cell r="AA1358">
            <v>-10166910.699999999</v>
          </cell>
          <cell r="AB1358">
            <v>-10283077.699999999</v>
          </cell>
          <cell r="AC1358">
            <v>-10253868.560000001</v>
          </cell>
          <cell r="AD1358">
            <v>-10138403.702083332</v>
          </cell>
          <cell r="AE1358">
            <v>-10138131.897916667</v>
          </cell>
          <cell r="AF1358">
            <v>-10134993.931666667</v>
          </cell>
          <cell r="AG1358">
            <v>-10127922.991250001</v>
          </cell>
          <cell r="AH1358">
            <v>-10110552.245416667</v>
          </cell>
          <cell r="AI1358">
            <v>-10104636.826666666</v>
          </cell>
          <cell r="AJ1358">
            <v>-10112770.959166668</v>
          </cell>
          <cell r="AK1358">
            <v>-10121734.424583333</v>
          </cell>
          <cell r="AL1358">
            <v>-10131212.608333332</v>
          </cell>
          <cell r="AM1358">
            <v>-10140726.995000001</v>
          </cell>
          <cell r="AN1358">
            <v>-10149817.798333334</v>
          </cell>
          <cell r="AO1358">
            <v>-10156896.262500001</v>
          </cell>
          <cell r="AR1358" t="str">
            <v>62</v>
          </cell>
        </row>
        <row r="1359">
          <cell r="R1359">
            <v>-96764.93</v>
          </cell>
          <cell r="S1359">
            <v>-136696.28</v>
          </cell>
          <cell r="T1359">
            <v>-159390.32999999999</v>
          </cell>
          <cell r="U1359">
            <v>-196272.23</v>
          </cell>
          <cell r="V1359">
            <v>-233363.98</v>
          </cell>
          <cell r="W1359">
            <v>-276614.09999999998</v>
          </cell>
          <cell r="X1359">
            <v>-311383.5</v>
          </cell>
          <cell r="Y1359">
            <v>-340809.14</v>
          </cell>
          <cell r="Z1359">
            <v>-378681.05</v>
          </cell>
          <cell r="AA1359">
            <v>-432998.5</v>
          </cell>
          <cell r="AB1359">
            <v>-474792.81</v>
          </cell>
          <cell r="AC1359">
            <v>-565171.59</v>
          </cell>
          <cell r="AD1359">
            <v>-5033.6595833333331</v>
          </cell>
          <cell r="AE1359">
            <v>-14761.21</v>
          </cell>
          <cell r="AF1359">
            <v>-27098.152083333331</v>
          </cell>
          <cell r="AG1359">
            <v>-41917.425416666665</v>
          </cell>
          <cell r="AH1359">
            <v>-59818.934166666666</v>
          </cell>
          <cell r="AI1359">
            <v>-81068.020833333328</v>
          </cell>
          <cell r="AJ1359">
            <v>-105567.92083333332</v>
          </cell>
          <cell r="AK1359">
            <v>-132711.92374999999</v>
          </cell>
          <cell r="AL1359">
            <v>-162535.32291666666</v>
          </cell>
          <cell r="AM1359">
            <v>-201292.33499999996</v>
          </cell>
          <cell r="AN1359">
            <v>-241958.31416666668</v>
          </cell>
          <cell r="AO1359">
            <v>-279882.93</v>
          </cell>
          <cell r="AR1359" t="str">
            <v>50b</v>
          </cell>
        </row>
        <row r="1360">
          <cell r="R1360">
            <v>0</v>
          </cell>
          <cell r="S1360">
            <v>0</v>
          </cell>
          <cell r="T1360">
            <v>0</v>
          </cell>
          <cell r="U1360">
            <v>0</v>
          </cell>
          <cell r="V1360">
            <v>0</v>
          </cell>
          <cell r="W1360">
            <v>0</v>
          </cell>
          <cell r="X1360">
            <v>0</v>
          </cell>
          <cell r="Y1360">
            <v>0</v>
          </cell>
          <cell r="Z1360">
            <v>0</v>
          </cell>
          <cell r="AA1360">
            <v>0</v>
          </cell>
          <cell r="AB1360">
            <v>0</v>
          </cell>
          <cell r="AC1360">
            <v>0</v>
          </cell>
          <cell r="AD1360">
            <v>0</v>
          </cell>
          <cell r="AE1360">
            <v>0</v>
          </cell>
          <cell r="AF1360">
            <v>0</v>
          </cell>
          <cell r="AG1360">
            <v>0</v>
          </cell>
          <cell r="AH1360">
            <v>0</v>
          </cell>
          <cell r="AI1360">
            <v>0</v>
          </cell>
          <cell r="AJ1360">
            <v>0</v>
          </cell>
          <cell r="AK1360">
            <v>0</v>
          </cell>
          <cell r="AL1360">
            <v>0</v>
          </cell>
          <cell r="AM1360">
            <v>0</v>
          </cell>
          <cell r="AN1360">
            <v>0</v>
          </cell>
          <cell r="AO1360">
            <v>0</v>
          </cell>
          <cell r="AR1360" t="str">
            <v>50a</v>
          </cell>
        </row>
        <row r="1361">
          <cell r="R1361">
            <v>1406.52</v>
          </cell>
          <cell r="S1361">
            <v>-7248</v>
          </cell>
          <cell r="T1361">
            <v>0</v>
          </cell>
          <cell r="U1361">
            <v>0</v>
          </cell>
          <cell r="V1361">
            <v>0</v>
          </cell>
          <cell r="W1361">
            <v>0</v>
          </cell>
          <cell r="X1361">
            <v>0</v>
          </cell>
          <cell r="Y1361">
            <v>0</v>
          </cell>
          <cell r="Z1361">
            <v>0</v>
          </cell>
          <cell r="AA1361">
            <v>0</v>
          </cell>
          <cell r="AB1361">
            <v>0</v>
          </cell>
          <cell r="AC1361">
            <v>0</v>
          </cell>
          <cell r="AD1361">
            <v>-17795.547500000001</v>
          </cell>
          <cell r="AE1361">
            <v>-16998.942500000001</v>
          </cell>
          <cell r="AF1361">
            <v>-16556.942500000001</v>
          </cell>
          <cell r="AG1361">
            <v>-16108.942500000003</v>
          </cell>
          <cell r="AH1361">
            <v>-15660.942500000003</v>
          </cell>
          <cell r="AI1361">
            <v>-14188.942500000003</v>
          </cell>
          <cell r="AJ1361">
            <v>-11692.942499999999</v>
          </cell>
          <cell r="AK1361">
            <v>-9196.9424999999992</v>
          </cell>
          <cell r="AL1361">
            <v>-6772.9425000000001</v>
          </cell>
          <cell r="AM1361">
            <v>-4420.9425000000001</v>
          </cell>
          <cell r="AN1361">
            <v>-2167.86625</v>
          </cell>
          <cell r="AO1361">
            <v>-788.79</v>
          </cell>
          <cell r="AR1361" t="str">
            <v>62</v>
          </cell>
        </row>
        <row r="1362">
          <cell r="R1362">
            <v>0</v>
          </cell>
          <cell r="S1362">
            <v>0</v>
          </cell>
          <cell r="T1362">
            <v>0</v>
          </cell>
          <cell r="U1362">
            <v>0</v>
          </cell>
          <cell r="V1362">
            <v>0</v>
          </cell>
          <cell r="W1362">
            <v>0</v>
          </cell>
          <cell r="X1362">
            <v>0</v>
          </cell>
          <cell r="Y1362">
            <v>0</v>
          </cell>
          <cell r="Z1362">
            <v>0</v>
          </cell>
          <cell r="AA1362">
            <v>0</v>
          </cell>
          <cell r="AB1362">
            <v>0</v>
          </cell>
          <cell r="AC1362">
            <v>0</v>
          </cell>
          <cell r="AD1362">
            <v>0</v>
          </cell>
          <cell r="AE1362">
            <v>0</v>
          </cell>
          <cell r="AF1362">
            <v>0</v>
          </cell>
          <cell r="AG1362">
            <v>0</v>
          </cell>
          <cell r="AH1362">
            <v>0</v>
          </cell>
          <cell r="AI1362">
            <v>0</v>
          </cell>
          <cell r="AJ1362">
            <v>0</v>
          </cell>
          <cell r="AK1362">
            <v>0</v>
          </cell>
          <cell r="AL1362">
            <v>0</v>
          </cell>
          <cell r="AM1362">
            <v>0</v>
          </cell>
          <cell r="AN1362">
            <v>0</v>
          </cell>
          <cell r="AO1362">
            <v>0</v>
          </cell>
          <cell r="AR1362" t="str">
            <v>5</v>
          </cell>
        </row>
        <row r="1363">
          <cell r="R1363">
            <v>0</v>
          </cell>
          <cell r="S1363">
            <v>0</v>
          </cell>
          <cell r="T1363">
            <v>0</v>
          </cell>
          <cell r="U1363">
            <v>0</v>
          </cell>
          <cell r="V1363">
            <v>0</v>
          </cell>
          <cell r="W1363">
            <v>0</v>
          </cell>
          <cell r="X1363">
            <v>0</v>
          </cell>
          <cell r="Y1363">
            <v>0</v>
          </cell>
          <cell r="Z1363">
            <v>0</v>
          </cell>
          <cell r="AA1363">
            <v>0</v>
          </cell>
          <cell r="AB1363">
            <v>0</v>
          </cell>
          <cell r="AC1363">
            <v>0</v>
          </cell>
          <cell r="AD1363">
            <v>0</v>
          </cell>
          <cell r="AE1363">
            <v>0</v>
          </cell>
          <cell r="AF1363">
            <v>0</v>
          </cell>
          <cell r="AG1363">
            <v>0</v>
          </cell>
          <cell r="AH1363">
            <v>0</v>
          </cell>
          <cell r="AI1363">
            <v>0</v>
          </cell>
          <cell r="AJ1363">
            <v>0</v>
          </cell>
          <cell r="AK1363">
            <v>0</v>
          </cell>
          <cell r="AL1363">
            <v>0</v>
          </cell>
          <cell r="AM1363">
            <v>0</v>
          </cell>
          <cell r="AN1363">
            <v>0</v>
          </cell>
          <cell r="AO1363">
            <v>0</v>
          </cell>
          <cell r="AR1363" t="str">
            <v>8b</v>
          </cell>
        </row>
        <row r="1364">
          <cell r="R1364">
            <v>-1090818.8400000001</v>
          </cell>
          <cell r="S1364">
            <v>-1070580.76</v>
          </cell>
          <cell r="T1364">
            <v>-1045004</v>
          </cell>
          <cell r="U1364">
            <v>-1015734.54</v>
          </cell>
          <cell r="V1364">
            <v>-998234.54</v>
          </cell>
          <cell r="W1364">
            <v>-942379</v>
          </cell>
          <cell r="X1364">
            <v>-924879</v>
          </cell>
          <cell r="Y1364">
            <v>-907379</v>
          </cell>
          <cell r="Z1364">
            <v>-889879</v>
          </cell>
          <cell r="AA1364">
            <v>-872379</v>
          </cell>
          <cell r="AB1364">
            <v>-830226.25</v>
          </cell>
          <cell r="AC1364">
            <v>-923082</v>
          </cell>
          <cell r="AD1364">
            <v>-1908793.0291666668</v>
          </cell>
          <cell r="AE1364">
            <v>-1851333.0008333335</v>
          </cell>
          <cell r="AF1364">
            <v>-1790069.8550000004</v>
          </cell>
          <cell r="AG1364">
            <v>-1724044.1275000004</v>
          </cell>
          <cell r="AH1364">
            <v>-1655294.1725000001</v>
          </cell>
          <cell r="AI1364">
            <v>-1581210.82</v>
          </cell>
          <cell r="AJ1364">
            <v>-1500666.6224999998</v>
          </cell>
          <cell r="AK1364">
            <v>-1417307.3841666663</v>
          </cell>
          <cell r="AL1364">
            <v>-1324374.8025</v>
          </cell>
          <cell r="AM1364">
            <v>-1221788.2208333334</v>
          </cell>
          <cell r="AN1364">
            <v>-1116253.3162499999</v>
          </cell>
          <cell r="AO1364">
            <v>-1010919.0775</v>
          </cell>
          <cell r="AR1364" t="str">
            <v>62</v>
          </cell>
        </row>
        <row r="1365">
          <cell r="R1365">
            <v>-17411000</v>
          </cell>
          <cell r="S1365">
            <v>-17411000</v>
          </cell>
          <cell r="T1365">
            <v>-17411928</v>
          </cell>
          <cell r="U1365">
            <v>-17411236</v>
          </cell>
          <cell r="V1365">
            <v>-17411236</v>
          </cell>
          <cell r="W1365">
            <v>-17411236</v>
          </cell>
          <cell r="X1365">
            <v>-17411236</v>
          </cell>
          <cell r="Y1365">
            <v>-17411236</v>
          </cell>
          <cell r="Z1365">
            <v>-17411236</v>
          </cell>
          <cell r="AA1365">
            <v>-17411236</v>
          </cell>
          <cell r="AB1365">
            <v>-17411236</v>
          </cell>
          <cell r="AC1365">
            <v>-15562000</v>
          </cell>
          <cell r="AD1365">
            <v>-17752250</v>
          </cell>
          <cell r="AE1365">
            <v>-17719750</v>
          </cell>
          <cell r="AF1365">
            <v>-17687288.666666668</v>
          </cell>
          <cell r="AG1365">
            <v>-17654837.166666668</v>
          </cell>
          <cell r="AH1365">
            <v>-17622356.833333332</v>
          </cell>
          <cell r="AI1365">
            <v>-17589876.5</v>
          </cell>
          <cell r="AJ1365">
            <v>-17557396.166666668</v>
          </cell>
          <cell r="AK1365">
            <v>-17524915.833333332</v>
          </cell>
          <cell r="AL1365">
            <v>-17492435.5</v>
          </cell>
          <cell r="AM1365">
            <v>-17459955.166666668</v>
          </cell>
          <cell r="AN1365">
            <v>-17427474.833333332</v>
          </cell>
          <cell r="AO1365">
            <v>-17334193</v>
          </cell>
          <cell r="AR1365" t="str">
            <v>62</v>
          </cell>
        </row>
        <row r="1366">
          <cell r="R1366">
            <v>-40198.51</v>
          </cell>
          <cell r="S1366">
            <v>-9048.83</v>
          </cell>
          <cell r="T1366">
            <v>-1351.4</v>
          </cell>
          <cell r="U1366">
            <v>-1351.4</v>
          </cell>
          <cell r="V1366">
            <v>-1351.4</v>
          </cell>
          <cell r="W1366">
            <v>-560.20000000000005</v>
          </cell>
          <cell r="X1366">
            <v>-560.20000000000005</v>
          </cell>
          <cell r="Y1366">
            <v>-560.20000000000005</v>
          </cell>
          <cell r="Z1366">
            <v>-1919</v>
          </cell>
          <cell r="AA1366">
            <v>-1919</v>
          </cell>
          <cell r="AB1366">
            <v>-1919</v>
          </cell>
          <cell r="AC1366">
            <v>-9140.1200000000008</v>
          </cell>
          <cell r="AD1366">
            <v>-58077.325000000004</v>
          </cell>
          <cell r="AE1366">
            <v>-55683.581666666665</v>
          </cell>
          <cell r="AF1366">
            <v>-52067.957916666666</v>
          </cell>
          <cell r="AG1366">
            <v>-48528.357083333336</v>
          </cell>
          <cell r="AH1366">
            <v>-44988.756250000006</v>
          </cell>
          <cell r="AI1366">
            <v>-39795.508750000008</v>
          </cell>
          <cell r="AJ1366">
            <v>-32948.614583333336</v>
          </cell>
          <cell r="AK1366">
            <v>-26101.720416666678</v>
          </cell>
          <cell r="AL1366">
            <v>-20300.472916666669</v>
          </cell>
          <cell r="AM1366">
            <v>-15544.872083333335</v>
          </cell>
          <cell r="AN1366">
            <v>-10789.271249999998</v>
          </cell>
          <cell r="AO1366">
            <v>-7117.3712500000001</v>
          </cell>
          <cell r="AR1366" t="str">
            <v>62</v>
          </cell>
        </row>
        <row r="1367">
          <cell r="R1367">
            <v>-6013953.4500000002</v>
          </cell>
          <cell r="S1367">
            <v>-6013043.4500000002</v>
          </cell>
          <cell r="T1367">
            <v>-3056231.53</v>
          </cell>
          <cell r="U1367">
            <v>-3056231.53</v>
          </cell>
          <cell r="V1367">
            <v>-3056231.53</v>
          </cell>
          <cell r="W1367">
            <v>-3263767.53</v>
          </cell>
          <cell r="X1367">
            <v>-3263767.53</v>
          </cell>
          <cell r="Y1367">
            <v>-3263767.53</v>
          </cell>
          <cell r="Z1367">
            <v>-3663268.53</v>
          </cell>
          <cell r="AA1367">
            <v>-3663268.53</v>
          </cell>
          <cell r="AB1367">
            <v>-3663268.53</v>
          </cell>
          <cell r="AC1367">
            <v>-3177258.84</v>
          </cell>
          <cell r="AD1367">
            <v>-6975821.8220833344</v>
          </cell>
          <cell r="AE1367">
            <v>-7004650.9337499999</v>
          </cell>
          <cell r="AF1367">
            <v>-6964637.9070833335</v>
          </cell>
          <cell r="AG1367">
            <v>-6780989.6116666673</v>
          </cell>
          <cell r="AH1367">
            <v>-6597668.5141666671</v>
          </cell>
          <cell r="AI1367">
            <v>-6316231.3812500006</v>
          </cell>
          <cell r="AJ1367">
            <v>-5936771.682500001</v>
          </cell>
          <cell r="AK1367">
            <v>-5557732.9270833349</v>
          </cell>
          <cell r="AL1367">
            <v>-5176060.395833334</v>
          </cell>
          <cell r="AM1367">
            <v>-4791718.6804166669</v>
          </cell>
          <cell r="AN1367">
            <v>-4408481.550416667</v>
          </cell>
          <cell r="AO1367">
            <v>-3990083.3408333343</v>
          </cell>
          <cell r="AR1367" t="str">
            <v>62</v>
          </cell>
        </row>
        <row r="1368">
          <cell r="R1368">
            <v>-66899.399999999994</v>
          </cell>
          <cell r="S1368">
            <v>-55667.71</v>
          </cell>
          <cell r="T1368">
            <v>-66811.210000000006</v>
          </cell>
          <cell r="U1368">
            <v>-66811.210000000006</v>
          </cell>
          <cell r="V1368">
            <v>-66811.210000000006</v>
          </cell>
          <cell r="W1368">
            <v>-66811.210000000006</v>
          </cell>
          <cell r="X1368">
            <v>-66811.210000000006</v>
          </cell>
          <cell r="Y1368">
            <v>-66811.210000000006</v>
          </cell>
          <cell r="Z1368">
            <v>-66811.210000000006</v>
          </cell>
          <cell r="AA1368">
            <v>-46235.66</v>
          </cell>
          <cell r="AB1368">
            <v>-168247.39</v>
          </cell>
          <cell r="AC1368">
            <v>-183183.74</v>
          </cell>
          <cell r="AD1368">
            <v>-22019.919999999998</v>
          </cell>
          <cell r="AE1368">
            <v>-25689.514583333334</v>
          </cell>
          <cell r="AF1368">
            <v>-29355.434583333332</v>
          </cell>
          <cell r="AG1368">
            <v>-33485.667083333341</v>
          </cell>
          <cell r="AH1368">
            <v>-37615.899583333339</v>
          </cell>
          <cell r="AI1368">
            <v>-41746.132083333338</v>
          </cell>
          <cell r="AJ1368">
            <v>-44957.566666666673</v>
          </cell>
          <cell r="AK1368">
            <v>-47261.341250000005</v>
          </cell>
          <cell r="AL1368">
            <v>-49576.253750000003</v>
          </cell>
          <cell r="AM1368">
            <v>-53667.60125</v>
          </cell>
          <cell r="AN1368">
            <v>-64618.580833333333</v>
          </cell>
          <cell r="AO1368">
            <v>-77480.850000000006</v>
          </cell>
          <cell r="AR1368" t="str">
            <v>50a</v>
          </cell>
        </row>
        <row r="1369">
          <cell r="R1369">
            <v>0</v>
          </cell>
          <cell r="S1369">
            <v>0</v>
          </cell>
          <cell r="T1369">
            <v>0</v>
          </cell>
          <cell r="U1369">
            <v>0</v>
          </cell>
          <cell r="V1369">
            <v>0</v>
          </cell>
          <cell r="W1369">
            <v>0</v>
          </cell>
          <cell r="X1369">
            <v>0</v>
          </cell>
          <cell r="Y1369">
            <v>0</v>
          </cell>
          <cell r="Z1369">
            <v>0</v>
          </cell>
          <cell r="AA1369">
            <v>0</v>
          </cell>
          <cell r="AB1369">
            <v>0</v>
          </cell>
          <cell r="AC1369">
            <v>0</v>
          </cell>
          <cell r="AD1369">
            <v>0</v>
          </cell>
          <cell r="AE1369">
            <v>0</v>
          </cell>
          <cell r="AF1369">
            <v>0</v>
          </cell>
          <cell r="AG1369">
            <v>0</v>
          </cell>
          <cell r="AH1369">
            <v>0</v>
          </cell>
          <cell r="AI1369">
            <v>0</v>
          </cell>
          <cell r="AJ1369">
            <v>0</v>
          </cell>
          <cell r="AK1369">
            <v>0</v>
          </cell>
          <cell r="AL1369">
            <v>0</v>
          </cell>
          <cell r="AM1369">
            <v>0</v>
          </cell>
          <cell r="AN1369">
            <v>0</v>
          </cell>
          <cell r="AO1369">
            <v>0</v>
          </cell>
          <cell r="AR1369" t="str">
            <v>50a</v>
          </cell>
        </row>
        <row r="1370">
          <cell r="R1370">
            <v>0</v>
          </cell>
          <cell r="S1370">
            <v>0</v>
          </cell>
          <cell r="T1370">
            <v>0</v>
          </cell>
          <cell r="U1370">
            <v>0</v>
          </cell>
          <cell r="V1370">
            <v>0</v>
          </cell>
          <cell r="W1370">
            <v>0</v>
          </cell>
          <cell r="X1370">
            <v>0</v>
          </cell>
          <cell r="Y1370">
            <v>0</v>
          </cell>
          <cell r="Z1370">
            <v>0</v>
          </cell>
          <cell r="AA1370">
            <v>0</v>
          </cell>
          <cell r="AB1370">
            <v>0</v>
          </cell>
          <cell r="AC1370">
            <v>0</v>
          </cell>
          <cell r="AD1370">
            <v>0</v>
          </cell>
          <cell r="AE1370">
            <v>0</v>
          </cell>
          <cell r="AF1370">
            <v>0</v>
          </cell>
          <cell r="AG1370">
            <v>0</v>
          </cell>
          <cell r="AH1370">
            <v>0</v>
          </cell>
          <cell r="AI1370">
            <v>0</v>
          </cell>
          <cell r="AJ1370">
            <v>0</v>
          </cell>
          <cell r="AK1370">
            <v>0</v>
          </cell>
          <cell r="AL1370">
            <v>0</v>
          </cell>
          <cell r="AM1370">
            <v>0</v>
          </cell>
          <cell r="AN1370">
            <v>0</v>
          </cell>
          <cell r="AO1370">
            <v>0</v>
          </cell>
        </row>
        <row r="1371">
          <cell r="R1371">
            <v>-218226.01</v>
          </cell>
          <cell r="S1371">
            <v>-217080.18</v>
          </cell>
          <cell r="T1371">
            <v>-215934.35</v>
          </cell>
          <cell r="U1371">
            <v>-214788.52</v>
          </cell>
          <cell r="V1371">
            <v>-213642.69</v>
          </cell>
          <cell r="W1371">
            <v>-212496.86</v>
          </cell>
          <cell r="X1371">
            <v>-211351.03</v>
          </cell>
          <cell r="Y1371">
            <v>-210205.2</v>
          </cell>
          <cell r="Z1371">
            <v>-209059.37</v>
          </cell>
          <cell r="AA1371">
            <v>-207913.54</v>
          </cell>
          <cell r="AB1371">
            <v>-206767.71</v>
          </cell>
          <cell r="AC1371">
            <v>-205621.88</v>
          </cell>
          <cell r="AD1371">
            <v>-225100.99</v>
          </cell>
          <cell r="AE1371">
            <v>-223955.16</v>
          </cell>
          <cell r="AF1371">
            <v>-222809.33000000005</v>
          </cell>
          <cell r="AG1371">
            <v>-221663.5</v>
          </cell>
          <cell r="AH1371">
            <v>-220517.66999999995</v>
          </cell>
          <cell r="AI1371">
            <v>-219371.83999999997</v>
          </cell>
          <cell r="AJ1371">
            <v>-218226.01</v>
          </cell>
          <cell r="AK1371">
            <v>-217080.18000000002</v>
          </cell>
          <cell r="AL1371">
            <v>-215934.35</v>
          </cell>
          <cell r="AM1371">
            <v>-214788.52000000002</v>
          </cell>
          <cell r="AN1371">
            <v>-213642.68999999997</v>
          </cell>
          <cell r="AO1371">
            <v>-212496.86</v>
          </cell>
          <cell r="AR1371" t="str">
            <v>50a</v>
          </cell>
        </row>
        <row r="1372">
          <cell r="R1372">
            <v>-4822250.82</v>
          </cell>
          <cell r="S1372">
            <v>-9176389.0999999996</v>
          </cell>
          <cell r="T1372">
            <v>-9185741.9299999997</v>
          </cell>
          <cell r="U1372">
            <v>-9211658.0299999993</v>
          </cell>
          <cell r="V1372">
            <v>-9236869.5500000007</v>
          </cell>
          <cell r="W1372">
            <v>-8266026.5899999999</v>
          </cell>
          <cell r="X1372">
            <v>-2996400.91</v>
          </cell>
          <cell r="Y1372">
            <v>3436153.99</v>
          </cell>
          <cell r="Z1372">
            <v>0</v>
          </cell>
          <cell r="AA1372">
            <v>-16568.88</v>
          </cell>
          <cell r="AB1372">
            <v>20</v>
          </cell>
          <cell r="AC1372">
            <v>-220587.62</v>
          </cell>
          <cell r="AD1372">
            <v>-2242249.3749999995</v>
          </cell>
          <cell r="AE1372">
            <v>-2487639.2066666665</v>
          </cell>
          <cell r="AF1372">
            <v>-2754229.7695833333</v>
          </cell>
          <cell r="AG1372">
            <v>-3017919.4329166668</v>
          </cell>
          <cell r="AH1372">
            <v>-3280436.7595833335</v>
          </cell>
          <cell r="AI1372">
            <v>-3571161.8795833341</v>
          </cell>
          <cell r="AJ1372">
            <v>-3855543.4212500006</v>
          </cell>
          <cell r="AK1372">
            <v>-4053799.9295833339</v>
          </cell>
          <cell r="AL1372">
            <v>-4127206.4000000004</v>
          </cell>
          <cell r="AM1372">
            <v>-4127896.77</v>
          </cell>
          <cell r="AN1372">
            <v>-4128586.3066666671</v>
          </cell>
          <cell r="AO1372">
            <v>-4134972.7133333343</v>
          </cell>
          <cell r="AR1372" t="str">
            <v>50b</v>
          </cell>
        </row>
        <row r="1373">
          <cell r="R1373">
            <v>-540148</v>
          </cell>
          <cell r="S1373">
            <v>-540148</v>
          </cell>
          <cell r="T1373">
            <v>-1081667</v>
          </cell>
          <cell r="U1373">
            <v>-1081667</v>
          </cell>
          <cell r="V1373">
            <v>-1081667</v>
          </cell>
          <cell r="W1373">
            <v>-1755348</v>
          </cell>
          <cell r="X1373">
            <v>-1755348</v>
          </cell>
          <cell r="Y1373">
            <v>-1755348</v>
          </cell>
          <cell r="Z1373">
            <v>-2438439</v>
          </cell>
          <cell r="AA1373">
            <v>-2438439</v>
          </cell>
          <cell r="AB1373">
            <v>-2438439</v>
          </cell>
          <cell r="AC1373">
            <v>-2750182</v>
          </cell>
          <cell r="AD1373">
            <v>-103162.75</v>
          </cell>
          <cell r="AE1373">
            <v>-148175.08333333334</v>
          </cell>
          <cell r="AF1373">
            <v>-215750.70833333334</v>
          </cell>
          <cell r="AG1373">
            <v>-305889.625</v>
          </cell>
          <cell r="AH1373">
            <v>-396028.54166666669</v>
          </cell>
          <cell r="AI1373">
            <v>-514237.5</v>
          </cell>
          <cell r="AJ1373">
            <v>-660516.5</v>
          </cell>
          <cell r="AK1373">
            <v>-806795.5</v>
          </cell>
          <cell r="AL1373">
            <v>-981536.625</v>
          </cell>
          <cell r="AM1373">
            <v>-1184739.875</v>
          </cell>
          <cell r="AN1373">
            <v>-1387943.125</v>
          </cell>
          <cell r="AO1373">
            <v>-1563807.375</v>
          </cell>
          <cell r="AR1373" t="str">
            <v>62</v>
          </cell>
        </row>
        <row r="1374">
          <cell r="R1374">
            <v>0</v>
          </cell>
          <cell r="S1374">
            <v>0</v>
          </cell>
          <cell r="T1374">
            <v>0</v>
          </cell>
          <cell r="U1374">
            <v>0</v>
          </cell>
          <cell r="V1374">
            <v>0</v>
          </cell>
          <cell r="W1374">
            <v>0</v>
          </cell>
          <cell r="X1374">
            <v>0</v>
          </cell>
          <cell r="Y1374">
            <v>0</v>
          </cell>
          <cell r="Z1374">
            <v>0</v>
          </cell>
          <cell r="AA1374">
            <v>0</v>
          </cell>
          <cell r="AB1374">
            <v>0</v>
          </cell>
          <cell r="AC1374">
            <v>0</v>
          </cell>
          <cell r="AD1374">
            <v>-46526.458333333336</v>
          </cell>
          <cell r="AE1374">
            <v>-39368.541666666664</v>
          </cell>
          <cell r="AF1374">
            <v>-32210.625</v>
          </cell>
          <cell r="AG1374">
            <v>-25052.708333333332</v>
          </cell>
          <cell r="AH1374">
            <v>-17894.791666666668</v>
          </cell>
          <cell r="AI1374">
            <v>-10736.875</v>
          </cell>
          <cell r="AJ1374">
            <v>-3578.9583333333335</v>
          </cell>
          <cell r="AK1374">
            <v>0</v>
          </cell>
          <cell r="AL1374">
            <v>0</v>
          </cell>
          <cell r="AM1374">
            <v>0</v>
          </cell>
          <cell r="AN1374">
            <v>0</v>
          </cell>
          <cell r="AO1374">
            <v>0</v>
          </cell>
          <cell r="AR1374" t="str">
            <v>50a</v>
          </cell>
        </row>
        <row r="1375">
          <cell r="R1375">
            <v>0</v>
          </cell>
          <cell r="S1375">
            <v>0</v>
          </cell>
          <cell r="T1375">
            <v>0</v>
          </cell>
          <cell r="U1375">
            <v>0</v>
          </cell>
          <cell r="V1375">
            <v>0</v>
          </cell>
          <cell r="W1375">
            <v>0</v>
          </cell>
          <cell r="X1375">
            <v>0</v>
          </cell>
          <cell r="Y1375">
            <v>0</v>
          </cell>
          <cell r="Z1375">
            <v>0</v>
          </cell>
          <cell r="AA1375">
            <v>0</v>
          </cell>
          <cell r="AB1375">
            <v>0</v>
          </cell>
          <cell r="AC1375">
            <v>0</v>
          </cell>
          <cell r="AD1375">
            <v>-154177.91666666666</v>
          </cell>
          <cell r="AE1375">
            <v>-154177.91666666666</v>
          </cell>
          <cell r="AF1375">
            <v>-152093.95833333334</v>
          </cell>
          <cell r="AG1375">
            <v>-147926.04166666666</v>
          </cell>
          <cell r="AH1375">
            <v>-135424.79166666666</v>
          </cell>
          <cell r="AI1375">
            <v>-114590.20833333333</v>
          </cell>
          <cell r="AJ1375">
            <v>-93755.625</v>
          </cell>
          <cell r="AK1375">
            <v>-72921.041666666672</v>
          </cell>
          <cell r="AL1375">
            <v>-52086.458333333336</v>
          </cell>
          <cell r="AM1375">
            <v>-31251.875</v>
          </cell>
          <cell r="AN1375">
            <v>-10417.291666666666</v>
          </cell>
          <cell r="AO1375">
            <v>0</v>
          </cell>
          <cell r="AR1375" t="str">
            <v>50a</v>
          </cell>
        </row>
        <row r="1376">
          <cell r="R1376">
            <v>0</v>
          </cell>
          <cell r="S1376">
            <v>0</v>
          </cell>
          <cell r="T1376">
            <v>0</v>
          </cell>
          <cell r="U1376">
            <v>0</v>
          </cell>
          <cell r="V1376">
            <v>0</v>
          </cell>
          <cell r="W1376">
            <v>0</v>
          </cell>
          <cell r="X1376">
            <v>0</v>
          </cell>
          <cell r="Y1376">
            <v>0</v>
          </cell>
          <cell r="Z1376">
            <v>0</v>
          </cell>
          <cell r="AA1376">
            <v>0</v>
          </cell>
          <cell r="AB1376">
            <v>0</v>
          </cell>
          <cell r="AC1376">
            <v>0</v>
          </cell>
          <cell r="AD1376">
            <v>0</v>
          </cell>
          <cell r="AE1376">
            <v>0</v>
          </cell>
          <cell r="AF1376">
            <v>0</v>
          </cell>
          <cell r="AG1376">
            <v>0</v>
          </cell>
          <cell r="AH1376">
            <v>0</v>
          </cell>
          <cell r="AI1376">
            <v>0</v>
          </cell>
          <cell r="AJ1376">
            <v>0</v>
          </cell>
          <cell r="AK1376">
            <v>0</v>
          </cell>
          <cell r="AL1376">
            <v>0</v>
          </cell>
          <cell r="AM1376">
            <v>0</v>
          </cell>
          <cell r="AN1376">
            <v>0</v>
          </cell>
          <cell r="AO1376">
            <v>0</v>
          </cell>
          <cell r="AR1376" t="str">
            <v>50b</v>
          </cell>
        </row>
        <row r="1377">
          <cell r="R1377">
            <v>-13223800</v>
          </cell>
          <cell r="S1377">
            <v>-13077967</v>
          </cell>
          <cell r="T1377">
            <v>-12932134</v>
          </cell>
          <cell r="U1377">
            <v>-12786301</v>
          </cell>
          <cell r="V1377">
            <v>-12640468</v>
          </cell>
          <cell r="W1377">
            <v>-12494635</v>
          </cell>
          <cell r="X1377">
            <v>-12348802</v>
          </cell>
          <cell r="Y1377">
            <v>-12202969</v>
          </cell>
          <cell r="Z1377">
            <v>-12057136</v>
          </cell>
          <cell r="AA1377">
            <v>-11911303</v>
          </cell>
          <cell r="AB1377">
            <v>-11765470</v>
          </cell>
          <cell r="AC1377">
            <v>-11619637</v>
          </cell>
          <cell r="AD1377">
            <v>-14098798</v>
          </cell>
          <cell r="AE1377">
            <v>-13952965</v>
          </cell>
          <cell r="AF1377">
            <v>-13807132</v>
          </cell>
          <cell r="AG1377">
            <v>-13661299</v>
          </cell>
          <cell r="AH1377">
            <v>-13515466</v>
          </cell>
          <cell r="AI1377">
            <v>-13369633</v>
          </cell>
          <cell r="AJ1377">
            <v>-13223800</v>
          </cell>
          <cell r="AK1377">
            <v>-13077967</v>
          </cell>
          <cell r="AL1377">
            <v>-12932134</v>
          </cell>
          <cell r="AM1377">
            <v>-12786301</v>
          </cell>
          <cell r="AN1377">
            <v>-12640468</v>
          </cell>
          <cell r="AO1377">
            <v>-12494635</v>
          </cell>
          <cell r="AR1377" t="str">
            <v>50a</v>
          </cell>
        </row>
        <row r="1378">
          <cell r="R1378">
            <v>-574.6</v>
          </cell>
          <cell r="S1378">
            <v>-574.6</v>
          </cell>
          <cell r="T1378">
            <v>-574.6</v>
          </cell>
          <cell r="U1378">
            <v>-574.6</v>
          </cell>
          <cell r="V1378">
            <v>-574.6</v>
          </cell>
          <cell r="W1378">
            <v>-9570.6</v>
          </cell>
          <cell r="X1378">
            <v>-9570.6</v>
          </cell>
          <cell r="Y1378">
            <v>-44768.88</v>
          </cell>
          <cell r="Z1378">
            <v>-44768.88</v>
          </cell>
          <cell r="AA1378">
            <v>-44768.88</v>
          </cell>
          <cell r="AB1378">
            <v>-44768.88</v>
          </cell>
          <cell r="AC1378">
            <v>-836.28</v>
          </cell>
          <cell r="AD1378">
            <v>-5394.8291666666673</v>
          </cell>
          <cell r="AE1378">
            <v>-5442.7125000000005</v>
          </cell>
          <cell r="AF1378">
            <v>-5490.5958333333338</v>
          </cell>
          <cell r="AG1378">
            <v>-5538.4791666666679</v>
          </cell>
          <cell r="AH1378">
            <v>-5586.362500000002</v>
          </cell>
          <cell r="AI1378">
            <v>-6009.0791666666692</v>
          </cell>
          <cell r="AJ1378">
            <v>-6724.7566666666671</v>
          </cell>
          <cell r="AK1378">
            <v>-8833.5562499999996</v>
          </cell>
          <cell r="AL1378">
            <v>-12138.850416666666</v>
          </cell>
          <cell r="AM1378">
            <v>-13946.311249999999</v>
          </cell>
          <cell r="AN1378">
            <v>-15663.085416666669</v>
          </cell>
          <cell r="AO1378">
            <v>-16956.481250000001</v>
          </cell>
          <cell r="AR1378" t="str">
            <v>50a</v>
          </cell>
        </row>
        <row r="1379">
          <cell r="R1379">
            <v>0</v>
          </cell>
          <cell r="S1379">
            <v>0</v>
          </cell>
          <cell r="T1379">
            <v>0</v>
          </cell>
          <cell r="U1379">
            <v>0</v>
          </cell>
          <cell r="V1379">
            <v>0</v>
          </cell>
          <cell r="W1379">
            <v>0</v>
          </cell>
          <cell r="X1379">
            <v>0</v>
          </cell>
          <cell r="Y1379">
            <v>0</v>
          </cell>
          <cell r="Z1379">
            <v>0</v>
          </cell>
          <cell r="AA1379">
            <v>0</v>
          </cell>
          <cell r="AB1379">
            <v>0</v>
          </cell>
          <cell r="AC1379">
            <v>0</v>
          </cell>
          <cell r="AD1379">
            <v>0</v>
          </cell>
          <cell r="AE1379">
            <v>0</v>
          </cell>
          <cell r="AF1379">
            <v>0</v>
          </cell>
          <cell r="AG1379">
            <v>0</v>
          </cell>
          <cell r="AH1379">
            <v>0</v>
          </cell>
          <cell r="AI1379">
            <v>0</v>
          </cell>
          <cell r="AJ1379">
            <v>0</v>
          </cell>
          <cell r="AK1379">
            <v>0</v>
          </cell>
          <cell r="AL1379">
            <v>0</v>
          </cell>
          <cell r="AM1379">
            <v>0</v>
          </cell>
          <cell r="AN1379">
            <v>0</v>
          </cell>
          <cell r="AO1379">
            <v>0</v>
          </cell>
          <cell r="AR1379" t="str">
            <v>50a</v>
          </cell>
        </row>
        <row r="1380">
          <cell r="R1380">
            <v>0</v>
          </cell>
          <cell r="S1380">
            <v>0</v>
          </cell>
          <cell r="T1380">
            <v>0</v>
          </cell>
          <cell r="U1380">
            <v>0</v>
          </cell>
          <cell r="V1380">
            <v>0</v>
          </cell>
          <cell r="W1380">
            <v>0</v>
          </cell>
          <cell r="X1380">
            <v>0</v>
          </cell>
          <cell r="Y1380">
            <v>0</v>
          </cell>
          <cell r="Z1380">
            <v>0</v>
          </cell>
          <cell r="AA1380">
            <v>0</v>
          </cell>
          <cell r="AB1380">
            <v>0</v>
          </cell>
          <cell r="AC1380">
            <v>0</v>
          </cell>
          <cell r="AD1380">
            <v>0</v>
          </cell>
          <cell r="AE1380">
            <v>0</v>
          </cell>
          <cell r="AF1380">
            <v>0</v>
          </cell>
          <cell r="AG1380">
            <v>0</v>
          </cell>
          <cell r="AH1380">
            <v>0</v>
          </cell>
          <cell r="AI1380">
            <v>0</v>
          </cell>
          <cell r="AJ1380">
            <v>0</v>
          </cell>
          <cell r="AK1380">
            <v>0</v>
          </cell>
          <cell r="AL1380">
            <v>0</v>
          </cell>
          <cell r="AM1380">
            <v>0</v>
          </cell>
          <cell r="AN1380">
            <v>0</v>
          </cell>
          <cell r="AO1380">
            <v>0</v>
          </cell>
          <cell r="AR1380" t="str">
            <v>50a</v>
          </cell>
        </row>
        <row r="1381">
          <cell r="R1381">
            <v>0</v>
          </cell>
          <cell r="S1381">
            <v>0</v>
          </cell>
          <cell r="T1381">
            <v>0</v>
          </cell>
          <cell r="U1381">
            <v>0</v>
          </cell>
          <cell r="V1381">
            <v>0</v>
          </cell>
          <cell r="W1381">
            <v>0</v>
          </cell>
          <cell r="X1381">
            <v>0</v>
          </cell>
          <cell r="Y1381">
            <v>0</v>
          </cell>
          <cell r="Z1381">
            <v>0</v>
          </cell>
          <cell r="AA1381">
            <v>0</v>
          </cell>
          <cell r="AB1381">
            <v>0</v>
          </cell>
          <cell r="AC1381">
            <v>0</v>
          </cell>
          <cell r="AD1381">
            <v>0</v>
          </cell>
          <cell r="AE1381">
            <v>0</v>
          </cell>
          <cell r="AF1381">
            <v>0</v>
          </cell>
          <cell r="AG1381">
            <v>0</v>
          </cell>
          <cell r="AH1381">
            <v>0</v>
          </cell>
          <cell r="AI1381">
            <v>0</v>
          </cell>
          <cell r="AJ1381">
            <v>0</v>
          </cell>
          <cell r="AK1381">
            <v>0</v>
          </cell>
          <cell r="AL1381">
            <v>0</v>
          </cell>
          <cell r="AM1381">
            <v>0</v>
          </cell>
          <cell r="AN1381">
            <v>0</v>
          </cell>
          <cell r="AO1381">
            <v>0</v>
          </cell>
          <cell r="AR1381" t="str">
            <v>50b</v>
          </cell>
        </row>
        <row r="1382">
          <cell r="R1382">
            <v>0</v>
          </cell>
          <cell r="S1382">
            <v>0</v>
          </cell>
          <cell r="T1382">
            <v>0</v>
          </cell>
          <cell r="U1382">
            <v>0</v>
          </cell>
          <cell r="V1382">
            <v>0</v>
          </cell>
          <cell r="W1382">
            <v>0</v>
          </cell>
          <cell r="X1382">
            <v>0</v>
          </cell>
          <cell r="Y1382">
            <v>0</v>
          </cell>
          <cell r="Z1382">
            <v>0</v>
          </cell>
          <cell r="AA1382">
            <v>128464.68</v>
          </cell>
          <cell r="AB1382">
            <v>0</v>
          </cell>
          <cell r="AC1382">
            <v>0</v>
          </cell>
          <cell r="AD1382">
            <v>4247.0454166666668</v>
          </cell>
          <cell r="AE1382">
            <v>4240.0645833333338</v>
          </cell>
          <cell r="AF1382">
            <v>4233.0837500000007</v>
          </cell>
          <cell r="AG1382">
            <v>4229.5933333333332</v>
          </cell>
          <cell r="AH1382">
            <v>4229.5933333333332</v>
          </cell>
          <cell r="AI1382">
            <v>4229.5933333333332</v>
          </cell>
          <cell r="AJ1382">
            <v>4229.5933333333332</v>
          </cell>
          <cell r="AK1382">
            <v>4318.7837499999996</v>
          </cell>
          <cell r="AL1382">
            <v>4497.1645833333332</v>
          </cell>
          <cell r="AM1382">
            <v>8792.4612500000003</v>
          </cell>
          <cell r="AN1382">
            <v>11851.97875</v>
          </cell>
          <cell r="AO1382">
            <v>10705.39</v>
          </cell>
          <cell r="AR1382" t="str">
            <v>50a</v>
          </cell>
        </row>
        <row r="1383">
          <cell r="R1383">
            <v>0</v>
          </cell>
          <cell r="S1383">
            <v>0</v>
          </cell>
          <cell r="T1383">
            <v>0</v>
          </cell>
          <cell r="U1383">
            <v>0</v>
          </cell>
          <cell r="V1383">
            <v>0</v>
          </cell>
          <cell r="W1383">
            <v>0</v>
          </cell>
          <cell r="X1383">
            <v>0</v>
          </cell>
          <cell r="Y1383">
            <v>0</v>
          </cell>
          <cell r="Z1383">
            <v>0</v>
          </cell>
          <cell r="AA1383">
            <v>424.71</v>
          </cell>
          <cell r="AB1383">
            <v>424.71</v>
          </cell>
          <cell r="AC1383">
            <v>0</v>
          </cell>
          <cell r="AD1383">
            <v>0</v>
          </cell>
          <cell r="AE1383">
            <v>0</v>
          </cell>
          <cell r="AF1383">
            <v>0</v>
          </cell>
          <cell r="AG1383">
            <v>0</v>
          </cell>
          <cell r="AH1383">
            <v>0</v>
          </cell>
          <cell r="AI1383">
            <v>0</v>
          </cell>
          <cell r="AJ1383">
            <v>0</v>
          </cell>
          <cell r="AK1383">
            <v>0</v>
          </cell>
          <cell r="AL1383">
            <v>0</v>
          </cell>
          <cell r="AM1383">
            <v>17.696249999999999</v>
          </cell>
          <cell r="AN1383">
            <v>53.088749999999997</v>
          </cell>
          <cell r="AO1383">
            <v>70.784999999999997</v>
          </cell>
          <cell r="AR1383" t="str">
            <v>50a</v>
          </cell>
        </row>
        <row r="1384">
          <cell r="R1384">
            <v>0</v>
          </cell>
          <cell r="S1384">
            <v>0</v>
          </cell>
          <cell r="T1384">
            <v>-620000</v>
          </cell>
          <cell r="U1384">
            <v>-1320000</v>
          </cell>
          <cell r="V1384">
            <v>-8820000</v>
          </cell>
          <cell r="W1384">
            <v>-5020000</v>
          </cell>
          <cell r="X1384">
            <v>-5720000</v>
          </cell>
          <cell r="Y1384">
            <v>-6720000</v>
          </cell>
          <cell r="Z1384">
            <v>-8520000</v>
          </cell>
          <cell r="AA1384">
            <v>-19670000</v>
          </cell>
          <cell r="AB1384">
            <v>-15220000</v>
          </cell>
          <cell r="AC1384">
            <v>-6170000</v>
          </cell>
          <cell r="AD1384">
            <v>0</v>
          </cell>
          <cell r="AE1384">
            <v>0</v>
          </cell>
          <cell r="AF1384">
            <v>-25833.333333333332</v>
          </cell>
          <cell r="AG1384">
            <v>-106666.66666666667</v>
          </cell>
          <cell r="AH1384">
            <v>-529166.66666666663</v>
          </cell>
          <cell r="AI1384">
            <v>-1105833.3333333333</v>
          </cell>
          <cell r="AJ1384">
            <v>-1553333.3333333333</v>
          </cell>
          <cell r="AK1384">
            <v>-2071666.6666666667</v>
          </cell>
          <cell r="AL1384">
            <v>-2706666.6666666665</v>
          </cell>
          <cell r="AM1384">
            <v>-3881250</v>
          </cell>
          <cell r="AN1384">
            <v>-5335000</v>
          </cell>
          <cell r="AO1384">
            <v>-6226250</v>
          </cell>
          <cell r="AR1384" t="str">
            <v>50b</v>
          </cell>
        </row>
        <row r="1385">
          <cell r="R1385">
            <v>0</v>
          </cell>
          <cell r="S1385">
            <v>0</v>
          </cell>
          <cell r="T1385">
            <v>0</v>
          </cell>
          <cell r="U1385">
            <v>0</v>
          </cell>
          <cell r="V1385">
            <v>0</v>
          </cell>
          <cell r="W1385">
            <v>0</v>
          </cell>
          <cell r="X1385">
            <v>0</v>
          </cell>
          <cell r="Y1385">
            <v>0</v>
          </cell>
          <cell r="Z1385">
            <v>0</v>
          </cell>
          <cell r="AA1385">
            <v>0</v>
          </cell>
          <cell r="AB1385">
            <v>0</v>
          </cell>
          <cell r="AC1385">
            <v>0</v>
          </cell>
          <cell r="AD1385">
            <v>-24989125</v>
          </cell>
          <cell r="AE1385">
            <v>-22758000</v>
          </cell>
          <cell r="AF1385">
            <v>-20432875</v>
          </cell>
          <cell r="AG1385">
            <v>-18099250</v>
          </cell>
          <cell r="AH1385">
            <v>-15390291.666666666</v>
          </cell>
          <cell r="AI1385">
            <v>-12499208.333333334</v>
          </cell>
          <cell r="AJ1385">
            <v>-9915666.666666666</v>
          </cell>
          <cell r="AK1385">
            <v>-7639666.666666667</v>
          </cell>
          <cell r="AL1385">
            <v>-5363666.666666667</v>
          </cell>
          <cell r="AM1385">
            <v>-3169250</v>
          </cell>
          <cell r="AN1385">
            <v>-1056416.6666666667</v>
          </cell>
          <cell r="AO1385">
            <v>0</v>
          </cell>
          <cell r="AR1385" t="str">
            <v>50b</v>
          </cell>
        </row>
        <row r="1386">
          <cell r="R1386">
            <v>0</v>
          </cell>
          <cell r="S1386">
            <v>2228153.92</v>
          </cell>
          <cell r="T1386">
            <v>0</v>
          </cell>
          <cell r="U1386">
            <v>7174783.54</v>
          </cell>
          <cell r="V1386">
            <v>-3471257.56</v>
          </cell>
          <cell r="W1386">
            <v>0</v>
          </cell>
          <cell r="X1386">
            <v>-2977126.19</v>
          </cell>
          <cell r="Y1386">
            <v>-6285661.3399999999</v>
          </cell>
          <cell r="Z1386">
            <v>-9736237.6500000004</v>
          </cell>
          <cell r="AA1386">
            <v>-10998663.210000001</v>
          </cell>
          <cell r="AB1386">
            <v>-8337819.54</v>
          </cell>
          <cell r="AC1386">
            <v>-2952355.38</v>
          </cell>
          <cell r="AD1386">
            <v>-9037259.4016666654</v>
          </cell>
          <cell r="AE1386">
            <v>-7299674.1487499997</v>
          </cell>
          <cell r="AF1386">
            <v>-6007891.13375</v>
          </cell>
          <cell r="AG1386">
            <v>-4853940.6595833329</v>
          </cell>
          <cell r="AH1386">
            <v>-4013679.1487499997</v>
          </cell>
          <cell r="AI1386">
            <v>-3509157.4912500004</v>
          </cell>
          <cell r="AJ1386">
            <v>-2965434.0708333328</v>
          </cell>
          <cell r="AK1386">
            <v>-2674741.2079166668</v>
          </cell>
          <cell r="AL1386">
            <v>-2634858.7245833334</v>
          </cell>
          <cell r="AM1386">
            <v>-2694739.5883333334</v>
          </cell>
          <cell r="AN1386">
            <v>-2759094.7854166669</v>
          </cell>
          <cell r="AO1386">
            <v>-2876835.11375</v>
          </cell>
          <cell r="AR1386" t="str">
            <v>62</v>
          </cell>
        </row>
        <row r="1387">
          <cell r="AB1387">
            <v>-150000</v>
          </cell>
          <cell r="AC1387">
            <v>-150000</v>
          </cell>
          <cell r="AN1387">
            <v>-6250</v>
          </cell>
          <cell r="AO1387">
            <v>-18750</v>
          </cell>
          <cell r="AR1387" t="str">
            <v>50b</v>
          </cell>
        </row>
        <row r="1388">
          <cell r="AC1388">
            <v>-2599393</v>
          </cell>
          <cell r="AO1388">
            <v>-108308.04166666667</v>
          </cell>
          <cell r="AR1388" t="str">
            <v>50b</v>
          </cell>
        </row>
        <row r="1389">
          <cell r="R1389">
            <v>-11659563.32</v>
          </cell>
          <cell r="S1389">
            <v>-12101004.560000001</v>
          </cell>
          <cell r="T1389">
            <v>-12528454.800000001</v>
          </cell>
          <cell r="U1389">
            <v>-12965232.369999999</v>
          </cell>
          <cell r="V1389">
            <v>-13402009.939999999</v>
          </cell>
          <cell r="W1389">
            <v>-13865888.550000001</v>
          </cell>
          <cell r="X1389">
            <v>-14299723.77</v>
          </cell>
          <cell r="Y1389">
            <v>-14734787.550000001</v>
          </cell>
          <cell r="Z1389">
            <v>-15169237.050000001</v>
          </cell>
          <cell r="AA1389">
            <v>-15604380.970000001</v>
          </cell>
          <cell r="AB1389">
            <v>-16038267.52</v>
          </cell>
          <cell r="AC1389">
            <v>-16479757.75</v>
          </cell>
          <cell r="AD1389">
            <v>-18534865.497083332</v>
          </cell>
          <cell r="AE1389">
            <v>-18124119.776249997</v>
          </cell>
          <cell r="AF1389">
            <v>-17720262.370416667</v>
          </cell>
          <cell r="AG1389">
            <v>-17323098.960000001</v>
          </cell>
          <cell r="AH1389">
            <v>-16933028.924166668</v>
          </cell>
          <cell r="AI1389">
            <v>-16551299.028333334</v>
          </cell>
          <cell r="AJ1389">
            <v>-16177886.54916667</v>
          </cell>
          <cell r="AK1389">
            <v>-15811583.928333336</v>
          </cell>
          <cell r="AL1389">
            <v>-15433087.407916671</v>
          </cell>
          <cell r="AM1389">
            <v>-15040252.625833334</v>
          </cell>
          <cell r="AN1389">
            <v>-14650237.777499998</v>
          </cell>
          <cell r="AO1389">
            <v>-14263307.292499999</v>
          </cell>
          <cell r="AR1389" t="str">
            <v>47</v>
          </cell>
        </row>
        <row r="1390">
          <cell r="R1390">
            <v>0</v>
          </cell>
          <cell r="S1390">
            <v>0</v>
          </cell>
          <cell r="T1390">
            <v>0</v>
          </cell>
          <cell r="U1390">
            <v>0</v>
          </cell>
          <cell r="V1390">
            <v>0</v>
          </cell>
          <cell r="W1390">
            <v>0</v>
          </cell>
          <cell r="X1390">
            <v>0</v>
          </cell>
          <cell r="Y1390">
            <v>0</v>
          </cell>
          <cell r="Z1390">
            <v>0</v>
          </cell>
          <cell r="AA1390">
            <v>0</v>
          </cell>
          <cell r="AB1390">
            <v>0</v>
          </cell>
          <cell r="AC1390">
            <v>0</v>
          </cell>
          <cell r="AD1390">
            <v>0</v>
          </cell>
          <cell r="AE1390">
            <v>0</v>
          </cell>
          <cell r="AF1390">
            <v>0</v>
          </cell>
          <cell r="AG1390">
            <v>0</v>
          </cell>
          <cell r="AH1390">
            <v>0</v>
          </cell>
          <cell r="AI1390">
            <v>0</v>
          </cell>
          <cell r="AJ1390">
            <v>0</v>
          </cell>
          <cell r="AK1390">
            <v>0</v>
          </cell>
          <cell r="AL1390">
            <v>0</v>
          </cell>
          <cell r="AM1390">
            <v>0</v>
          </cell>
          <cell r="AN1390">
            <v>0</v>
          </cell>
          <cell r="AO1390">
            <v>0</v>
          </cell>
          <cell r="AR1390" t="str">
            <v>62</v>
          </cell>
        </row>
        <row r="1391">
          <cell r="R1391">
            <v>0</v>
          </cell>
          <cell r="S1391">
            <v>0</v>
          </cell>
          <cell r="T1391">
            <v>0</v>
          </cell>
          <cell r="U1391">
            <v>0</v>
          </cell>
          <cell r="V1391">
            <v>0</v>
          </cell>
          <cell r="W1391">
            <v>0</v>
          </cell>
          <cell r="X1391">
            <v>0</v>
          </cell>
          <cell r="Y1391">
            <v>0</v>
          </cell>
          <cell r="Z1391">
            <v>0</v>
          </cell>
          <cell r="AA1391">
            <v>0</v>
          </cell>
          <cell r="AB1391">
            <v>0</v>
          </cell>
          <cell r="AC1391">
            <v>0</v>
          </cell>
          <cell r="AD1391">
            <v>0</v>
          </cell>
          <cell r="AE1391">
            <v>0</v>
          </cell>
          <cell r="AF1391">
            <v>0</v>
          </cell>
          <cell r="AG1391">
            <v>0</v>
          </cell>
          <cell r="AH1391">
            <v>0</v>
          </cell>
          <cell r="AI1391">
            <v>0</v>
          </cell>
          <cell r="AJ1391">
            <v>0</v>
          </cell>
          <cell r="AK1391">
            <v>0</v>
          </cell>
          <cell r="AL1391">
            <v>0</v>
          </cell>
          <cell r="AM1391">
            <v>0</v>
          </cell>
          <cell r="AN1391">
            <v>0</v>
          </cell>
          <cell r="AO1391">
            <v>0</v>
          </cell>
          <cell r="AR1391" t="str">
            <v>62</v>
          </cell>
        </row>
        <row r="1392">
          <cell r="R1392">
            <v>0</v>
          </cell>
          <cell r="S1392">
            <v>0</v>
          </cell>
          <cell r="T1392">
            <v>0</v>
          </cell>
          <cell r="U1392">
            <v>0</v>
          </cell>
          <cell r="V1392">
            <v>0</v>
          </cell>
          <cell r="W1392">
            <v>0</v>
          </cell>
          <cell r="X1392">
            <v>0</v>
          </cell>
          <cell r="Y1392">
            <v>0</v>
          </cell>
          <cell r="Z1392">
            <v>0</v>
          </cell>
          <cell r="AA1392">
            <v>0</v>
          </cell>
          <cell r="AB1392">
            <v>0</v>
          </cell>
          <cell r="AC1392">
            <v>0</v>
          </cell>
          <cell r="AD1392">
            <v>0</v>
          </cell>
          <cell r="AE1392">
            <v>0</v>
          </cell>
          <cell r="AF1392">
            <v>0</v>
          </cell>
          <cell r="AG1392">
            <v>0</v>
          </cell>
          <cell r="AH1392">
            <v>0</v>
          </cell>
          <cell r="AI1392">
            <v>0</v>
          </cell>
          <cell r="AJ1392">
            <v>0</v>
          </cell>
          <cell r="AK1392">
            <v>0</v>
          </cell>
          <cell r="AL1392">
            <v>0</v>
          </cell>
          <cell r="AM1392">
            <v>0</v>
          </cell>
          <cell r="AN1392">
            <v>0</v>
          </cell>
          <cell r="AO1392">
            <v>0</v>
          </cell>
          <cell r="AR1392" t="str">
            <v>62</v>
          </cell>
        </row>
        <row r="1393">
          <cell r="R1393">
            <v>0</v>
          </cell>
          <cell r="S1393">
            <v>0</v>
          </cell>
          <cell r="T1393">
            <v>0</v>
          </cell>
          <cell r="U1393">
            <v>0</v>
          </cell>
          <cell r="V1393">
            <v>0</v>
          </cell>
          <cell r="W1393">
            <v>0</v>
          </cell>
          <cell r="X1393">
            <v>0</v>
          </cell>
          <cell r="Y1393">
            <v>0</v>
          </cell>
          <cell r="Z1393">
            <v>0</v>
          </cell>
          <cell r="AA1393">
            <v>0</v>
          </cell>
          <cell r="AB1393">
            <v>0</v>
          </cell>
          <cell r="AC1393">
            <v>0</v>
          </cell>
          <cell r="AD1393">
            <v>0</v>
          </cell>
          <cell r="AE1393">
            <v>0</v>
          </cell>
          <cell r="AF1393">
            <v>0</v>
          </cell>
          <cell r="AG1393">
            <v>0</v>
          </cell>
          <cell r="AH1393">
            <v>0</v>
          </cell>
          <cell r="AI1393">
            <v>0</v>
          </cell>
          <cell r="AJ1393">
            <v>0</v>
          </cell>
          <cell r="AK1393">
            <v>0</v>
          </cell>
          <cell r="AL1393">
            <v>0</v>
          </cell>
          <cell r="AM1393">
            <v>0</v>
          </cell>
          <cell r="AN1393">
            <v>0</v>
          </cell>
          <cell r="AO1393">
            <v>0</v>
          </cell>
          <cell r="AR1393" t="str">
            <v>62</v>
          </cell>
        </row>
        <row r="1394">
          <cell r="R1394">
            <v>0</v>
          </cell>
          <cell r="S1394">
            <v>0</v>
          </cell>
          <cell r="T1394">
            <v>0</v>
          </cell>
          <cell r="U1394">
            <v>0</v>
          </cell>
          <cell r="V1394">
            <v>0</v>
          </cell>
          <cell r="W1394">
            <v>0</v>
          </cell>
          <cell r="X1394">
            <v>0</v>
          </cell>
          <cell r="Y1394">
            <v>0</v>
          </cell>
          <cell r="Z1394">
            <v>0</v>
          </cell>
          <cell r="AA1394">
            <v>0</v>
          </cell>
          <cell r="AB1394">
            <v>0</v>
          </cell>
          <cell r="AC1394">
            <v>0</v>
          </cell>
          <cell r="AD1394">
            <v>0</v>
          </cell>
          <cell r="AE1394">
            <v>0</v>
          </cell>
          <cell r="AF1394">
            <v>0</v>
          </cell>
          <cell r="AG1394">
            <v>0</v>
          </cell>
          <cell r="AH1394">
            <v>0</v>
          </cell>
          <cell r="AI1394">
            <v>0</v>
          </cell>
          <cell r="AJ1394">
            <v>0</v>
          </cell>
          <cell r="AK1394">
            <v>0</v>
          </cell>
          <cell r="AL1394">
            <v>0</v>
          </cell>
          <cell r="AM1394">
            <v>0</v>
          </cell>
          <cell r="AN1394">
            <v>0</v>
          </cell>
          <cell r="AO1394">
            <v>0</v>
          </cell>
          <cell r="AR1394" t="str">
            <v>62</v>
          </cell>
        </row>
        <row r="1395">
          <cell r="R1395">
            <v>-362689</v>
          </cell>
          <cell r="S1395">
            <v>0</v>
          </cell>
          <cell r="T1395">
            <v>0</v>
          </cell>
          <cell r="U1395">
            <v>0</v>
          </cell>
          <cell r="V1395">
            <v>0</v>
          </cell>
          <cell r="W1395">
            <v>0</v>
          </cell>
          <cell r="X1395">
            <v>0</v>
          </cell>
          <cell r="Y1395">
            <v>0</v>
          </cell>
          <cell r="Z1395">
            <v>0</v>
          </cell>
          <cell r="AA1395">
            <v>0</v>
          </cell>
          <cell r="AB1395">
            <v>0</v>
          </cell>
          <cell r="AC1395">
            <v>0</v>
          </cell>
          <cell r="AD1395">
            <v>-15112.041666666666</v>
          </cell>
          <cell r="AE1395">
            <v>-30224.083333333332</v>
          </cell>
          <cell r="AF1395">
            <v>-30224.083333333332</v>
          </cell>
          <cell r="AG1395">
            <v>-30224.083333333332</v>
          </cell>
          <cell r="AH1395">
            <v>-30224.083333333332</v>
          </cell>
          <cell r="AI1395">
            <v>-30224.083333333332</v>
          </cell>
          <cell r="AJ1395">
            <v>-30224.083333333332</v>
          </cell>
          <cell r="AK1395">
            <v>-30224.083333333332</v>
          </cell>
          <cell r="AL1395">
            <v>-30224.083333333332</v>
          </cell>
          <cell r="AM1395">
            <v>-30224.083333333332</v>
          </cell>
          <cell r="AN1395">
            <v>-30224.083333333332</v>
          </cell>
          <cell r="AO1395">
            <v>-30224.083333333332</v>
          </cell>
          <cell r="AR1395" t="str">
            <v>62</v>
          </cell>
        </row>
        <row r="1396">
          <cell r="R1396">
            <v>0</v>
          </cell>
          <cell r="S1396">
            <v>0</v>
          </cell>
          <cell r="T1396">
            <v>0</v>
          </cell>
          <cell r="U1396">
            <v>0</v>
          </cell>
          <cell r="V1396">
            <v>0</v>
          </cell>
          <cell r="W1396">
            <v>0</v>
          </cell>
          <cell r="X1396">
            <v>0</v>
          </cell>
          <cell r="Y1396">
            <v>0</v>
          </cell>
          <cell r="Z1396">
            <v>0</v>
          </cell>
          <cell r="AA1396">
            <v>0</v>
          </cell>
          <cell r="AB1396">
            <v>0</v>
          </cell>
          <cell r="AC1396">
            <v>0</v>
          </cell>
          <cell r="AD1396">
            <v>0</v>
          </cell>
          <cell r="AE1396">
            <v>0</v>
          </cell>
          <cell r="AF1396">
            <v>0</v>
          </cell>
          <cell r="AG1396">
            <v>0</v>
          </cell>
          <cell r="AH1396">
            <v>0</v>
          </cell>
          <cell r="AI1396">
            <v>0</v>
          </cell>
          <cell r="AJ1396">
            <v>0</v>
          </cell>
          <cell r="AK1396">
            <v>0</v>
          </cell>
          <cell r="AL1396">
            <v>0</v>
          </cell>
          <cell r="AM1396">
            <v>0</v>
          </cell>
          <cell r="AN1396">
            <v>0</v>
          </cell>
          <cell r="AO1396">
            <v>0</v>
          </cell>
          <cell r="AR1396" t="str">
            <v>62</v>
          </cell>
        </row>
        <row r="1397">
          <cell r="R1397">
            <v>0</v>
          </cell>
          <cell r="S1397">
            <v>0</v>
          </cell>
          <cell r="T1397">
            <v>0</v>
          </cell>
          <cell r="U1397">
            <v>0</v>
          </cell>
          <cell r="V1397">
            <v>0</v>
          </cell>
          <cell r="W1397">
            <v>0</v>
          </cell>
          <cell r="X1397">
            <v>0</v>
          </cell>
          <cell r="Y1397">
            <v>0</v>
          </cell>
          <cell r="Z1397">
            <v>0</v>
          </cell>
          <cell r="AA1397">
            <v>0</v>
          </cell>
          <cell r="AB1397">
            <v>0</v>
          </cell>
          <cell r="AC1397">
            <v>0</v>
          </cell>
          <cell r="AD1397">
            <v>-270833.33333333331</v>
          </cell>
          <cell r="AE1397">
            <v>-229166.66666666666</v>
          </cell>
          <cell r="AF1397">
            <v>-187500</v>
          </cell>
          <cell r="AG1397">
            <v>-145833.33333333334</v>
          </cell>
          <cell r="AH1397">
            <v>-104166.66666666667</v>
          </cell>
          <cell r="AI1397">
            <v>-62500</v>
          </cell>
          <cell r="AJ1397">
            <v>-20833.333333333332</v>
          </cell>
          <cell r="AK1397">
            <v>0</v>
          </cell>
          <cell r="AL1397">
            <v>0</v>
          </cell>
          <cell r="AM1397">
            <v>0</v>
          </cell>
          <cell r="AN1397">
            <v>0</v>
          </cell>
          <cell r="AO1397">
            <v>0</v>
          </cell>
          <cell r="AR1397" t="str">
            <v>62</v>
          </cell>
        </row>
        <row r="1398">
          <cell r="R1398">
            <v>0</v>
          </cell>
          <cell r="S1398">
            <v>0</v>
          </cell>
          <cell r="T1398">
            <v>0</v>
          </cell>
          <cell r="U1398">
            <v>0</v>
          </cell>
          <cell r="V1398">
            <v>0</v>
          </cell>
          <cell r="W1398">
            <v>0</v>
          </cell>
          <cell r="X1398">
            <v>0</v>
          </cell>
          <cell r="Y1398">
            <v>0</v>
          </cell>
          <cell r="Z1398">
            <v>0</v>
          </cell>
          <cell r="AA1398">
            <v>0</v>
          </cell>
          <cell r="AB1398">
            <v>0</v>
          </cell>
          <cell r="AC1398">
            <v>0</v>
          </cell>
          <cell r="AD1398">
            <v>-281250</v>
          </cell>
          <cell r="AE1398">
            <v>-168750</v>
          </cell>
          <cell r="AF1398">
            <v>-56250</v>
          </cell>
          <cell r="AG1398">
            <v>0</v>
          </cell>
          <cell r="AH1398">
            <v>0</v>
          </cell>
          <cell r="AI1398">
            <v>0</v>
          </cell>
          <cell r="AJ1398">
            <v>0</v>
          </cell>
          <cell r="AK1398">
            <v>0</v>
          </cell>
          <cell r="AL1398">
            <v>0</v>
          </cell>
          <cell r="AM1398">
            <v>0</v>
          </cell>
          <cell r="AN1398">
            <v>0</v>
          </cell>
          <cell r="AO1398">
            <v>0</v>
          </cell>
          <cell r="AR1398" t="str">
            <v>62</v>
          </cell>
        </row>
        <row r="1399">
          <cell r="R1399">
            <v>-504290.65</v>
          </cell>
          <cell r="S1399">
            <v>-502044.21</v>
          </cell>
          <cell r="T1399">
            <v>-499797.77</v>
          </cell>
          <cell r="U1399">
            <v>-497551.33</v>
          </cell>
          <cell r="V1399">
            <v>-495304.89</v>
          </cell>
          <cell r="W1399">
            <v>-493058.45</v>
          </cell>
          <cell r="X1399">
            <v>-490812.01</v>
          </cell>
          <cell r="Y1399">
            <v>-488565.57</v>
          </cell>
          <cell r="Z1399">
            <v>-486319.13</v>
          </cell>
          <cell r="AA1399">
            <v>-484072.69</v>
          </cell>
          <cell r="AB1399">
            <v>-481826.25</v>
          </cell>
          <cell r="AC1399">
            <v>-479579.81</v>
          </cell>
          <cell r="AD1399">
            <v>-517769.29000000004</v>
          </cell>
          <cell r="AE1399">
            <v>-515522.85000000003</v>
          </cell>
          <cell r="AF1399">
            <v>-513276.41000000009</v>
          </cell>
          <cell r="AG1399">
            <v>-511029.97</v>
          </cell>
          <cell r="AH1399">
            <v>-508783.53</v>
          </cell>
          <cell r="AI1399">
            <v>-506537.08999999991</v>
          </cell>
          <cell r="AJ1399">
            <v>-504290.64999999997</v>
          </cell>
          <cell r="AK1399">
            <v>-502044.20999999996</v>
          </cell>
          <cell r="AL1399">
            <v>-499797.77</v>
          </cell>
          <cell r="AM1399">
            <v>-497551.33000000007</v>
          </cell>
          <cell r="AN1399">
            <v>-495304.89000000007</v>
          </cell>
          <cell r="AO1399">
            <v>-493058.45000000013</v>
          </cell>
          <cell r="AR1399" t="str">
            <v>62</v>
          </cell>
        </row>
        <row r="1400">
          <cell r="R1400">
            <v>-134193</v>
          </cell>
          <cell r="S1400">
            <v>-185832</v>
          </cell>
          <cell r="T1400">
            <v>-219330.42</v>
          </cell>
          <cell r="U1400">
            <v>-206102.42</v>
          </cell>
          <cell r="V1400">
            <v>-250850.07</v>
          </cell>
          <cell r="W1400">
            <v>-319207.27</v>
          </cell>
          <cell r="X1400">
            <v>-233056.42</v>
          </cell>
          <cell r="Y1400">
            <v>-300468.98</v>
          </cell>
          <cell r="Z1400">
            <v>-270532.98</v>
          </cell>
          <cell r="AA1400">
            <v>-216525.71</v>
          </cell>
          <cell r="AB1400">
            <v>-276313.11</v>
          </cell>
          <cell r="AC1400">
            <v>-173741.17</v>
          </cell>
          <cell r="AD1400">
            <v>-13722.958333333334</v>
          </cell>
          <cell r="AE1400">
            <v>-27057.333333333332</v>
          </cell>
          <cell r="AF1400">
            <v>-43939.10083333333</v>
          </cell>
          <cell r="AG1400">
            <v>-61665.469166666669</v>
          </cell>
          <cell r="AH1400">
            <v>-80705.156250000015</v>
          </cell>
          <cell r="AI1400">
            <v>-104457.54541666668</v>
          </cell>
          <cell r="AJ1400">
            <v>-127468.53250000002</v>
          </cell>
          <cell r="AK1400">
            <v>-149698.75750000001</v>
          </cell>
          <cell r="AL1400">
            <v>-173490.50583333333</v>
          </cell>
          <cell r="AM1400">
            <v>-193784.61791666667</v>
          </cell>
          <cell r="AN1400">
            <v>-214319.56875000001</v>
          </cell>
          <cell r="AO1400">
            <v>-229006.03874999998</v>
          </cell>
          <cell r="AR1400" t="str">
            <v>62</v>
          </cell>
        </row>
        <row r="1401">
          <cell r="R1401">
            <v>-225000</v>
          </cell>
          <cell r="S1401">
            <v>-225000</v>
          </cell>
          <cell r="T1401">
            <v>-225000</v>
          </cell>
          <cell r="U1401">
            <v>0</v>
          </cell>
          <cell r="V1401">
            <v>0</v>
          </cell>
          <cell r="W1401">
            <v>0</v>
          </cell>
          <cell r="X1401">
            <v>0</v>
          </cell>
          <cell r="Y1401">
            <v>0</v>
          </cell>
          <cell r="Z1401">
            <v>0</v>
          </cell>
          <cell r="AA1401">
            <v>0</v>
          </cell>
          <cell r="AB1401">
            <v>0</v>
          </cell>
          <cell r="AC1401">
            <v>0</v>
          </cell>
          <cell r="AD1401">
            <v>-220833.33333333334</v>
          </cell>
          <cell r="AE1401">
            <v>-225000</v>
          </cell>
          <cell r="AF1401">
            <v>-225000</v>
          </cell>
          <cell r="AG1401">
            <v>-215625</v>
          </cell>
          <cell r="AH1401">
            <v>-196875</v>
          </cell>
          <cell r="AI1401">
            <v>-178125</v>
          </cell>
          <cell r="AJ1401">
            <v>-159375</v>
          </cell>
          <cell r="AK1401">
            <v>-140625</v>
          </cell>
          <cell r="AL1401">
            <v>-121875</v>
          </cell>
          <cell r="AM1401">
            <v>-103125</v>
          </cell>
          <cell r="AN1401">
            <v>-84375</v>
          </cell>
          <cell r="AO1401">
            <v>-65625</v>
          </cell>
          <cell r="AR1401" t="str">
            <v>62</v>
          </cell>
        </row>
        <row r="1402">
          <cell r="R1402">
            <v>0</v>
          </cell>
          <cell r="S1402">
            <v>0</v>
          </cell>
          <cell r="T1402">
            <v>0</v>
          </cell>
          <cell r="U1402">
            <v>0</v>
          </cell>
          <cell r="V1402">
            <v>0</v>
          </cell>
          <cell r="W1402">
            <v>0</v>
          </cell>
          <cell r="X1402">
            <v>0</v>
          </cell>
          <cell r="Y1402">
            <v>0</v>
          </cell>
          <cell r="Z1402">
            <v>0</v>
          </cell>
          <cell r="AA1402">
            <v>0</v>
          </cell>
          <cell r="AB1402">
            <v>0</v>
          </cell>
          <cell r="AC1402">
            <v>0</v>
          </cell>
          <cell r="AD1402">
            <v>-1139119.1224999998</v>
          </cell>
          <cell r="AE1402">
            <v>-1107869.1224999998</v>
          </cell>
          <cell r="AF1402">
            <v>-1074061.4295833332</v>
          </cell>
          <cell r="AG1402">
            <v>-1040519.7495833334</v>
          </cell>
          <cell r="AH1402">
            <v>-988128.25375000003</v>
          </cell>
          <cell r="AI1402">
            <v>-886830.70708333328</v>
          </cell>
          <cell r="AJ1402">
            <v>-741633.96458333323</v>
          </cell>
          <cell r="AK1402">
            <v>-578114.47749999992</v>
          </cell>
          <cell r="AL1402">
            <v>-412938.91250000003</v>
          </cell>
          <cell r="AM1402">
            <v>-247763.3475</v>
          </cell>
          <cell r="AN1402">
            <v>-82587.782500000001</v>
          </cell>
          <cell r="AO1402">
            <v>0</v>
          </cell>
          <cell r="AR1402" t="str">
            <v>62</v>
          </cell>
        </row>
        <row r="1403">
          <cell r="R1403">
            <v>0</v>
          </cell>
          <cell r="S1403">
            <v>0</v>
          </cell>
          <cell r="T1403">
            <v>0</v>
          </cell>
          <cell r="U1403">
            <v>0</v>
          </cell>
          <cell r="V1403">
            <v>0</v>
          </cell>
          <cell r="W1403">
            <v>0</v>
          </cell>
          <cell r="X1403">
            <v>0</v>
          </cell>
          <cell r="Y1403">
            <v>0</v>
          </cell>
          <cell r="Z1403">
            <v>0</v>
          </cell>
          <cell r="AA1403">
            <v>0</v>
          </cell>
          <cell r="AB1403">
            <v>0</v>
          </cell>
          <cell r="AC1403">
            <v>0</v>
          </cell>
          <cell r="AD1403">
            <v>0</v>
          </cell>
          <cell r="AE1403">
            <v>0</v>
          </cell>
          <cell r="AF1403">
            <v>0</v>
          </cell>
          <cell r="AG1403">
            <v>0</v>
          </cell>
          <cell r="AH1403">
            <v>0</v>
          </cell>
          <cell r="AI1403">
            <v>0</v>
          </cell>
          <cell r="AJ1403">
            <v>0</v>
          </cell>
          <cell r="AK1403">
            <v>0</v>
          </cell>
          <cell r="AL1403">
            <v>0</v>
          </cell>
          <cell r="AM1403">
            <v>0</v>
          </cell>
          <cell r="AN1403">
            <v>0</v>
          </cell>
          <cell r="AO1403">
            <v>0</v>
          </cell>
          <cell r="AR1403" t="str">
            <v>62</v>
          </cell>
        </row>
        <row r="1404">
          <cell r="R1404">
            <v>0</v>
          </cell>
          <cell r="S1404">
            <v>0</v>
          </cell>
          <cell r="T1404">
            <v>0</v>
          </cell>
          <cell r="U1404">
            <v>0</v>
          </cell>
          <cell r="V1404">
            <v>0</v>
          </cell>
          <cell r="W1404">
            <v>0</v>
          </cell>
          <cell r="X1404">
            <v>0</v>
          </cell>
          <cell r="Y1404">
            <v>0</v>
          </cell>
          <cell r="Z1404">
            <v>0</v>
          </cell>
          <cell r="AA1404">
            <v>0</v>
          </cell>
          <cell r="AB1404">
            <v>0</v>
          </cell>
          <cell r="AC1404">
            <v>0</v>
          </cell>
          <cell r="AD1404">
            <v>0</v>
          </cell>
          <cell r="AE1404">
            <v>0</v>
          </cell>
          <cell r="AF1404">
            <v>0</v>
          </cell>
          <cell r="AG1404">
            <v>0</v>
          </cell>
          <cell r="AH1404">
            <v>0</v>
          </cell>
          <cell r="AI1404">
            <v>0</v>
          </cell>
          <cell r="AJ1404">
            <v>0</v>
          </cell>
          <cell r="AK1404">
            <v>0</v>
          </cell>
          <cell r="AL1404">
            <v>0</v>
          </cell>
          <cell r="AM1404">
            <v>0</v>
          </cell>
          <cell r="AN1404">
            <v>0</v>
          </cell>
          <cell r="AO1404">
            <v>0</v>
          </cell>
          <cell r="AR1404" t="str">
            <v>50a</v>
          </cell>
        </row>
        <row r="1405">
          <cell r="R1405">
            <v>0</v>
          </cell>
          <cell r="S1405">
            <v>0</v>
          </cell>
          <cell r="T1405">
            <v>0</v>
          </cell>
          <cell r="U1405">
            <v>0</v>
          </cell>
          <cell r="V1405">
            <v>0</v>
          </cell>
          <cell r="W1405">
            <v>0</v>
          </cell>
          <cell r="X1405">
            <v>0</v>
          </cell>
          <cell r="Y1405">
            <v>0</v>
          </cell>
          <cell r="Z1405">
            <v>0</v>
          </cell>
          <cell r="AA1405">
            <v>0</v>
          </cell>
          <cell r="AB1405">
            <v>0</v>
          </cell>
          <cell r="AC1405">
            <v>0</v>
          </cell>
          <cell r="AD1405">
            <v>0</v>
          </cell>
          <cell r="AE1405">
            <v>0</v>
          </cell>
          <cell r="AF1405">
            <v>0</v>
          </cell>
          <cell r="AG1405">
            <v>0</v>
          </cell>
          <cell r="AH1405">
            <v>0</v>
          </cell>
          <cell r="AI1405">
            <v>0</v>
          </cell>
          <cell r="AJ1405">
            <v>0</v>
          </cell>
          <cell r="AK1405">
            <v>0</v>
          </cell>
          <cell r="AL1405">
            <v>0</v>
          </cell>
          <cell r="AM1405">
            <v>0</v>
          </cell>
          <cell r="AN1405">
            <v>0</v>
          </cell>
          <cell r="AO1405">
            <v>0</v>
          </cell>
          <cell r="AR1405" t="str">
            <v>50a</v>
          </cell>
        </row>
        <row r="1406">
          <cell r="R1406">
            <v>0</v>
          </cell>
          <cell r="S1406">
            <v>0</v>
          </cell>
          <cell r="T1406">
            <v>0</v>
          </cell>
          <cell r="U1406">
            <v>0</v>
          </cell>
          <cell r="V1406">
            <v>0</v>
          </cell>
          <cell r="W1406">
            <v>0</v>
          </cell>
          <cell r="X1406">
            <v>0</v>
          </cell>
          <cell r="Y1406">
            <v>0</v>
          </cell>
          <cell r="Z1406">
            <v>0</v>
          </cell>
          <cell r="AA1406">
            <v>0</v>
          </cell>
          <cell r="AB1406">
            <v>0</v>
          </cell>
          <cell r="AC1406">
            <v>0</v>
          </cell>
          <cell r="AD1406">
            <v>0</v>
          </cell>
          <cell r="AE1406">
            <v>0</v>
          </cell>
          <cell r="AF1406">
            <v>0</v>
          </cell>
          <cell r="AG1406">
            <v>0</v>
          </cell>
          <cell r="AH1406">
            <v>0</v>
          </cell>
          <cell r="AI1406">
            <v>0</v>
          </cell>
          <cell r="AJ1406">
            <v>0</v>
          </cell>
          <cell r="AK1406">
            <v>0</v>
          </cell>
          <cell r="AL1406">
            <v>0</v>
          </cell>
          <cell r="AM1406">
            <v>0</v>
          </cell>
          <cell r="AN1406">
            <v>0</v>
          </cell>
          <cell r="AO1406">
            <v>0</v>
          </cell>
          <cell r="AR1406" t="str">
            <v>50a</v>
          </cell>
        </row>
        <row r="1407">
          <cell r="R1407">
            <v>0</v>
          </cell>
          <cell r="S1407">
            <v>0</v>
          </cell>
          <cell r="T1407">
            <v>0</v>
          </cell>
          <cell r="U1407">
            <v>0</v>
          </cell>
          <cell r="V1407">
            <v>0</v>
          </cell>
          <cell r="W1407">
            <v>0</v>
          </cell>
          <cell r="X1407">
            <v>0</v>
          </cell>
          <cell r="Y1407">
            <v>0</v>
          </cell>
          <cell r="Z1407">
            <v>0</v>
          </cell>
          <cell r="AA1407">
            <v>0</v>
          </cell>
          <cell r="AB1407">
            <v>0</v>
          </cell>
          <cell r="AC1407">
            <v>0</v>
          </cell>
          <cell r="AD1407">
            <v>0</v>
          </cell>
          <cell r="AE1407">
            <v>0</v>
          </cell>
          <cell r="AF1407">
            <v>0</v>
          </cell>
          <cell r="AG1407">
            <v>0</v>
          </cell>
          <cell r="AH1407">
            <v>0</v>
          </cell>
          <cell r="AI1407">
            <v>0</v>
          </cell>
          <cell r="AJ1407">
            <v>0</v>
          </cell>
          <cell r="AK1407">
            <v>0</v>
          </cell>
          <cell r="AL1407">
            <v>0</v>
          </cell>
          <cell r="AM1407">
            <v>0</v>
          </cell>
          <cell r="AN1407">
            <v>0</v>
          </cell>
          <cell r="AO1407">
            <v>0</v>
          </cell>
          <cell r="AR1407" t="str">
            <v>50a</v>
          </cell>
        </row>
        <row r="1408">
          <cell r="R1408">
            <v>0</v>
          </cell>
          <cell r="S1408">
            <v>0</v>
          </cell>
          <cell r="T1408">
            <v>0</v>
          </cell>
          <cell r="U1408">
            <v>0</v>
          </cell>
          <cell r="V1408">
            <v>0</v>
          </cell>
          <cell r="W1408">
            <v>0</v>
          </cell>
          <cell r="X1408">
            <v>0</v>
          </cell>
          <cell r="Y1408">
            <v>0</v>
          </cell>
          <cell r="Z1408">
            <v>0</v>
          </cell>
          <cell r="AA1408">
            <v>0</v>
          </cell>
          <cell r="AB1408">
            <v>0</v>
          </cell>
          <cell r="AC1408">
            <v>0</v>
          </cell>
          <cell r="AD1408">
            <v>0</v>
          </cell>
          <cell r="AE1408">
            <v>0</v>
          </cell>
          <cell r="AF1408">
            <v>0</v>
          </cell>
          <cell r="AG1408">
            <v>0</v>
          </cell>
          <cell r="AH1408">
            <v>0</v>
          </cell>
          <cell r="AI1408">
            <v>0</v>
          </cell>
          <cell r="AJ1408">
            <v>0</v>
          </cell>
          <cell r="AK1408">
            <v>0</v>
          </cell>
          <cell r="AL1408">
            <v>0</v>
          </cell>
          <cell r="AM1408">
            <v>0</v>
          </cell>
          <cell r="AN1408">
            <v>0</v>
          </cell>
          <cell r="AO1408">
            <v>0</v>
          </cell>
          <cell r="AR1408" t="str">
            <v>50a</v>
          </cell>
        </row>
        <row r="1409">
          <cell r="R1409">
            <v>-7416.29</v>
          </cell>
          <cell r="S1409">
            <v>-7416.29</v>
          </cell>
          <cell r="T1409">
            <v>-7416.29</v>
          </cell>
          <cell r="U1409">
            <v>-7416.29</v>
          </cell>
          <cell r="V1409">
            <v>-7416.29</v>
          </cell>
          <cell r="W1409">
            <v>-7416.29</v>
          </cell>
          <cell r="X1409">
            <v>-7416.29</v>
          </cell>
          <cell r="Y1409">
            <v>-7416.29</v>
          </cell>
          <cell r="Z1409">
            <v>-7416.29</v>
          </cell>
          <cell r="AA1409">
            <v>0</v>
          </cell>
          <cell r="AB1409">
            <v>0</v>
          </cell>
          <cell r="AC1409">
            <v>0</v>
          </cell>
          <cell r="AD1409">
            <v>-7416.2899999999981</v>
          </cell>
          <cell r="AE1409">
            <v>-7416.2899999999981</v>
          </cell>
          <cell r="AF1409">
            <v>-7416.2899999999981</v>
          </cell>
          <cell r="AG1409">
            <v>-7416.2899999999981</v>
          </cell>
          <cell r="AH1409">
            <v>-7416.2899999999981</v>
          </cell>
          <cell r="AI1409">
            <v>-7416.2899999999981</v>
          </cell>
          <cell r="AJ1409">
            <v>-7416.2899999999981</v>
          </cell>
          <cell r="AK1409">
            <v>-7416.2899999999981</v>
          </cell>
          <cell r="AL1409">
            <v>-7416.2899999999981</v>
          </cell>
          <cell r="AM1409">
            <v>-7107.277916666666</v>
          </cell>
          <cell r="AN1409">
            <v>-6489.2537499999999</v>
          </cell>
          <cell r="AO1409">
            <v>-5871.2295833333337</v>
          </cell>
          <cell r="AR1409" t="str">
            <v>50a</v>
          </cell>
        </row>
        <row r="1410">
          <cell r="R1410">
            <v>-5140.3599999999997</v>
          </cell>
          <cell r="S1410">
            <v>-5140.3599999999997</v>
          </cell>
          <cell r="T1410">
            <v>-5140.3599999999997</v>
          </cell>
          <cell r="U1410">
            <v>-5140.3599999999997</v>
          </cell>
          <cell r="V1410">
            <v>-5140.3599999999997</v>
          </cell>
          <cell r="W1410">
            <v>-5140.3599999999997</v>
          </cell>
          <cell r="X1410">
            <v>-5140.3599999999997</v>
          </cell>
          <cell r="Y1410">
            <v>-5140.3599999999997</v>
          </cell>
          <cell r="Z1410">
            <v>-5140.3599999999997</v>
          </cell>
          <cell r="AA1410">
            <v>0</v>
          </cell>
          <cell r="AB1410">
            <v>0</v>
          </cell>
          <cell r="AC1410">
            <v>0</v>
          </cell>
          <cell r="AD1410">
            <v>-5140.3599999999997</v>
          </cell>
          <cell r="AE1410">
            <v>-5140.3599999999997</v>
          </cell>
          <cell r="AF1410">
            <v>-5140.3599999999997</v>
          </cell>
          <cell r="AG1410">
            <v>-5140.3599999999997</v>
          </cell>
          <cell r="AH1410">
            <v>-5140.3599999999997</v>
          </cell>
          <cell r="AI1410">
            <v>-5140.3599999999997</v>
          </cell>
          <cell r="AJ1410">
            <v>-5140.3599999999997</v>
          </cell>
          <cell r="AK1410">
            <v>-5140.3599999999997</v>
          </cell>
          <cell r="AL1410">
            <v>-5140.3599999999997</v>
          </cell>
          <cell r="AM1410">
            <v>-4926.1783333333333</v>
          </cell>
          <cell r="AN1410">
            <v>-4497.8149999999996</v>
          </cell>
          <cell r="AO1410">
            <v>-4069.4516666666664</v>
          </cell>
          <cell r="AR1410" t="str">
            <v>50a</v>
          </cell>
        </row>
        <row r="1411">
          <cell r="R1411">
            <v>-11459.63</v>
          </cell>
          <cell r="S1411">
            <v>-11459.63</v>
          </cell>
          <cell r="T1411">
            <v>-11459.63</v>
          </cell>
          <cell r="U1411">
            <v>-11459.63</v>
          </cell>
          <cell r="V1411">
            <v>-11459.63</v>
          </cell>
          <cell r="W1411">
            <v>-11459.63</v>
          </cell>
          <cell r="X1411">
            <v>-11459.63</v>
          </cell>
          <cell r="Y1411">
            <v>-11459.63</v>
          </cell>
          <cell r="Z1411">
            <v>-11459.63</v>
          </cell>
          <cell r="AA1411">
            <v>0</v>
          </cell>
          <cell r="AB1411">
            <v>0</v>
          </cell>
          <cell r="AC1411">
            <v>0</v>
          </cell>
          <cell r="AD1411">
            <v>-11459.630000000003</v>
          </cell>
          <cell r="AE1411">
            <v>-11459.630000000003</v>
          </cell>
          <cell r="AF1411">
            <v>-11459.630000000003</v>
          </cell>
          <cell r="AG1411">
            <v>-11459.630000000003</v>
          </cell>
          <cell r="AH1411">
            <v>-11459.630000000003</v>
          </cell>
          <cell r="AI1411">
            <v>-11459.630000000003</v>
          </cell>
          <cell r="AJ1411">
            <v>-11459.630000000003</v>
          </cell>
          <cell r="AK1411">
            <v>-11459.630000000003</v>
          </cell>
          <cell r="AL1411">
            <v>-11459.630000000003</v>
          </cell>
          <cell r="AM1411">
            <v>-10982.145416666668</v>
          </cell>
          <cell r="AN1411">
            <v>-10027.176250000002</v>
          </cell>
          <cell r="AO1411">
            <v>-9072.2070833333346</v>
          </cell>
          <cell r="AR1411" t="str">
            <v>50a</v>
          </cell>
        </row>
        <row r="1412">
          <cell r="R1412">
            <v>-1479.6</v>
          </cell>
          <cell r="S1412">
            <v>-1479.6</v>
          </cell>
          <cell r="T1412">
            <v>-1479.6</v>
          </cell>
          <cell r="U1412">
            <v>-1479.6</v>
          </cell>
          <cell r="V1412">
            <v>-1479.6</v>
          </cell>
          <cell r="W1412">
            <v>-1479.6</v>
          </cell>
          <cell r="X1412">
            <v>-1479.6</v>
          </cell>
          <cell r="Y1412">
            <v>-1479.6</v>
          </cell>
          <cell r="Z1412">
            <v>-1479.6</v>
          </cell>
          <cell r="AA1412">
            <v>0</v>
          </cell>
          <cell r="AB1412">
            <v>0</v>
          </cell>
          <cell r="AC1412">
            <v>0</v>
          </cell>
          <cell r="AD1412">
            <v>-1479.6000000000001</v>
          </cell>
          <cell r="AE1412">
            <v>-1479.6000000000001</v>
          </cell>
          <cell r="AF1412">
            <v>-1479.6000000000001</v>
          </cell>
          <cell r="AG1412">
            <v>-1479.6000000000001</v>
          </cell>
          <cell r="AH1412">
            <v>-1479.6000000000001</v>
          </cell>
          <cell r="AI1412">
            <v>-1479.6000000000001</v>
          </cell>
          <cell r="AJ1412">
            <v>-1479.6000000000001</v>
          </cell>
          <cell r="AK1412">
            <v>-1479.6000000000001</v>
          </cell>
          <cell r="AL1412">
            <v>-1479.6000000000001</v>
          </cell>
          <cell r="AM1412">
            <v>-1417.95</v>
          </cell>
          <cell r="AN1412">
            <v>-1294.6500000000001</v>
          </cell>
          <cell r="AO1412">
            <v>-1171.3500000000001</v>
          </cell>
          <cell r="AR1412" t="str">
            <v>50a</v>
          </cell>
        </row>
        <row r="1413">
          <cell r="R1413">
            <v>-959.98</v>
          </cell>
          <cell r="S1413">
            <v>-959.98</v>
          </cell>
          <cell r="T1413">
            <v>-959.98</v>
          </cell>
          <cell r="U1413">
            <v>-959.98</v>
          </cell>
          <cell r="V1413">
            <v>-959.98</v>
          </cell>
          <cell r="W1413">
            <v>-959.98</v>
          </cell>
          <cell r="X1413">
            <v>-959.98</v>
          </cell>
          <cell r="Y1413">
            <v>-959.98</v>
          </cell>
          <cell r="Z1413">
            <v>-959.98</v>
          </cell>
          <cell r="AA1413">
            <v>-959.98</v>
          </cell>
          <cell r="AB1413">
            <v>-959.98</v>
          </cell>
          <cell r="AC1413">
            <v>-959.98</v>
          </cell>
          <cell r="AD1413">
            <v>-959.97999999999968</v>
          </cell>
          <cell r="AE1413">
            <v>-959.97999999999968</v>
          </cell>
          <cell r="AF1413">
            <v>-959.97999999999968</v>
          </cell>
          <cell r="AG1413">
            <v>-959.97999999999968</v>
          </cell>
          <cell r="AH1413">
            <v>-959.97999999999968</v>
          </cell>
          <cell r="AI1413">
            <v>-959.97999999999968</v>
          </cell>
          <cell r="AJ1413">
            <v>-959.97999999999968</v>
          </cell>
          <cell r="AK1413">
            <v>-959.97999999999968</v>
          </cell>
          <cell r="AL1413">
            <v>-959.97999999999968</v>
          </cell>
          <cell r="AM1413">
            <v>-959.97999999999968</v>
          </cell>
          <cell r="AN1413">
            <v>-959.97999999999968</v>
          </cell>
          <cell r="AO1413">
            <v>-959.97999999999968</v>
          </cell>
          <cell r="AR1413" t="str">
            <v>50a</v>
          </cell>
        </row>
        <row r="1414">
          <cell r="R1414">
            <v>-876.25</v>
          </cell>
          <cell r="S1414">
            <v>-876.25</v>
          </cell>
          <cell r="T1414">
            <v>-876.25</v>
          </cell>
          <cell r="U1414">
            <v>-876.25</v>
          </cell>
          <cell r="V1414">
            <v>-876.25</v>
          </cell>
          <cell r="W1414">
            <v>-876.25</v>
          </cell>
          <cell r="X1414">
            <v>-876.25</v>
          </cell>
          <cell r="Y1414">
            <v>-876.25</v>
          </cell>
          <cell r="Z1414">
            <v>-876.25</v>
          </cell>
          <cell r="AA1414">
            <v>-876.25</v>
          </cell>
          <cell r="AB1414">
            <v>-876.25</v>
          </cell>
          <cell r="AC1414">
            <v>-876.25</v>
          </cell>
          <cell r="AD1414">
            <v>-876.25</v>
          </cell>
          <cell r="AE1414">
            <v>-876.25</v>
          </cell>
          <cell r="AF1414">
            <v>-876.25</v>
          </cell>
          <cell r="AG1414">
            <v>-876.25</v>
          </cell>
          <cell r="AH1414">
            <v>-876.25</v>
          </cell>
          <cell r="AI1414">
            <v>-876.25</v>
          </cell>
          <cell r="AJ1414">
            <v>-876.25</v>
          </cell>
          <cell r="AK1414">
            <v>-876.25</v>
          </cell>
          <cell r="AL1414">
            <v>-876.25</v>
          </cell>
          <cell r="AM1414">
            <v>-876.25</v>
          </cell>
          <cell r="AN1414">
            <v>-876.25</v>
          </cell>
          <cell r="AO1414">
            <v>-876.25</v>
          </cell>
          <cell r="AR1414" t="str">
            <v>50a</v>
          </cell>
        </row>
        <row r="1415">
          <cell r="R1415">
            <v>-982.79</v>
          </cell>
          <cell r="S1415">
            <v>-988.38</v>
          </cell>
          <cell r="T1415">
            <v>-1010.6</v>
          </cell>
          <cell r="U1415">
            <v>-966.28</v>
          </cell>
          <cell r="V1415">
            <v>-966.85</v>
          </cell>
          <cell r="W1415">
            <v>-966.85</v>
          </cell>
          <cell r="X1415">
            <v>-966.85</v>
          </cell>
          <cell r="Y1415">
            <v>-966.85</v>
          </cell>
          <cell r="Z1415">
            <v>-966.85</v>
          </cell>
          <cell r="AA1415">
            <v>-966.85</v>
          </cell>
          <cell r="AB1415">
            <v>-966.85</v>
          </cell>
          <cell r="AC1415">
            <v>-966.85</v>
          </cell>
          <cell r="AD1415">
            <v>-674.50666666666666</v>
          </cell>
          <cell r="AE1415">
            <v>-736.71708333333333</v>
          </cell>
          <cell r="AF1415">
            <v>-793.70375000000001</v>
          </cell>
          <cell r="AG1415">
            <v>-840.67208333333326</v>
          </cell>
          <cell r="AH1415">
            <v>-881.69</v>
          </cell>
          <cell r="AI1415">
            <v>-916.12958333333336</v>
          </cell>
          <cell r="AJ1415">
            <v>-940.94916666666677</v>
          </cell>
          <cell r="AK1415">
            <v>-962.23708333333343</v>
          </cell>
          <cell r="AL1415">
            <v>-975.03833333333341</v>
          </cell>
          <cell r="AM1415">
            <v>-977.46500000000015</v>
          </cell>
          <cell r="AN1415">
            <v>-976.24250000000018</v>
          </cell>
          <cell r="AO1415">
            <v>-974.2245833333335</v>
          </cell>
          <cell r="AR1415" t="str">
            <v>50a</v>
          </cell>
        </row>
        <row r="1416">
          <cell r="R1416">
            <v>-31</v>
          </cell>
          <cell r="S1416">
            <v>-156</v>
          </cell>
          <cell r="T1416">
            <v>-201.28</v>
          </cell>
          <cell r="U1416">
            <v>-342.38</v>
          </cell>
          <cell r="V1416">
            <v>-606.74</v>
          </cell>
          <cell r="W1416">
            <v>-1298.6400000000001</v>
          </cell>
          <cell r="X1416">
            <v>-1386.1</v>
          </cell>
          <cell r="Y1416">
            <v>-558.20000000000005</v>
          </cell>
          <cell r="Z1416">
            <v>-561.5</v>
          </cell>
          <cell r="AA1416">
            <v>-609.14</v>
          </cell>
          <cell r="AB1416">
            <v>-743.24</v>
          </cell>
          <cell r="AC1416">
            <v>-844.52</v>
          </cell>
          <cell r="AD1416">
            <v>-1.2916666666666667</v>
          </cell>
          <cell r="AE1416">
            <v>-9.0833333333333339</v>
          </cell>
          <cell r="AF1416">
            <v>-23.97</v>
          </cell>
          <cell r="AG1416">
            <v>-46.622500000000002</v>
          </cell>
          <cell r="AH1416">
            <v>-86.169166666666669</v>
          </cell>
          <cell r="AI1416">
            <v>-165.56000000000003</v>
          </cell>
          <cell r="AJ1416">
            <v>-277.42416666666668</v>
          </cell>
          <cell r="AK1416">
            <v>-358.43666666666667</v>
          </cell>
          <cell r="AL1416">
            <v>-405.09083333333336</v>
          </cell>
          <cell r="AM1416">
            <v>-453.86750000000001</v>
          </cell>
          <cell r="AN1416">
            <v>-510.2166666666667</v>
          </cell>
          <cell r="AO1416">
            <v>-576.37333333333333</v>
          </cell>
          <cell r="AR1416" t="str">
            <v>50a</v>
          </cell>
        </row>
        <row r="1417">
          <cell r="R1417">
            <v>-12.55</v>
          </cell>
          <cell r="S1417">
            <v>-12.55</v>
          </cell>
          <cell r="T1417">
            <v>-12.55</v>
          </cell>
          <cell r="U1417">
            <v>-12.55</v>
          </cell>
          <cell r="V1417">
            <v>-12.55</v>
          </cell>
          <cell r="W1417">
            <v>-12.55</v>
          </cell>
          <cell r="X1417">
            <v>-12.55</v>
          </cell>
          <cell r="Y1417">
            <v>-12.55</v>
          </cell>
          <cell r="Z1417">
            <v>-12.55</v>
          </cell>
          <cell r="AA1417">
            <v>0</v>
          </cell>
          <cell r="AB1417">
            <v>0</v>
          </cell>
          <cell r="AC1417">
            <v>0</v>
          </cell>
          <cell r="AD1417">
            <v>-12.549999999999999</v>
          </cell>
          <cell r="AE1417">
            <v>-12.549999999999999</v>
          </cell>
          <cell r="AF1417">
            <v>-12.549999999999999</v>
          </cell>
          <cell r="AG1417">
            <v>-12.549999999999999</v>
          </cell>
          <cell r="AH1417">
            <v>-12.549999999999999</v>
          </cell>
          <cell r="AI1417">
            <v>-12.549999999999999</v>
          </cell>
          <cell r="AJ1417">
            <v>-12.549999999999999</v>
          </cell>
          <cell r="AK1417">
            <v>-12.549999999999999</v>
          </cell>
          <cell r="AL1417">
            <v>-12.549999999999999</v>
          </cell>
          <cell r="AM1417">
            <v>-12.027083333333332</v>
          </cell>
          <cell r="AN1417">
            <v>-10.981249999999998</v>
          </cell>
          <cell r="AO1417">
            <v>-9.9354166666666668</v>
          </cell>
          <cell r="AR1417" t="str">
            <v>50a</v>
          </cell>
        </row>
        <row r="1418">
          <cell r="R1418">
            <v>-598.99</v>
          </cell>
          <cell r="S1418">
            <v>-598.99</v>
          </cell>
          <cell r="T1418">
            <v>-598.99</v>
          </cell>
          <cell r="U1418">
            <v>-598.99</v>
          </cell>
          <cell r="V1418">
            <v>-598.99</v>
          </cell>
          <cell r="W1418">
            <v>-598.99</v>
          </cell>
          <cell r="X1418">
            <v>-598.99</v>
          </cell>
          <cell r="Y1418">
            <v>-598.99</v>
          </cell>
          <cell r="Z1418">
            <v>-598.99</v>
          </cell>
          <cell r="AA1418">
            <v>0</v>
          </cell>
          <cell r="AB1418">
            <v>0</v>
          </cell>
          <cell r="AC1418">
            <v>0</v>
          </cell>
          <cell r="AD1418">
            <v>-598.9899999999999</v>
          </cell>
          <cell r="AE1418">
            <v>-598.9899999999999</v>
          </cell>
          <cell r="AF1418">
            <v>-598.9899999999999</v>
          </cell>
          <cell r="AG1418">
            <v>-598.9899999999999</v>
          </cell>
          <cell r="AH1418">
            <v>-598.9899999999999</v>
          </cell>
          <cell r="AI1418">
            <v>-598.9899999999999</v>
          </cell>
          <cell r="AJ1418">
            <v>-598.9899999999999</v>
          </cell>
          <cell r="AK1418">
            <v>-598.9899999999999</v>
          </cell>
          <cell r="AL1418">
            <v>-598.9899999999999</v>
          </cell>
          <cell r="AM1418">
            <v>-574.03208333333316</v>
          </cell>
          <cell r="AN1418">
            <v>-524.11624999999992</v>
          </cell>
          <cell r="AO1418">
            <v>-474.20041666666657</v>
          </cell>
          <cell r="AR1418" t="str">
            <v>50a</v>
          </cell>
        </row>
        <row r="1419">
          <cell r="R1419">
            <v>-168.86</v>
          </cell>
          <cell r="S1419">
            <v>-168.86</v>
          </cell>
          <cell r="T1419">
            <v>-168.86</v>
          </cell>
          <cell r="U1419">
            <v>-168.86</v>
          </cell>
          <cell r="V1419">
            <v>-168.86</v>
          </cell>
          <cell r="W1419">
            <v>-168.86</v>
          </cell>
          <cell r="X1419">
            <v>-168.86</v>
          </cell>
          <cell r="Y1419">
            <v>-168.86</v>
          </cell>
          <cell r="Z1419">
            <v>-168.86</v>
          </cell>
          <cell r="AA1419">
            <v>-168.86</v>
          </cell>
          <cell r="AB1419">
            <v>-168.86</v>
          </cell>
          <cell r="AC1419">
            <v>-168.86</v>
          </cell>
          <cell r="AD1419">
            <v>-168.86000000000004</v>
          </cell>
          <cell r="AE1419">
            <v>-168.86000000000004</v>
          </cell>
          <cell r="AF1419">
            <v>-168.86000000000004</v>
          </cell>
          <cell r="AG1419">
            <v>-168.86000000000004</v>
          </cell>
          <cell r="AH1419">
            <v>-168.86000000000004</v>
          </cell>
          <cell r="AI1419">
            <v>-168.86000000000004</v>
          </cell>
          <cell r="AJ1419">
            <v>-168.86000000000004</v>
          </cell>
          <cell r="AK1419">
            <v>-168.86000000000004</v>
          </cell>
          <cell r="AL1419">
            <v>-168.86000000000004</v>
          </cell>
          <cell r="AM1419">
            <v>-168.86000000000004</v>
          </cell>
          <cell r="AN1419">
            <v>-168.86000000000004</v>
          </cell>
          <cell r="AO1419">
            <v>-168.86000000000004</v>
          </cell>
          <cell r="AR1419" t="str">
            <v>50a</v>
          </cell>
        </row>
        <row r="1420">
          <cell r="R1420">
            <v>0</v>
          </cell>
          <cell r="S1420">
            <v>0</v>
          </cell>
          <cell r="T1420">
            <v>0</v>
          </cell>
          <cell r="U1420">
            <v>0</v>
          </cell>
          <cell r="V1420">
            <v>0</v>
          </cell>
          <cell r="W1420">
            <v>0</v>
          </cell>
          <cell r="X1420">
            <v>0</v>
          </cell>
          <cell r="Y1420">
            <v>0</v>
          </cell>
          <cell r="Z1420">
            <v>0</v>
          </cell>
          <cell r="AA1420">
            <v>0</v>
          </cell>
          <cell r="AB1420">
            <v>0</v>
          </cell>
          <cell r="AC1420">
            <v>0</v>
          </cell>
          <cell r="AD1420">
            <v>0</v>
          </cell>
          <cell r="AE1420">
            <v>0</v>
          </cell>
          <cell r="AF1420">
            <v>0</v>
          </cell>
          <cell r="AG1420">
            <v>0</v>
          </cell>
          <cell r="AH1420">
            <v>0</v>
          </cell>
          <cell r="AI1420">
            <v>0</v>
          </cell>
          <cell r="AJ1420">
            <v>0</v>
          </cell>
          <cell r="AK1420">
            <v>0</v>
          </cell>
          <cell r="AL1420">
            <v>0</v>
          </cell>
          <cell r="AM1420">
            <v>0</v>
          </cell>
          <cell r="AN1420">
            <v>0</v>
          </cell>
          <cell r="AO1420">
            <v>0</v>
          </cell>
          <cell r="AR1420" t="str">
            <v>50a</v>
          </cell>
        </row>
        <row r="1421">
          <cell r="R1421">
            <v>-123.17</v>
          </cell>
          <cell r="S1421">
            <v>-123.17</v>
          </cell>
          <cell r="T1421">
            <v>-123.17</v>
          </cell>
          <cell r="U1421">
            <v>-123.17</v>
          </cell>
          <cell r="V1421">
            <v>-123.17</v>
          </cell>
          <cell r="W1421">
            <v>-123.17</v>
          </cell>
          <cell r="X1421">
            <v>-123.17</v>
          </cell>
          <cell r="Y1421">
            <v>-123.17</v>
          </cell>
          <cell r="Z1421">
            <v>-123.17</v>
          </cell>
          <cell r="AA1421">
            <v>-123.17</v>
          </cell>
          <cell r="AB1421">
            <v>-123.17</v>
          </cell>
          <cell r="AC1421">
            <v>-123.17</v>
          </cell>
          <cell r="AD1421">
            <v>-224.04083333333335</v>
          </cell>
          <cell r="AE1421">
            <v>-224.04083333333335</v>
          </cell>
          <cell r="AF1421">
            <v>-224.04083333333338</v>
          </cell>
          <cell r="AG1421">
            <v>-224.04083333333338</v>
          </cell>
          <cell r="AH1421">
            <v>-223.67041666666674</v>
          </cell>
          <cell r="AI1421">
            <v>-214.05041666666671</v>
          </cell>
          <cell r="AJ1421">
            <v>-187.02458333333337</v>
          </cell>
          <cell r="AK1421">
            <v>-146.20916666666668</v>
          </cell>
          <cell r="AL1421">
            <v>-123.17000000000002</v>
          </cell>
          <cell r="AM1421">
            <v>-123.17000000000002</v>
          </cell>
          <cell r="AN1421">
            <v>-123.17000000000002</v>
          </cell>
          <cell r="AO1421">
            <v>-123.17000000000002</v>
          </cell>
          <cell r="AR1421" t="str">
            <v>50a</v>
          </cell>
        </row>
        <row r="1422">
          <cell r="R1422">
            <v>-574.46</v>
          </cell>
          <cell r="S1422">
            <v>-574.46</v>
          </cell>
          <cell r="T1422">
            <v>-574.46</v>
          </cell>
          <cell r="U1422">
            <v>-574.46</v>
          </cell>
          <cell r="V1422">
            <v>-574.46</v>
          </cell>
          <cell r="W1422">
            <v>-574.46</v>
          </cell>
          <cell r="X1422">
            <v>-574.46</v>
          </cell>
          <cell r="Y1422">
            <v>-574.46</v>
          </cell>
          <cell r="Z1422">
            <v>-574.46</v>
          </cell>
          <cell r="AA1422">
            <v>-574.46</v>
          </cell>
          <cell r="AB1422">
            <v>-574.46</v>
          </cell>
          <cell r="AC1422">
            <v>-574.46</v>
          </cell>
          <cell r="AD1422">
            <v>-215.42250000000001</v>
          </cell>
          <cell r="AE1422">
            <v>-263.29416666666668</v>
          </cell>
          <cell r="AF1422">
            <v>-311.16583333333335</v>
          </cell>
          <cell r="AG1422">
            <v>-359.03750000000008</v>
          </cell>
          <cell r="AH1422">
            <v>-406.90916666666664</v>
          </cell>
          <cell r="AI1422">
            <v>-454.78083333333342</v>
          </cell>
          <cell r="AJ1422">
            <v>-502.65249999999997</v>
          </cell>
          <cell r="AK1422">
            <v>-550.5241666666667</v>
          </cell>
          <cell r="AL1422">
            <v>-574.46</v>
          </cell>
          <cell r="AM1422">
            <v>-574.46</v>
          </cell>
          <cell r="AN1422">
            <v>-574.46</v>
          </cell>
          <cell r="AO1422">
            <v>-574.46</v>
          </cell>
          <cell r="AR1422" t="str">
            <v>50a</v>
          </cell>
        </row>
        <row r="1423">
          <cell r="R1423">
            <v>0</v>
          </cell>
          <cell r="S1423">
            <v>0</v>
          </cell>
          <cell r="T1423">
            <v>0</v>
          </cell>
          <cell r="U1423">
            <v>0</v>
          </cell>
          <cell r="V1423">
            <v>-356.83</v>
          </cell>
          <cell r="W1423">
            <v>-1313.79</v>
          </cell>
          <cell r="X1423">
            <v>-1512.4</v>
          </cell>
          <cell r="Y1423">
            <v>-1590</v>
          </cell>
          <cell r="Z1423">
            <v>-1664.78</v>
          </cell>
          <cell r="AA1423">
            <v>-1664.78</v>
          </cell>
          <cell r="AB1423">
            <v>-1702.88</v>
          </cell>
          <cell r="AC1423">
            <v>-1702.88</v>
          </cell>
          <cell r="AD1423">
            <v>0</v>
          </cell>
          <cell r="AE1423">
            <v>0</v>
          </cell>
          <cell r="AF1423">
            <v>0</v>
          </cell>
          <cell r="AG1423">
            <v>0</v>
          </cell>
          <cell r="AH1423">
            <v>-14.867916666666666</v>
          </cell>
          <cell r="AI1423">
            <v>-84.477083333333326</v>
          </cell>
          <cell r="AJ1423">
            <v>-202.23499999999999</v>
          </cell>
          <cell r="AK1423">
            <v>-331.50166666666667</v>
          </cell>
          <cell r="AL1423">
            <v>-467.11750000000006</v>
          </cell>
          <cell r="AM1423">
            <v>-605.84916666666675</v>
          </cell>
          <cell r="AN1423">
            <v>-746.16833333333341</v>
          </cell>
          <cell r="AO1423">
            <v>-888.07499999999993</v>
          </cell>
          <cell r="AR1423" t="str">
            <v>50a</v>
          </cell>
        </row>
        <row r="1424">
          <cell r="R1424">
            <v>-3350841.7</v>
          </cell>
          <cell r="S1424">
            <v>-3574131.7</v>
          </cell>
          <cell r="T1424">
            <v>-3177704.36</v>
          </cell>
          <cell r="U1424">
            <v>-3433904.36</v>
          </cell>
          <cell r="V1424">
            <v>-3690104.36</v>
          </cell>
          <cell r="W1424">
            <v>-2886539.4</v>
          </cell>
          <cell r="X1424">
            <v>-3142739.4</v>
          </cell>
          <cell r="Y1424">
            <v>-3398939.4</v>
          </cell>
          <cell r="Z1424">
            <v>-2115882.35</v>
          </cell>
          <cell r="AA1424">
            <v>-2372082.35</v>
          </cell>
          <cell r="AB1424">
            <v>-2628282.35</v>
          </cell>
          <cell r="AC1424">
            <v>-1585671.18</v>
          </cell>
          <cell r="AD1424">
            <v>-4734664.810833334</v>
          </cell>
          <cell r="AE1424">
            <v>-4671892.8691666676</v>
          </cell>
          <cell r="AF1424">
            <v>-4580615.205000001</v>
          </cell>
          <cell r="AG1424">
            <v>-4465688.0683333343</v>
          </cell>
          <cell r="AH1424">
            <v>-4357444.2650000006</v>
          </cell>
          <cell r="AI1424">
            <v>-4211426.9216666669</v>
          </cell>
          <cell r="AJ1424">
            <v>-4027271.0383333336</v>
          </cell>
          <cell r="AK1424">
            <v>-3848329.1133333333</v>
          </cell>
          <cell r="AL1424">
            <v>-3609962.9362499993</v>
          </cell>
          <cell r="AM1424">
            <v>-3312448.7570833326</v>
          </cell>
          <cell r="AN1424">
            <v>-3118621.2370833331</v>
          </cell>
          <cell r="AO1424">
            <v>-3009304.8474999997</v>
          </cell>
          <cell r="AR1424" t="str">
            <v>62</v>
          </cell>
        </row>
        <row r="1425">
          <cell r="R1425">
            <v>0</v>
          </cell>
          <cell r="S1425">
            <v>0</v>
          </cell>
          <cell r="T1425">
            <v>0</v>
          </cell>
          <cell r="U1425">
            <v>0</v>
          </cell>
          <cell r="V1425">
            <v>0</v>
          </cell>
          <cell r="W1425">
            <v>0</v>
          </cell>
          <cell r="X1425">
            <v>0</v>
          </cell>
          <cell r="Y1425">
            <v>0</v>
          </cell>
          <cell r="Z1425">
            <v>0</v>
          </cell>
          <cell r="AA1425">
            <v>0</v>
          </cell>
          <cell r="AB1425">
            <v>0</v>
          </cell>
          <cell r="AC1425">
            <v>0</v>
          </cell>
          <cell r="AD1425">
            <v>-80442.337499999994</v>
          </cell>
          <cell r="AE1425">
            <v>-26814.112499999999</v>
          </cell>
          <cell r="AF1425">
            <v>0</v>
          </cell>
          <cell r="AG1425">
            <v>0</v>
          </cell>
          <cell r="AH1425">
            <v>0</v>
          </cell>
          <cell r="AI1425">
            <v>0</v>
          </cell>
          <cell r="AJ1425">
            <v>0</v>
          </cell>
          <cell r="AK1425">
            <v>0</v>
          </cell>
          <cell r="AL1425">
            <v>0</v>
          </cell>
          <cell r="AM1425">
            <v>0</v>
          </cell>
          <cell r="AN1425">
            <v>0</v>
          </cell>
          <cell r="AO1425">
            <v>0</v>
          </cell>
          <cell r="AR1425" t="str">
            <v>62</v>
          </cell>
        </row>
        <row r="1426">
          <cell r="R1426">
            <v>-7827246.0300000003</v>
          </cell>
          <cell r="S1426">
            <v>-8038444.0199999996</v>
          </cell>
          <cell r="T1426">
            <v>-8244685.1600000001</v>
          </cell>
          <cell r="U1426">
            <v>-8419648.4100000001</v>
          </cell>
          <cell r="V1426">
            <v>-8719614.25</v>
          </cell>
          <cell r="W1426">
            <v>-8879269.3900000006</v>
          </cell>
          <cell r="X1426">
            <v>-9052764.6699999999</v>
          </cell>
          <cell r="Y1426">
            <v>-9228127.3300000001</v>
          </cell>
          <cell r="Z1426">
            <v>610.58000000000004</v>
          </cell>
          <cell r="AA1426">
            <v>0</v>
          </cell>
          <cell r="AB1426">
            <v>0</v>
          </cell>
          <cell r="AC1426">
            <v>0</v>
          </cell>
          <cell r="AD1426">
            <v>-6086454.0279166661</v>
          </cell>
          <cell r="AE1426">
            <v>-6447981.8554166667</v>
          </cell>
          <cell r="AF1426">
            <v>-6780028.6641666675</v>
          </cell>
          <cell r="AG1426">
            <v>-7085674.7804166675</v>
          </cell>
          <cell r="AH1426">
            <v>-7372731.5687499987</v>
          </cell>
          <cell r="AI1426">
            <v>-7643030.5412499988</v>
          </cell>
          <cell r="AJ1426">
            <v>-7891658.4962499999</v>
          </cell>
          <cell r="AK1426">
            <v>-8118708.0837499993</v>
          </cell>
          <cell r="AL1426">
            <v>-7932163.6804166669</v>
          </cell>
          <cell r="AM1426">
            <v>-7322911.5429166667</v>
          </cell>
          <cell r="AN1426">
            <v>-6670423.9937500013</v>
          </cell>
          <cell r="AO1426">
            <v>-6016576.8716666671</v>
          </cell>
          <cell r="AR1426" t="str">
            <v>62</v>
          </cell>
        </row>
        <row r="1427">
          <cell r="R1427">
            <v>-3398719.23</v>
          </cell>
          <cell r="S1427">
            <v>-3527243.23</v>
          </cell>
          <cell r="T1427">
            <v>-3633227.23</v>
          </cell>
          <cell r="U1427">
            <v>-3702177.23</v>
          </cell>
          <cell r="V1427">
            <v>-3752591.23</v>
          </cell>
          <cell r="W1427">
            <v>-3789042.23</v>
          </cell>
          <cell r="X1427">
            <v>-3819974.23</v>
          </cell>
          <cell r="Y1427">
            <v>-3852963.23</v>
          </cell>
          <cell r="Z1427">
            <v>-3897309.23</v>
          </cell>
          <cell r="AA1427">
            <v>-4022851.23</v>
          </cell>
          <cell r="AB1427">
            <v>-4304528.2300000004</v>
          </cell>
          <cell r="AC1427">
            <v>-4591450.2300000004</v>
          </cell>
          <cell r="AD1427">
            <v>-2632889.4962500003</v>
          </cell>
          <cell r="AE1427">
            <v>-2791915.8487500004</v>
          </cell>
          <cell r="AF1427">
            <v>-2931194.2845833339</v>
          </cell>
          <cell r="AG1427">
            <v>-3053723.2204166669</v>
          </cell>
          <cell r="AH1427">
            <v>-3164434.5216666665</v>
          </cell>
          <cell r="AI1427">
            <v>-3268151.98</v>
          </cell>
          <cell r="AJ1427">
            <v>-3367374.938333333</v>
          </cell>
          <cell r="AK1427">
            <v>-3461109.8549999991</v>
          </cell>
          <cell r="AL1427">
            <v>-3548998.9383333325</v>
          </cell>
          <cell r="AM1427">
            <v>-3632272.3549999991</v>
          </cell>
          <cell r="AN1427">
            <v>-3708768.8549999991</v>
          </cell>
          <cell r="AO1427">
            <v>-3801230.896666667</v>
          </cell>
          <cell r="AR1427" t="str">
            <v xml:space="preserve"> </v>
          </cell>
        </row>
        <row r="1428">
          <cell r="R1428">
            <v>6928634.3099999996</v>
          </cell>
          <cell r="S1428">
            <v>7723150.3799999999</v>
          </cell>
          <cell r="T1428">
            <v>8218648.0899999999</v>
          </cell>
          <cell r="U1428">
            <v>8419648.4100000001</v>
          </cell>
          <cell r="V1428">
            <v>8719614.2599999998</v>
          </cell>
          <cell r="W1428">
            <v>8879269.3900000006</v>
          </cell>
          <cell r="X1428">
            <v>9052764.6699999999</v>
          </cell>
          <cell r="Y1428">
            <v>9228127.3300000001</v>
          </cell>
          <cell r="Z1428">
            <v>0</v>
          </cell>
          <cell r="AA1428">
            <v>0</v>
          </cell>
          <cell r="AB1428">
            <v>0</v>
          </cell>
          <cell r="AC1428">
            <v>0</v>
          </cell>
          <cell r="AD1428">
            <v>3735016.6479166667</v>
          </cell>
          <cell r="AE1428">
            <v>4278532.4608333334</v>
          </cell>
          <cell r="AF1428">
            <v>4848712.6566666672</v>
          </cell>
          <cell r="AG1428">
            <v>5404862.9675000003</v>
          </cell>
          <cell r="AH1428">
            <v>5943489.3791666673</v>
          </cell>
          <cell r="AI1428">
            <v>6447682.2762500001</v>
          </cell>
          <cell r="AJ1428">
            <v>6905428.2020833343</v>
          </cell>
          <cell r="AK1428">
            <v>7321960.987499998</v>
          </cell>
          <cell r="AL1428">
            <v>7304073.5966666648</v>
          </cell>
          <cell r="AM1428">
            <v>6859126.2316666655</v>
          </cell>
          <cell r="AN1428">
            <v>6378826.9845833341</v>
          </cell>
          <cell r="AO1428">
            <v>5864139.3745833337</v>
          </cell>
          <cell r="AR1428" t="str">
            <v>62</v>
          </cell>
        </row>
        <row r="1429">
          <cell r="R1429">
            <v>1521958.18</v>
          </cell>
          <cell r="S1429">
            <v>3241266.21</v>
          </cell>
          <cell r="T1429">
            <v>1914425.76</v>
          </cell>
          <cell r="U1429">
            <v>2184695.7000000002</v>
          </cell>
          <cell r="V1429">
            <v>2374916.31</v>
          </cell>
          <cell r="W1429">
            <v>2584658.14</v>
          </cell>
          <cell r="X1429">
            <v>2852735.67</v>
          </cell>
          <cell r="Y1429">
            <v>3017121.97</v>
          </cell>
          <cell r="Z1429">
            <v>3314428.39</v>
          </cell>
          <cell r="AA1429">
            <v>3369079.72</v>
          </cell>
          <cell r="AB1429">
            <v>3668887.69</v>
          </cell>
          <cell r="AC1429">
            <v>4029210.9</v>
          </cell>
          <cell r="AD1429">
            <v>792525.70291666675</v>
          </cell>
          <cell r="AE1429">
            <v>969305.29708333325</v>
          </cell>
          <cell r="AF1429">
            <v>1157824.9258333333</v>
          </cell>
          <cell r="AG1429">
            <v>1297847.7516666667</v>
          </cell>
          <cell r="AH1429">
            <v>1452884.0408333335</v>
          </cell>
          <cell r="AI1429">
            <v>1616315.2520833332</v>
          </cell>
          <cell r="AJ1429">
            <v>1786481.1337499998</v>
          </cell>
          <cell r="AK1429">
            <v>1960730.2316666667</v>
          </cell>
          <cell r="AL1429">
            <v>2139868.0883333334</v>
          </cell>
          <cell r="AM1429">
            <v>2323174.7916666665</v>
          </cell>
          <cell r="AN1429">
            <v>2516222.8191666668</v>
          </cell>
          <cell r="AO1429">
            <v>2728824.4816666669</v>
          </cell>
          <cell r="AQ1429" t="str">
            <v xml:space="preserve"> </v>
          </cell>
          <cell r="AR1429" t="str">
            <v xml:space="preserve">  </v>
          </cell>
        </row>
        <row r="1430">
          <cell r="R1430">
            <v>-45158.6</v>
          </cell>
          <cell r="S1430">
            <v>-45158.6</v>
          </cell>
          <cell r="T1430">
            <v>0</v>
          </cell>
          <cell r="U1430">
            <v>0</v>
          </cell>
          <cell r="V1430">
            <v>0</v>
          </cell>
          <cell r="W1430">
            <v>0</v>
          </cell>
          <cell r="X1430">
            <v>0</v>
          </cell>
          <cell r="Y1430">
            <v>0</v>
          </cell>
          <cell r="Z1430">
            <v>0</v>
          </cell>
          <cell r="AA1430">
            <v>0</v>
          </cell>
          <cell r="AB1430">
            <v>0</v>
          </cell>
          <cell r="AC1430">
            <v>0</v>
          </cell>
          <cell r="AD1430">
            <v>-18673.045000000002</v>
          </cell>
          <cell r="AE1430">
            <v>-22436.261666666669</v>
          </cell>
          <cell r="AF1430">
            <v>-24317.87</v>
          </cell>
          <cell r="AG1430">
            <v>-24317.87</v>
          </cell>
          <cell r="AH1430">
            <v>-24317.87</v>
          </cell>
          <cell r="AI1430">
            <v>-23551.503750000003</v>
          </cell>
          <cell r="AJ1430">
            <v>-21891.043750000001</v>
          </cell>
          <cell r="AK1430">
            <v>-19975.12875</v>
          </cell>
          <cell r="AL1430">
            <v>-17803.758750000001</v>
          </cell>
          <cell r="AM1430">
            <v>-15376.933750000002</v>
          </cell>
          <cell r="AN1430">
            <v>-12694.653749999998</v>
          </cell>
          <cell r="AO1430">
            <v>-9408.0416666666661</v>
          </cell>
          <cell r="AR1430" t="str">
            <v>62</v>
          </cell>
        </row>
        <row r="1431">
          <cell r="R1431">
            <v>0</v>
          </cell>
          <cell r="S1431">
            <v>0</v>
          </cell>
          <cell r="T1431">
            <v>0</v>
          </cell>
          <cell r="U1431">
            <v>0</v>
          </cell>
          <cell r="V1431">
            <v>-13828064.5</v>
          </cell>
          <cell r="W1431">
            <v>-15787606</v>
          </cell>
          <cell r="X1431">
            <v>-12817897</v>
          </cell>
          <cell r="Y1431">
            <v>-13722897</v>
          </cell>
          <cell r="Z1431">
            <v>-13378904</v>
          </cell>
          <cell r="AA1431">
            <v>-8863352</v>
          </cell>
          <cell r="AB1431">
            <v>-7121388</v>
          </cell>
          <cell r="AC1431">
            <v>-5268809</v>
          </cell>
          <cell r="AD1431">
            <v>0</v>
          </cell>
          <cell r="AE1431">
            <v>0</v>
          </cell>
          <cell r="AF1431">
            <v>0</v>
          </cell>
          <cell r="AG1431">
            <v>0</v>
          </cell>
          <cell r="AH1431">
            <v>-576169.35416666663</v>
          </cell>
          <cell r="AI1431">
            <v>-1810155.625</v>
          </cell>
          <cell r="AJ1431">
            <v>-3002051.5833333335</v>
          </cell>
          <cell r="AK1431">
            <v>-4107918</v>
          </cell>
          <cell r="AL1431">
            <v>-5237159.708333333</v>
          </cell>
          <cell r="AM1431">
            <v>-6163920.375</v>
          </cell>
          <cell r="AN1431">
            <v>-6829951.208333333</v>
          </cell>
          <cell r="AO1431">
            <v>-7346209.416666667</v>
          </cell>
          <cell r="AR1431" t="str">
            <v>62</v>
          </cell>
        </row>
        <row r="1432">
          <cell r="R1432">
            <v>0</v>
          </cell>
          <cell r="S1432">
            <v>0</v>
          </cell>
          <cell r="T1432">
            <v>0</v>
          </cell>
          <cell r="U1432">
            <v>0</v>
          </cell>
          <cell r="V1432">
            <v>0</v>
          </cell>
          <cell r="W1432">
            <v>2145936</v>
          </cell>
          <cell r="X1432">
            <v>2153621</v>
          </cell>
          <cell r="Y1432">
            <v>2160402</v>
          </cell>
          <cell r="Z1432">
            <v>2167402</v>
          </cell>
          <cell r="AA1432">
            <v>2175033</v>
          </cell>
          <cell r="AB1432">
            <v>2182418</v>
          </cell>
          <cell r="AC1432">
            <v>2113125</v>
          </cell>
          <cell r="AD1432">
            <v>0</v>
          </cell>
          <cell r="AE1432">
            <v>0</v>
          </cell>
          <cell r="AF1432">
            <v>0</v>
          </cell>
          <cell r="AG1432">
            <v>0</v>
          </cell>
          <cell r="AH1432">
            <v>0</v>
          </cell>
          <cell r="AI1432">
            <v>89414</v>
          </cell>
          <cell r="AJ1432">
            <v>268562.20833333331</v>
          </cell>
          <cell r="AK1432">
            <v>448313.16666666669</v>
          </cell>
          <cell r="AL1432">
            <v>628638.33333333337</v>
          </cell>
          <cell r="AM1432">
            <v>809573.125</v>
          </cell>
          <cell r="AN1432">
            <v>991133.58333333337</v>
          </cell>
          <cell r="AO1432">
            <v>1170114.5416666667</v>
          </cell>
          <cell r="AR1432" t="str">
            <v>62</v>
          </cell>
        </row>
        <row r="1433">
          <cell r="AA1433">
            <v>-10126674.5</v>
          </cell>
          <cell r="AB1433">
            <v>-10126674.5</v>
          </cell>
          <cell r="AC1433">
            <v>-10126674.5</v>
          </cell>
          <cell r="AM1433">
            <v>-421944.77083333331</v>
          </cell>
          <cell r="AN1433">
            <v>-1265834.3125</v>
          </cell>
          <cell r="AO1433">
            <v>-2109723.8541666665</v>
          </cell>
          <cell r="AR1433" t="str">
            <v>50b</v>
          </cell>
        </row>
        <row r="1434">
          <cell r="R1434">
            <v>-1482367.94</v>
          </cell>
          <cell r="S1434">
            <v>-1464795.6</v>
          </cell>
          <cell r="T1434">
            <v>-1447223.26</v>
          </cell>
          <cell r="U1434">
            <v>-1429650.92</v>
          </cell>
          <cell r="V1434">
            <v>-1412078.58</v>
          </cell>
          <cell r="W1434">
            <v>-1394506.24</v>
          </cell>
          <cell r="X1434">
            <v>-1376933.9</v>
          </cell>
          <cell r="Y1434">
            <v>-1359361.56</v>
          </cell>
          <cell r="Z1434">
            <v>-1341789.22</v>
          </cell>
          <cell r="AA1434">
            <v>-1335931.76</v>
          </cell>
          <cell r="AB1434">
            <v>-1321288.1399999999</v>
          </cell>
          <cell r="AC1434">
            <v>-1306644.52</v>
          </cell>
          <cell r="AD1434">
            <v>-1590852.7716666667</v>
          </cell>
          <cell r="AE1434">
            <v>-1572182.1466666667</v>
          </cell>
          <cell r="AF1434">
            <v>-1553755.5850000002</v>
          </cell>
          <cell r="AG1434">
            <v>-1535573.0866666667</v>
          </cell>
          <cell r="AH1434">
            <v>-1517634.6516666666</v>
          </cell>
          <cell r="AI1434">
            <v>-1499940.28</v>
          </cell>
          <cell r="AJ1434">
            <v>-1482367.9400000002</v>
          </cell>
          <cell r="AK1434">
            <v>-1464795.5999999999</v>
          </cell>
          <cell r="AL1434">
            <v>-1447223.26</v>
          </cell>
          <cell r="AM1434">
            <v>-1430139.04</v>
          </cell>
          <cell r="AN1434">
            <v>-1413664.97</v>
          </cell>
          <cell r="AO1434">
            <v>-1397434.9600000002</v>
          </cell>
          <cell r="AR1434" t="str">
            <v>62</v>
          </cell>
        </row>
        <row r="1435">
          <cell r="R1435">
            <v>-27246</v>
          </cell>
          <cell r="S1435">
            <v>-22705</v>
          </cell>
          <cell r="T1435">
            <v>-18164</v>
          </cell>
          <cell r="U1435">
            <v>-13623</v>
          </cell>
          <cell r="V1435">
            <v>-9082</v>
          </cell>
          <cell r="W1435">
            <v>-4541</v>
          </cell>
          <cell r="X1435">
            <v>0</v>
          </cell>
          <cell r="Y1435">
            <v>0</v>
          </cell>
          <cell r="Z1435">
            <v>0</v>
          </cell>
          <cell r="AA1435">
            <v>0</v>
          </cell>
          <cell r="AB1435">
            <v>0</v>
          </cell>
          <cell r="AC1435">
            <v>0</v>
          </cell>
          <cell r="AD1435">
            <v>-54492</v>
          </cell>
          <cell r="AE1435">
            <v>-49951</v>
          </cell>
          <cell r="AF1435">
            <v>-45410</v>
          </cell>
          <cell r="AG1435">
            <v>-40869</v>
          </cell>
          <cell r="AH1435">
            <v>-36328</v>
          </cell>
          <cell r="AI1435">
            <v>-31787</v>
          </cell>
          <cell r="AJ1435">
            <v>-27246</v>
          </cell>
          <cell r="AK1435">
            <v>-22894.208333333332</v>
          </cell>
          <cell r="AL1435">
            <v>-18920.833333333332</v>
          </cell>
          <cell r="AM1435">
            <v>-15325.875</v>
          </cell>
          <cell r="AN1435">
            <v>-12109.333333333334</v>
          </cell>
          <cell r="AO1435">
            <v>-9271.2083333333339</v>
          </cell>
          <cell r="AR1435" t="str">
            <v>62</v>
          </cell>
        </row>
        <row r="1436">
          <cell r="R1436">
            <v>-28841.5</v>
          </cell>
          <cell r="S1436">
            <v>-28485.43</v>
          </cell>
          <cell r="T1436">
            <v>-28129.360000000001</v>
          </cell>
          <cell r="U1436">
            <v>-27773.29</v>
          </cell>
          <cell r="V1436">
            <v>-27417.22</v>
          </cell>
          <cell r="W1436">
            <v>-27061.15</v>
          </cell>
          <cell r="X1436">
            <v>-26349.01</v>
          </cell>
          <cell r="Y1436">
            <v>-26349.01</v>
          </cell>
          <cell r="Z1436">
            <v>-25992.94</v>
          </cell>
          <cell r="AA1436">
            <v>-25636.87</v>
          </cell>
          <cell r="AB1436">
            <v>-25280.799999999999</v>
          </cell>
          <cell r="AC1436">
            <v>-24924.73</v>
          </cell>
          <cell r="AD1436">
            <v>-30977.907500000001</v>
          </cell>
          <cell r="AE1436">
            <v>-30621.839166666672</v>
          </cell>
          <cell r="AF1436">
            <v>-30265.770833333332</v>
          </cell>
          <cell r="AG1436">
            <v>-29909.702499999999</v>
          </cell>
          <cell r="AH1436">
            <v>-29553.634166666667</v>
          </cell>
          <cell r="AI1436">
            <v>-29197.56583333333</v>
          </cell>
          <cell r="AJ1436">
            <v>-28826.661250000001</v>
          </cell>
          <cell r="AK1436">
            <v>-28455.756666666668</v>
          </cell>
          <cell r="AL1436">
            <v>-28099.6875</v>
          </cell>
          <cell r="AM1436">
            <v>-27743.617499999997</v>
          </cell>
          <cell r="AN1436">
            <v>-27387.547499999997</v>
          </cell>
          <cell r="AO1436">
            <v>-27031.477500000005</v>
          </cell>
          <cell r="AR1436" t="str">
            <v>62</v>
          </cell>
        </row>
        <row r="1437">
          <cell r="R1437">
            <v>0</v>
          </cell>
          <cell r="S1437">
            <v>0</v>
          </cell>
          <cell r="T1437">
            <v>0</v>
          </cell>
          <cell r="U1437">
            <v>0</v>
          </cell>
          <cell r="V1437">
            <v>0</v>
          </cell>
          <cell r="W1437">
            <v>0</v>
          </cell>
          <cell r="X1437">
            <v>0</v>
          </cell>
          <cell r="Y1437">
            <v>0</v>
          </cell>
          <cell r="Z1437">
            <v>0</v>
          </cell>
          <cell r="AA1437">
            <v>0</v>
          </cell>
          <cell r="AB1437">
            <v>0</v>
          </cell>
          <cell r="AC1437">
            <v>0</v>
          </cell>
          <cell r="AD1437">
            <v>0</v>
          </cell>
          <cell r="AE1437">
            <v>0</v>
          </cell>
          <cell r="AF1437">
            <v>0</v>
          </cell>
          <cell r="AG1437">
            <v>0</v>
          </cell>
          <cell r="AH1437">
            <v>0</v>
          </cell>
          <cell r="AI1437">
            <v>0</v>
          </cell>
          <cell r="AJ1437">
            <v>0</v>
          </cell>
          <cell r="AK1437">
            <v>0</v>
          </cell>
          <cell r="AL1437">
            <v>0</v>
          </cell>
          <cell r="AM1437">
            <v>0</v>
          </cell>
          <cell r="AN1437">
            <v>0</v>
          </cell>
          <cell r="AO1437">
            <v>0</v>
          </cell>
          <cell r="AQ1437">
            <v>29</v>
          </cell>
          <cell r="AR1437" t="str">
            <v>57</v>
          </cell>
        </row>
        <row r="1438">
          <cell r="R1438">
            <v>0</v>
          </cell>
          <cell r="S1438">
            <v>0</v>
          </cell>
          <cell r="T1438">
            <v>0</v>
          </cell>
          <cell r="U1438">
            <v>0</v>
          </cell>
          <cell r="V1438">
            <v>0</v>
          </cell>
          <cell r="W1438">
            <v>0</v>
          </cell>
          <cell r="X1438">
            <v>0</v>
          </cell>
          <cell r="Y1438">
            <v>0</v>
          </cell>
          <cell r="Z1438">
            <v>0</v>
          </cell>
          <cell r="AA1438">
            <v>0</v>
          </cell>
          <cell r="AB1438">
            <v>0</v>
          </cell>
          <cell r="AC1438">
            <v>0</v>
          </cell>
          <cell r="AD1438">
            <v>0</v>
          </cell>
          <cell r="AE1438">
            <v>0</v>
          </cell>
          <cell r="AF1438">
            <v>0</v>
          </cell>
          <cell r="AG1438">
            <v>0</v>
          </cell>
          <cell r="AH1438">
            <v>0</v>
          </cell>
          <cell r="AI1438">
            <v>0</v>
          </cell>
          <cell r="AJ1438">
            <v>0</v>
          </cell>
          <cell r="AK1438">
            <v>0</v>
          </cell>
          <cell r="AL1438">
            <v>0</v>
          </cell>
          <cell r="AM1438">
            <v>0</v>
          </cell>
          <cell r="AN1438">
            <v>0</v>
          </cell>
          <cell r="AO1438">
            <v>0</v>
          </cell>
          <cell r="AR1438" t="str">
            <v>62</v>
          </cell>
        </row>
        <row r="1439">
          <cell r="R1439">
            <v>-2581086.1</v>
          </cell>
          <cell r="S1439">
            <v>-2550796.62</v>
          </cell>
          <cell r="T1439">
            <v>-2520507.14</v>
          </cell>
          <cell r="U1439">
            <v>-2490217.66</v>
          </cell>
          <cell r="V1439">
            <v>-2459928.1800000002</v>
          </cell>
          <cell r="W1439">
            <v>-2472298.7000000002</v>
          </cell>
          <cell r="X1439">
            <v>-2441061.14</v>
          </cell>
          <cell r="Y1439">
            <v>-2411719.7400000002</v>
          </cell>
          <cell r="Z1439">
            <v>-2380008.2599999998</v>
          </cell>
          <cell r="AA1439">
            <v>-2349363.2799999998</v>
          </cell>
          <cell r="AB1439">
            <v>-2318718.2999999998</v>
          </cell>
          <cell r="AC1439">
            <v>-2288073.3199999998</v>
          </cell>
          <cell r="AD1439">
            <v>-2750189.7945833332</v>
          </cell>
          <cell r="AE1439">
            <v>-2722257.1087500001</v>
          </cell>
          <cell r="AF1439">
            <v>-2694305.3395833336</v>
          </cell>
          <cell r="AG1439">
            <v>-2666334.487083334</v>
          </cell>
          <cell r="AH1439">
            <v>-2638344.55125</v>
          </cell>
          <cell r="AI1439">
            <v>-2612113.0320833339</v>
          </cell>
          <cell r="AJ1439">
            <v>-2586455.42625</v>
          </cell>
          <cell r="AK1439">
            <v>-2559633.7370833335</v>
          </cell>
          <cell r="AL1439">
            <v>-2532811.3833333333</v>
          </cell>
          <cell r="AM1439">
            <v>-2505943.5908333333</v>
          </cell>
          <cell r="AN1439">
            <v>-2479046.1733333333</v>
          </cell>
          <cell r="AO1439">
            <v>-2452119.1308333334</v>
          </cell>
          <cell r="AR1439" t="str">
            <v>62</v>
          </cell>
        </row>
        <row r="1440">
          <cell r="R1440">
            <v>-32282.74</v>
          </cell>
          <cell r="S1440">
            <v>-31912.68</v>
          </cell>
          <cell r="T1440">
            <v>-31542.62</v>
          </cell>
          <cell r="U1440">
            <v>-31172.560000000001</v>
          </cell>
          <cell r="V1440">
            <v>-30802.5</v>
          </cell>
          <cell r="W1440">
            <v>-39986.44</v>
          </cell>
          <cell r="X1440">
            <v>-39404.239999999998</v>
          </cell>
          <cell r="Y1440">
            <v>-39246.32</v>
          </cell>
          <cell r="Z1440">
            <v>-38557.78</v>
          </cell>
          <cell r="AA1440">
            <v>-38108.1</v>
          </cell>
          <cell r="AB1440">
            <v>-37658.42</v>
          </cell>
          <cell r="AC1440">
            <v>-37208.74</v>
          </cell>
          <cell r="AD1440">
            <v>-31673.51</v>
          </cell>
          <cell r="AE1440">
            <v>-31831.326249999998</v>
          </cell>
          <cell r="AF1440">
            <v>-31984.868333333332</v>
          </cell>
          <cell r="AG1440">
            <v>-32134.13625</v>
          </cell>
          <cell r="AH1440">
            <v>-32279.129999999994</v>
          </cell>
          <cell r="AI1440">
            <v>-32817.932916666665</v>
          </cell>
          <cell r="AJ1440">
            <v>-33485.247500000005</v>
          </cell>
          <cell r="AK1440">
            <v>-33891.829583333332</v>
          </cell>
          <cell r="AL1440">
            <v>-34298.254999999997</v>
          </cell>
          <cell r="AM1440">
            <v>-34694.504166666673</v>
          </cell>
          <cell r="AN1440">
            <v>-35084.118333333339</v>
          </cell>
          <cell r="AO1440">
            <v>-35467.097499999996</v>
          </cell>
          <cell r="AR1440" t="str">
            <v>62</v>
          </cell>
        </row>
        <row r="1441">
          <cell r="R1441">
            <v>0</v>
          </cell>
          <cell r="S1441">
            <v>0</v>
          </cell>
          <cell r="T1441">
            <v>0</v>
          </cell>
          <cell r="U1441">
            <v>0</v>
          </cell>
          <cell r="V1441">
            <v>0</v>
          </cell>
          <cell r="W1441">
            <v>0</v>
          </cell>
          <cell r="X1441">
            <v>0</v>
          </cell>
          <cell r="Y1441">
            <v>0</v>
          </cell>
          <cell r="Z1441">
            <v>0</v>
          </cell>
          <cell r="AA1441">
            <v>0</v>
          </cell>
          <cell r="AB1441">
            <v>0</v>
          </cell>
          <cell r="AC1441">
            <v>0</v>
          </cell>
          <cell r="AD1441">
            <v>0</v>
          </cell>
          <cell r="AE1441">
            <v>0</v>
          </cell>
          <cell r="AF1441">
            <v>0</v>
          </cell>
          <cell r="AG1441">
            <v>0</v>
          </cell>
          <cell r="AH1441">
            <v>0</v>
          </cell>
          <cell r="AI1441">
            <v>0</v>
          </cell>
          <cell r="AJ1441">
            <v>0</v>
          </cell>
          <cell r="AK1441">
            <v>0</v>
          </cell>
          <cell r="AL1441">
            <v>0</v>
          </cell>
          <cell r="AM1441">
            <v>0</v>
          </cell>
          <cell r="AN1441">
            <v>0</v>
          </cell>
          <cell r="AO1441">
            <v>0</v>
          </cell>
          <cell r="AR1441" t="str">
            <v>62</v>
          </cell>
        </row>
        <row r="1442">
          <cell r="R1442">
            <v>-88129.66</v>
          </cell>
          <cell r="S1442">
            <v>-87092.84</v>
          </cell>
          <cell r="T1442">
            <v>-86056.02</v>
          </cell>
          <cell r="U1442">
            <v>-85019.199999999997</v>
          </cell>
          <cell r="V1442">
            <v>-83982.38</v>
          </cell>
          <cell r="W1442">
            <v>-82945.56</v>
          </cell>
          <cell r="X1442">
            <v>-81908.740000000005</v>
          </cell>
          <cell r="Y1442">
            <v>-80871.92</v>
          </cell>
          <cell r="Z1442">
            <v>-79835.100000000006</v>
          </cell>
          <cell r="AA1442">
            <v>-78798.28</v>
          </cell>
          <cell r="AB1442">
            <v>-77761.460000000006</v>
          </cell>
          <cell r="AC1442">
            <v>-76724.639999999999</v>
          </cell>
          <cell r="AD1442">
            <v>-94350.58</v>
          </cell>
          <cell r="AE1442">
            <v>-93313.760000000009</v>
          </cell>
          <cell r="AF1442">
            <v>-92276.94</v>
          </cell>
          <cell r="AG1442">
            <v>-91240.12</v>
          </cell>
          <cell r="AH1442">
            <v>-90203.299999999988</v>
          </cell>
          <cell r="AI1442">
            <v>-89166.48</v>
          </cell>
          <cell r="AJ1442">
            <v>-88129.659999999989</v>
          </cell>
          <cell r="AK1442">
            <v>-87092.84</v>
          </cell>
          <cell r="AL1442">
            <v>-86056.01999999999</v>
          </cell>
          <cell r="AM1442">
            <v>-85019.199999999997</v>
          </cell>
          <cell r="AN1442">
            <v>-83982.38</v>
          </cell>
          <cell r="AO1442">
            <v>-82945.56</v>
          </cell>
          <cell r="AR1442" t="str">
            <v>62</v>
          </cell>
        </row>
        <row r="1443">
          <cell r="R1443">
            <v>-8165809</v>
          </cell>
          <cell r="S1443">
            <v>-8165809</v>
          </cell>
          <cell r="T1443">
            <v>-8165809</v>
          </cell>
          <cell r="U1443">
            <v>-8165809</v>
          </cell>
          <cell r="V1443">
            <v>-8165809</v>
          </cell>
          <cell r="W1443">
            <v>-8165809</v>
          </cell>
          <cell r="X1443">
            <v>-8165809</v>
          </cell>
          <cell r="Y1443">
            <v>-8165809</v>
          </cell>
          <cell r="Z1443">
            <v>-8165809</v>
          </cell>
          <cell r="AA1443">
            <v>-8165809</v>
          </cell>
          <cell r="AB1443">
            <v>-8165809</v>
          </cell>
          <cell r="AC1443">
            <v>-8165809</v>
          </cell>
          <cell r="AD1443">
            <v>-8165809</v>
          </cell>
          <cell r="AE1443">
            <v>-8165809</v>
          </cell>
          <cell r="AF1443">
            <v>-8165809</v>
          </cell>
          <cell r="AG1443">
            <v>-8165809</v>
          </cell>
          <cell r="AH1443">
            <v>-8165809</v>
          </cell>
          <cell r="AI1443">
            <v>-8165809</v>
          </cell>
          <cell r="AJ1443">
            <v>-8165809</v>
          </cell>
          <cell r="AK1443">
            <v>-8165809</v>
          </cell>
          <cell r="AL1443">
            <v>-8165809</v>
          </cell>
          <cell r="AM1443">
            <v>-8165809</v>
          </cell>
          <cell r="AN1443">
            <v>-8165809</v>
          </cell>
          <cell r="AO1443">
            <v>-8165809</v>
          </cell>
          <cell r="AR1443" t="str">
            <v>6</v>
          </cell>
        </row>
        <row r="1444">
          <cell r="R1444">
            <v>4828763</v>
          </cell>
          <cell r="S1444">
            <v>4877763</v>
          </cell>
          <cell r="T1444">
            <v>4927763</v>
          </cell>
          <cell r="U1444">
            <v>4976763</v>
          </cell>
          <cell r="V1444">
            <v>5026763</v>
          </cell>
          <cell r="W1444">
            <v>5075763</v>
          </cell>
          <cell r="X1444">
            <v>5125763</v>
          </cell>
          <cell r="Y1444">
            <v>5174763</v>
          </cell>
          <cell r="Z1444">
            <v>5223763</v>
          </cell>
          <cell r="AA1444">
            <v>5273763</v>
          </cell>
          <cell r="AB1444">
            <v>5322763</v>
          </cell>
          <cell r="AC1444">
            <v>5372203</v>
          </cell>
          <cell r="AD1444">
            <v>4510618.041666667</v>
          </cell>
          <cell r="AE1444">
            <v>4563242.958333333</v>
          </cell>
          <cell r="AF1444">
            <v>4615617.875</v>
          </cell>
          <cell r="AG1444">
            <v>4667784.458333333</v>
          </cell>
          <cell r="AH1444">
            <v>4719701.041666667</v>
          </cell>
          <cell r="AI1444">
            <v>4771367.625</v>
          </cell>
          <cell r="AJ1444">
            <v>4822784.208333333</v>
          </cell>
          <cell r="AK1444">
            <v>4873950.791666667</v>
          </cell>
          <cell r="AL1444">
            <v>4924867.375</v>
          </cell>
          <cell r="AM1444">
            <v>4975533.958333333</v>
          </cell>
          <cell r="AN1444">
            <v>5025950.541666667</v>
          </cell>
          <cell r="AO1444">
            <v>5075823</v>
          </cell>
          <cell r="AR1444" t="str">
            <v>6</v>
          </cell>
        </row>
        <row r="1445">
          <cell r="R1445">
            <v>-9640313.5700000003</v>
          </cell>
          <cell r="S1445">
            <v>-9157245.1400000006</v>
          </cell>
          <cell r="T1445">
            <v>-8667118.5700000003</v>
          </cell>
          <cell r="U1445">
            <v>-8180521.0700000003</v>
          </cell>
          <cell r="V1445">
            <v>-7693923.5700000003</v>
          </cell>
          <cell r="W1445">
            <v>-7207326.0700000003</v>
          </cell>
          <cell r="X1445">
            <v>-6720728.5700000003</v>
          </cell>
          <cell r="Y1445">
            <v>-6234131.0700000003</v>
          </cell>
          <cell r="Z1445">
            <v>-5747533.5700000003</v>
          </cell>
          <cell r="AA1445">
            <v>-5260936.07</v>
          </cell>
          <cell r="AB1445">
            <v>-4774338.57</v>
          </cell>
          <cell r="AC1445">
            <v>-4287741.07</v>
          </cell>
          <cell r="AD1445">
            <v>-11264279.532499999</v>
          </cell>
          <cell r="AE1445">
            <v>-10906601.793750001</v>
          </cell>
          <cell r="AF1445">
            <v>-10548924.055</v>
          </cell>
          <cell r="AG1445">
            <v>-10190684.215</v>
          </cell>
          <cell r="AH1445">
            <v>-9829676.2512499988</v>
          </cell>
          <cell r="AI1445">
            <v>-9466301.9174999986</v>
          </cell>
          <cell r="AJ1445">
            <v>-9102914.2808333319</v>
          </cell>
          <cell r="AK1445">
            <v>-8738379.9012499992</v>
          </cell>
          <cell r="AL1445">
            <v>-8372698.7787499996</v>
          </cell>
          <cell r="AM1445">
            <v>-8006506.5491666673</v>
          </cell>
          <cell r="AN1445">
            <v>-7637036.8949999986</v>
          </cell>
          <cell r="AO1445">
            <v>-7207620.1591666667</v>
          </cell>
          <cell r="AR1445" t="str">
            <v>62</v>
          </cell>
        </row>
        <row r="1446">
          <cell r="R1446">
            <v>0</v>
          </cell>
          <cell r="S1446">
            <v>0</v>
          </cell>
          <cell r="T1446">
            <v>-3529.07</v>
          </cell>
          <cell r="U1446">
            <v>-3529.07</v>
          </cell>
          <cell r="V1446">
            <v>-3529.07</v>
          </cell>
          <cell r="W1446">
            <v>-3823.24</v>
          </cell>
          <cell r="X1446">
            <v>-66930.080000000002</v>
          </cell>
          <cell r="Y1446">
            <v>-275141.28000000003</v>
          </cell>
          <cell r="Z1446">
            <v>-215850.84</v>
          </cell>
          <cell r="AA1446">
            <v>-215850.84</v>
          </cell>
          <cell r="AB1446">
            <v>-215850.84</v>
          </cell>
          <cell r="AC1446">
            <v>-215850.84</v>
          </cell>
          <cell r="AD1446">
            <v>0</v>
          </cell>
          <cell r="AE1446">
            <v>0</v>
          </cell>
          <cell r="AF1446">
            <v>-147.04458333333335</v>
          </cell>
          <cell r="AG1446">
            <v>-441.13375000000002</v>
          </cell>
          <cell r="AH1446">
            <v>-735.22291666666672</v>
          </cell>
          <cell r="AI1446">
            <v>-1041.5691666666669</v>
          </cell>
          <cell r="AJ1446">
            <v>-3989.624166666667</v>
          </cell>
          <cell r="AK1446">
            <v>-18242.5975</v>
          </cell>
          <cell r="AL1446">
            <v>-38700.602500000001</v>
          </cell>
          <cell r="AM1446">
            <v>-56688.172500000008</v>
          </cell>
          <cell r="AN1446">
            <v>-74675.742500000008</v>
          </cell>
          <cell r="AO1446">
            <v>-92663.3125</v>
          </cell>
          <cell r="AR1446" t="str">
            <v>62</v>
          </cell>
        </row>
        <row r="1447">
          <cell r="R1447">
            <v>-846981.15</v>
          </cell>
          <cell r="S1447">
            <v>-836898.04</v>
          </cell>
          <cell r="T1447">
            <v>-826814.93</v>
          </cell>
          <cell r="U1447">
            <v>-816731.82</v>
          </cell>
          <cell r="V1447">
            <v>-806648.71</v>
          </cell>
          <cell r="W1447">
            <v>-796565.6</v>
          </cell>
          <cell r="X1447">
            <v>-786482.49</v>
          </cell>
          <cell r="Y1447">
            <v>-776399.38</v>
          </cell>
          <cell r="Z1447">
            <v>-766316.27</v>
          </cell>
          <cell r="AA1447">
            <v>-756233.16</v>
          </cell>
          <cell r="AB1447">
            <v>-746150.05</v>
          </cell>
          <cell r="AC1447">
            <v>-736066.94</v>
          </cell>
          <cell r="AD1447">
            <v>-907479.80999999994</v>
          </cell>
          <cell r="AE1447">
            <v>-897396.70000000007</v>
          </cell>
          <cell r="AF1447">
            <v>-887313.58999999985</v>
          </cell>
          <cell r="AG1447">
            <v>-877230.48</v>
          </cell>
          <cell r="AH1447">
            <v>-867147.37</v>
          </cell>
          <cell r="AI1447">
            <v>-857064.25999999989</v>
          </cell>
          <cell r="AJ1447">
            <v>-846981.15</v>
          </cell>
          <cell r="AK1447">
            <v>-836898.04</v>
          </cell>
          <cell r="AL1447">
            <v>-826814.93</v>
          </cell>
          <cell r="AM1447">
            <v>-816731.82</v>
          </cell>
          <cell r="AN1447">
            <v>-806648.71</v>
          </cell>
          <cell r="AO1447">
            <v>-796565.60000000009</v>
          </cell>
          <cell r="AR1447" t="str">
            <v>2</v>
          </cell>
        </row>
        <row r="1448">
          <cell r="R1448">
            <v>0</v>
          </cell>
          <cell r="S1448">
            <v>0</v>
          </cell>
          <cell r="T1448">
            <v>0</v>
          </cell>
          <cell r="U1448">
            <v>0</v>
          </cell>
          <cell r="V1448">
            <v>0</v>
          </cell>
          <cell r="W1448">
            <v>0</v>
          </cell>
          <cell r="X1448">
            <v>0</v>
          </cell>
          <cell r="Y1448">
            <v>0</v>
          </cell>
          <cell r="Z1448">
            <v>0</v>
          </cell>
          <cell r="AA1448">
            <v>0</v>
          </cell>
          <cell r="AB1448">
            <v>0</v>
          </cell>
          <cell r="AC1448">
            <v>0</v>
          </cell>
          <cell r="AD1448">
            <v>-5236.1087500000003</v>
          </cell>
          <cell r="AE1448">
            <v>-1742.5362500000001</v>
          </cell>
          <cell r="AF1448">
            <v>0</v>
          </cell>
          <cell r="AG1448">
            <v>0</v>
          </cell>
          <cell r="AH1448">
            <v>0</v>
          </cell>
          <cell r="AI1448">
            <v>0</v>
          </cell>
          <cell r="AJ1448">
            <v>0</v>
          </cell>
          <cell r="AK1448">
            <v>0</v>
          </cell>
          <cell r="AL1448">
            <v>0</v>
          </cell>
          <cell r="AM1448">
            <v>0</v>
          </cell>
          <cell r="AN1448">
            <v>0</v>
          </cell>
          <cell r="AO1448">
            <v>0</v>
          </cell>
          <cell r="AR1448" t="str">
            <v>2</v>
          </cell>
        </row>
        <row r="1449">
          <cell r="R1449">
            <v>-190059.93</v>
          </cell>
          <cell r="S1449">
            <v>-189383.56</v>
          </cell>
          <cell r="T1449">
            <v>-188707.19</v>
          </cell>
          <cell r="U1449">
            <v>-188030.82</v>
          </cell>
          <cell r="V1449">
            <v>-187354.45</v>
          </cell>
          <cell r="W1449">
            <v>-186678.08</v>
          </cell>
          <cell r="X1449">
            <v>-186001.71</v>
          </cell>
          <cell r="Y1449">
            <v>-185325.34</v>
          </cell>
          <cell r="Z1449">
            <v>-184648.97</v>
          </cell>
          <cell r="AA1449">
            <v>-183972.6</v>
          </cell>
          <cell r="AB1449">
            <v>-183296.23</v>
          </cell>
          <cell r="AC1449">
            <v>-182619.86</v>
          </cell>
          <cell r="AD1449">
            <v>-185860.80124999999</v>
          </cell>
          <cell r="AE1449">
            <v>-193441.78</v>
          </cell>
          <cell r="AF1449">
            <v>-192765.41</v>
          </cell>
          <cell r="AG1449">
            <v>-192089.04</v>
          </cell>
          <cell r="AH1449">
            <v>-191412.67</v>
          </cell>
          <cell r="AI1449">
            <v>-190736.30000000002</v>
          </cell>
          <cell r="AJ1449">
            <v>-190059.93000000002</v>
          </cell>
          <cell r="AK1449">
            <v>-189383.55999999997</v>
          </cell>
          <cell r="AL1449">
            <v>-188707.19000000003</v>
          </cell>
          <cell r="AM1449">
            <v>-188030.81999999998</v>
          </cell>
          <cell r="AN1449">
            <v>-187354.45000000004</v>
          </cell>
          <cell r="AO1449">
            <v>-186678.08</v>
          </cell>
          <cell r="AR1449" t="str">
            <v>2</v>
          </cell>
        </row>
        <row r="1450">
          <cell r="R1450">
            <v>0</v>
          </cell>
          <cell r="S1450">
            <v>0</v>
          </cell>
          <cell r="T1450">
            <v>0</v>
          </cell>
          <cell r="U1450">
            <v>0</v>
          </cell>
          <cell r="V1450">
            <v>0</v>
          </cell>
          <cell r="W1450">
            <v>0</v>
          </cell>
          <cell r="X1450">
            <v>0</v>
          </cell>
          <cell r="Y1450">
            <v>0</v>
          </cell>
          <cell r="Z1450">
            <v>0</v>
          </cell>
          <cell r="AA1450">
            <v>0</v>
          </cell>
          <cell r="AB1450">
            <v>0</v>
          </cell>
          <cell r="AC1450">
            <v>0</v>
          </cell>
          <cell r="AD1450">
            <v>-1122.3841666666667</v>
          </cell>
          <cell r="AE1450">
            <v>-1122.3841666666667</v>
          </cell>
          <cell r="AF1450">
            <v>-1122.3841666666667</v>
          </cell>
          <cell r="AG1450">
            <v>-1122.3841666666667</v>
          </cell>
          <cell r="AH1450">
            <v>-1122.3841666666667</v>
          </cell>
          <cell r="AI1450">
            <v>-1122.3841666666667</v>
          </cell>
          <cell r="AJ1450">
            <v>-1122.3841666666667</v>
          </cell>
          <cell r="AK1450">
            <v>-1122.3841666666667</v>
          </cell>
          <cell r="AL1450">
            <v>-1122.3841666666667</v>
          </cell>
          <cell r="AM1450">
            <v>-1122.3841666666667</v>
          </cell>
          <cell r="AN1450">
            <v>-1122.3841666666667</v>
          </cell>
          <cell r="AO1450">
            <v>-561.19208333333336</v>
          </cell>
          <cell r="AR1450" t="str">
            <v>2</v>
          </cell>
        </row>
        <row r="1451">
          <cell r="R1451">
            <v>-71851894.800000012</v>
          </cell>
          <cell r="S1451">
            <v>-71851894.800000012</v>
          </cell>
          <cell r="T1451">
            <v>-71851894.800000012</v>
          </cell>
          <cell r="U1451">
            <v>-71851894.800000012</v>
          </cell>
          <cell r="V1451">
            <v>-71851894.800000012</v>
          </cell>
          <cell r="W1451">
            <v>-71851894.800000012</v>
          </cell>
          <cell r="X1451">
            <v>-71851894.800000012</v>
          </cell>
          <cell r="Y1451">
            <v>-71851894.800000012</v>
          </cell>
          <cell r="Z1451">
            <v>-73110126.800000012</v>
          </cell>
          <cell r="AA1451">
            <v>-75744126.800000012</v>
          </cell>
          <cell r="AB1451">
            <v>-77355126.800000012</v>
          </cell>
          <cell r="AC1451">
            <v>-79677126.800000012</v>
          </cell>
          <cell r="AD1451">
            <v>-71851894.799999997</v>
          </cell>
          <cell r="AE1451">
            <v>-71851894.799999997</v>
          </cell>
          <cell r="AF1451">
            <v>-71851894.799999997</v>
          </cell>
          <cell r="AG1451">
            <v>-71851894.799999997</v>
          </cell>
          <cell r="AH1451">
            <v>-71851894.799999997</v>
          </cell>
          <cell r="AI1451">
            <v>-71851894.799999997</v>
          </cell>
          <cell r="AJ1451">
            <v>-71851894.799999997</v>
          </cell>
          <cell r="AK1451">
            <v>-71851894.799999997</v>
          </cell>
          <cell r="AL1451">
            <v>-71904321.133333325</v>
          </cell>
          <cell r="AM1451">
            <v>-72118923.799999997</v>
          </cell>
          <cell r="AN1451">
            <v>-72510401.466666654</v>
          </cell>
          <cell r="AO1451">
            <v>-73065754.133333325</v>
          </cell>
          <cell r="AR1451" t="str">
            <v>17</v>
          </cell>
          <cell r="AS1451" t="str">
            <v>10</v>
          </cell>
        </row>
        <row r="1452">
          <cell r="R1452">
            <v>-3415000</v>
          </cell>
          <cell r="S1452">
            <v>-3394000</v>
          </cell>
          <cell r="T1452">
            <v>-3375000</v>
          </cell>
          <cell r="U1452">
            <v>-3353000</v>
          </cell>
          <cell r="V1452">
            <v>-3330000</v>
          </cell>
          <cell r="W1452">
            <v>-3310000</v>
          </cell>
          <cell r="X1452">
            <v>-3288000</v>
          </cell>
          <cell r="Y1452">
            <v>-3266000</v>
          </cell>
          <cell r="Z1452">
            <v>-3246000</v>
          </cell>
          <cell r="AA1452">
            <v>-3226000</v>
          </cell>
          <cell r="AB1452">
            <v>-3205000</v>
          </cell>
          <cell r="AC1452">
            <v>-3185000</v>
          </cell>
          <cell r="AD1452">
            <v>-3539375</v>
          </cell>
          <cell r="AE1452">
            <v>-3518458.3333333335</v>
          </cell>
          <cell r="AF1452">
            <v>-3497625</v>
          </cell>
          <cell r="AG1452">
            <v>-3476875</v>
          </cell>
          <cell r="AH1452">
            <v>-3456083.3333333335</v>
          </cell>
          <cell r="AI1452">
            <v>-3435208.3333333335</v>
          </cell>
          <cell r="AJ1452">
            <v>-3414250</v>
          </cell>
          <cell r="AK1452">
            <v>-3393208.3333333335</v>
          </cell>
          <cell r="AL1452">
            <v>-3372208.3333333335</v>
          </cell>
          <cell r="AM1452">
            <v>-3351375</v>
          </cell>
          <cell r="AN1452">
            <v>-3330666.6666666665</v>
          </cell>
          <cell r="AO1452">
            <v>-3309875</v>
          </cell>
          <cell r="AQ1452">
            <v>31</v>
          </cell>
          <cell r="AR1452" t="str">
            <v>56</v>
          </cell>
        </row>
        <row r="1453">
          <cell r="R1453">
            <v>-323092</v>
          </cell>
          <cell r="S1453">
            <v>-295092</v>
          </cell>
          <cell r="T1453">
            <v>-968526</v>
          </cell>
          <cell r="U1453">
            <v>-940526</v>
          </cell>
          <cell r="V1453">
            <v>-912526</v>
          </cell>
          <cell r="W1453">
            <v>-884526</v>
          </cell>
          <cell r="X1453">
            <v>-856526</v>
          </cell>
          <cell r="Y1453">
            <v>-828526</v>
          </cell>
          <cell r="Z1453">
            <v>-809526</v>
          </cell>
          <cell r="AA1453">
            <v>-782526</v>
          </cell>
          <cell r="AB1453">
            <v>-755526</v>
          </cell>
          <cell r="AC1453">
            <v>-728413</v>
          </cell>
          <cell r="AD1453">
            <v>-859828.29166666663</v>
          </cell>
          <cell r="AE1453">
            <v>-768815.70833333337</v>
          </cell>
          <cell r="AF1453">
            <v>-713112.875</v>
          </cell>
          <cell r="AG1453">
            <v>-692719.79166666663</v>
          </cell>
          <cell r="AH1453">
            <v>-678410.04166666663</v>
          </cell>
          <cell r="AI1453">
            <v>-670183.625</v>
          </cell>
          <cell r="AJ1453">
            <v>-668040.54166666663</v>
          </cell>
          <cell r="AK1453">
            <v>-671980.79166666663</v>
          </cell>
          <cell r="AL1453">
            <v>-682212.70833333337</v>
          </cell>
          <cell r="AM1453">
            <v>-694569.625</v>
          </cell>
          <cell r="AN1453">
            <v>-712926.54166666663</v>
          </cell>
          <cell r="AO1453">
            <v>-741389.20833333337</v>
          </cell>
          <cell r="AQ1453">
            <v>32</v>
          </cell>
          <cell r="AR1453" t="str">
            <v>56</v>
          </cell>
        </row>
        <row r="1454">
          <cell r="R1454">
            <v>-345632778</v>
          </cell>
          <cell r="S1454">
            <v>-348561778</v>
          </cell>
          <cell r="T1454">
            <v>-351355344</v>
          </cell>
          <cell r="U1454">
            <v>-354473344</v>
          </cell>
          <cell r="V1454">
            <v>-357591344</v>
          </cell>
          <cell r="W1454">
            <v>-360709344</v>
          </cell>
          <cell r="X1454">
            <v>-361369344</v>
          </cell>
          <cell r="Y1454">
            <v>-364487344</v>
          </cell>
          <cell r="Z1454">
            <v>-366716391</v>
          </cell>
          <cell r="AA1454">
            <v>-369927391</v>
          </cell>
          <cell r="AB1454">
            <v>-365576391</v>
          </cell>
          <cell r="AC1454">
            <v>-368099847</v>
          </cell>
          <cell r="AD1454">
            <v>-334154221.33333331</v>
          </cell>
          <cell r="AE1454">
            <v>-336031359.66666669</v>
          </cell>
          <cell r="AF1454">
            <v>-337936979.91666669</v>
          </cell>
          <cell r="AG1454">
            <v>-339967165.41666669</v>
          </cell>
          <cell r="AH1454">
            <v>-342142559.25</v>
          </cell>
          <cell r="AI1454">
            <v>-344441619.75</v>
          </cell>
          <cell r="AJ1454">
            <v>-346761930.25</v>
          </cell>
          <cell r="AK1454">
            <v>-349103490.75</v>
          </cell>
          <cell r="AL1454">
            <v>-351531719.875</v>
          </cell>
          <cell r="AM1454">
            <v>-354058659.29166669</v>
          </cell>
          <cell r="AN1454">
            <v>-356392223.70833331</v>
          </cell>
          <cell r="AO1454">
            <v>-358483550.45833331</v>
          </cell>
          <cell r="AQ1454">
            <v>33</v>
          </cell>
          <cell r="AR1454" t="str">
            <v>56</v>
          </cell>
        </row>
        <row r="1455">
          <cell r="R1455">
            <v>-938000</v>
          </cell>
          <cell r="S1455">
            <v>-937000</v>
          </cell>
          <cell r="T1455">
            <v>-937000</v>
          </cell>
          <cell r="U1455">
            <v>-936000</v>
          </cell>
          <cell r="V1455">
            <v>-936000</v>
          </cell>
          <cell r="W1455">
            <v>-935000</v>
          </cell>
          <cell r="X1455">
            <v>-934000</v>
          </cell>
          <cell r="Y1455">
            <v>-933000</v>
          </cell>
          <cell r="Z1455">
            <v>-933000</v>
          </cell>
          <cell r="AA1455">
            <v>-933000</v>
          </cell>
          <cell r="AB1455">
            <v>-932000</v>
          </cell>
          <cell r="AC1455">
            <v>-931000</v>
          </cell>
          <cell r="AD1455">
            <v>-940458.33333333337</v>
          </cell>
          <cell r="AE1455">
            <v>-940000</v>
          </cell>
          <cell r="AF1455">
            <v>-939541.66666666663</v>
          </cell>
          <cell r="AG1455">
            <v>-939083.33333333337</v>
          </cell>
          <cell r="AH1455">
            <v>-938583.33333333337</v>
          </cell>
          <cell r="AI1455">
            <v>-938083.33333333337</v>
          </cell>
          <cell r="AJ1455">
            <v>-937541.66666666663</v>
          </cell>
          <cell r="AK1455">
            <v>-936916.66666666663</v>
          </cell>
          <cell r="AL1455">
            <v>-936333.33333333337</v>
          </cell>
          <cell r="AM1455">
            <v>-935875</v>
          </cell>
          <cell r="AN1455">
            <v>-935458.33333333337</v>
          </cell>
          <cell r="AO1455">
            <v>-934916.66666666663</v>
          </cell>
          <cell r="AQ1455">
            <v>34</v>
          </cell>
          <cell r="AR1455" t="str">
            <v>56</v>
          </cell>
        </row>
        <row r="1456">
          <cell r="R1456">
            <v>-32874</v>
          </cell>
          <cell r="S1456">
            <v>-32874</v>
          </cell>
          <cell r="T1456">
            <v>-32874</v>
          </cell>
          <cell r="U1456">
            <v>-32874</v>
          </cell>
          <cell r="V1456">
            <v>-32874</v>
          </cell>
          <cell r="W1456">
            <v>-32874</v>
          </cell>
          <cell r="X1456">
            <v>-32874</v>
          </cell>
          <cell r="Y1456">
            <v>-32874</v>
          </cell>
          <cell r="Z1456">
            <v>-32874</v>
          </cell>
          <cell r="AA1456">
            <v>-32874</v>
          </cell>
          <cell r="AB1456">
            <v>-32874</v>
          </cell>
          <cell r="AC1456">
            <v>-32874</v>
          </cell>
          <cell r="AD1456">
            <v>-32874</v>
          </cell>
          <cell r="AE1456">
            <v>-32874</v>
          </cell>
          <cell r="AF1456">
            <v>-32874</v>
          </cell>
          <cell r="AG1456">
            <v>-32874</v>
          </cell>
          <cell r="AH1456">
            <v>-32874</v>
          </cell>
          <cell r="AI1456">
            <v>-32874</v>
          </cell>
          <cell r="AJ1456">
            <v>-32874</v>
          </cell>
          <cell r="AK1456">
            <v>-32874</v>
          </cell>
          <cell r="AL1456">
            <v>-32874</v>
          </cell>
          <cell r="AM1456">
            <v>-32874</v>
          </cell>
          <cell r="AN1456">
            <v>-32874</v>
          </cell>
          <cell r="AO1456">
            <v>-32874</v>
          </cell>
          <cell r="AQ1456" t="str">
            <v>35</v>
          </cell>
          <cell r="AR1456" t="str">
            <v>56</v>
          </cell>
        </row>
        <row r="1457">
          <cell r="R1457">
            <v>-63753000</v>
          </cell>
          <cell r="S1457">
            <v>-63753000</v>
          </cell>
          <cell r="T1457">
            <v>-63753000</v>
          </cell>
          <cell r="U1457">
            <v>-63753000</v>
          </cell>
          <cell r="V1457">
            <v>-63753000</v>
          </cell>
          <cell r="W1457">
            <v>-63753000</v>
          </cell>
          <cell r="X1457">
            <v>-63753000</v>
          </cell>
          <cell r="Y1457">
            <v>-63753000</v>
          </cell>
          <cell r="Z1457">
            <v>-63753000</v>
          </cell>
          <cell r="AA1457">
            <v>-63753000</v>
          </cell>
          <cell r="AB1457">
            <v>-63753000</v>
          </cell>
          <cell r="AC1457">
            <v>-63753000</v>
          </cell>
          <cell r="AD1457">
            <v>-52058750</v>
          </cell>
          <cell r="AE1457">
            <v>-53811041.666666664</v>
          </cell>
          <cell r="AF1457">
            <v>-55487708.333333336</v>
          </cell>
          <cell r="AG1457">
            <v>-57006916.666666664</v>
          </cell>
          <cell r="AH1457">
            <v>-58348666.666666664</v>
          </cell>
          <cell r="AI1457">
            <v>-59575833.333333336</v>
          </cell>
          <cell r="AJ1457">
            <v>-60690083.333333336</v>
          </cell>
          <cell r="AK1457">
            <v>-61692500</v>
          </cell>
          <cell r="AL1457">
            <v>-62502000</v>
          </cell>
          <cell r="AM1457">
            <v>-63094750</v>
          </cell>
          <cell r="AN1457">
            <v>-63552125</v>
          </cell>
          <cell r="AO1457">
            <v>-63753000</v>
          </cell>
          <cell r="AR1457" t="str">
            <v>17</v>
          </cell>
          <cell r="AS1457" t="str">
            <v>10</v>
          </cell>
        </row>
        <row r="1458">
          <cell r="Z1458">
            <v>-42927383</v>
          </cell>
          <cell r="AA1458">
            <v>-42927383</v>
          </cell>
          <cell r="AB1458">
            <v>-42927383</v>
          </cell>
          <cell r="AC1458">
            <v>-43082383</v>
          </cell>
          <cell r="AK1458">
            <v>0</v>
          </cell>
          <cell r="AL1458">
            <v>-1788640.9583333333</v>
          </cell>
          <cell r="AM1458">
            <v>-5365922.875</v>
          </cell>
          <cell r="AN1458">
            <v>-8943204.791666666</v>
          </cell>
          <cell r="AO1458">
            <v>-12526945.041666666</v>
          </cell>
          <cell r="AQ1458">
            <v>33</v>
          </cell>
          <cell r="AR1458" t="str">
            <v>56</v>
          </cell>
        </row>
        <row r="1459">
          <cell r="Z1459">
            <v>-29258523</v>
          </cell>
          <cell r="AA1459">
            <v>-29258523</v>
          </cell>
          <cell r="AB1459">
            <v>-29258523</v>
          </cell>
          <cell r="AC1459">
            <v>-29365523</v>
          </cell>
          <cell r="AK1459">
            <v>0</v>
          </cell>
          <cell r="AL1459">
            <v>-1219105.125</v>
          </cell>
          <cell r="AM1459">
            <v>-3657315.375</v>
          </cell>
          <cell r="AN1459">
            <v>-6095525.625</v>
          </cell>
          <cell r="AO1459">
            <v>-8538194.208333334</v>
          </cell>
          <cell r="AR1459" t="str">
            <v>17</v>
          </cell>
        </row>
        <row r="1460">
          <cell r="Z1460">
            <v>-6143748</v>
          </cell>
          <cell r="AA1460">
            <v>-6143748</v>
          </cell>
          <cell r="AB1460">
            <v>-6143748</v>
          </cell>
          <cell r="AC1460">
            <v>-6143748</v>
          </cell>
          <cell r="AK1460">
            <v>0</v>
          </cell>
          <cell r="AL1460">
            <v>-255989.5</v>
          </cell>
          <cell r="AM1460">
            <v>-767968.5</v>
          </cell>
          <cell r="AN1460">
            <v>-1279947.5</v>
          </cell>
          <cell r="AO1460">
            <v>-1791926.5</v>
          </cell>
          <cell r="AQ1460">
            <v>33</v>
          </cell>
          <cell r="AR1460" t="str">
            <v>56</v>
          </cell>
        </row>
        <row r="1461">
          <cell r="Z1461">
            <v>-4155604</v>
          </cell>
          <cell r="AA1461">
            <v>-4155604</v>
          </cell>
          <cell r="AB1461">
            <v>-4155604</v>
          </cell>
          <cell r="AC1461">
            <v>-4155604</v>
          </cell>
          <cell r="AK1461">
            <v>0</v>
          </cell>
          <cell r="AL1461">
            <v>-173150.16666666666</v>
          </cell>
          <cell r="AM1461">
            <v>-519450.5</v>
          </cell>
          <cell r="AN1461">
            <v>-865750.83333333337</v>
          </cell>
          <cell r="AO1461">
            <v>-1212051.1666666667</v>
          </cell>
          <cell r="AR1461" t="str">
            <v>56</v>
          </cell>
        </row>
        <row r="1462">
          <cell r="R1462">
            <v>141000</v>
          </cell>
          <cell r="S1462">
            <v>141000</v>
          </cell>
          <cell r="T1462">
            <v>-839000</v>
          </cell>
          <cell r="U1462">
            <v>-839000</v>
          </cell>
          <cell r="V1462">
            <v>-839000</v>
          </cell>
          <cell r="W1462">
            <v>-839000</v>
          </cell>
          <cell r="X1462">
            <v>-839000</v>
          </cell>
          <cell r="Y1462">
            <v>-839000</v>
          </cell>
          <cell r="Z1462">
            <v>-839000</v>
          </cell>
          <cell r="AA1462">
            <v>-839000</v>
          </cell>
          <cell r="AB1462">
            <v>-839000</v>
          </cell>
          <cell r="AC1462">
            <v>141000</v>
          </cell>
          <cell r="AD1462">
            <v>40875</v>
          </cell>
          <cell r="AE1462">
            <v>52625</v>
          </cell>
          <cell r="AF1462">
            <v>25541.666666666668</v>
          </cell>
          <cell r="AG1462">
            <v>-40375</v>
          </cell>
          <cell r="AH1462">
            <v>-106291.66666666667</v>
          </cell>
          <cell r="AI1462">
            <v>-174208.33333333334</v>
          </cell>
          <cell r="AJ1462">
            <v>-244125</v>
          </cell>
          <cell r="AK1462">
            <v>-314041.66666666669</v>
          </cell>
          <cell r="AL1462">
            <v>-389833.33333333331</v>
          </cell>
          <cell r="AM1462">
            <v>-471500</v>
          </cell>
          <cell r="AN1462">
            <v>-553166.66666666663</v>
          </cell>
          <cell r="AO1462">
            <v>-594000</v>
          </cell>
          <cell r="AR1462" t="str">
            <v>62</v>
          </cell>
        </row>
        <row r="1463">
          <cell r="R1463">
            <v>-1478847.03</v>
          </cell>
          <cell r="S1463">
            <v>-3841847.03</v>
          </cell>
          <cell r="T1463">
            <v>-6949847.0300000003</v>
          </cell>
          <cell r="U1463">
            <v>-9572847.0299999993</v>
          </cell>
          <cell r="V1463">
            <v>-12181847.029999999</v>
          </cell>
          <cell r="W1463">
            <v>-14818847.029999999</v>
          </cell>
          <cell r="X1463">
            <v>-17435847.030000001</v>
          </cell>
          <cell r="Y1463">
            <v>-20056847.030000001</v>
          </cell>
          <cell r="Z1463">
            <v>-20056847.030000001</v>
          </cell>
          <cell r="AA1463">
            <v>-20056847.030000001</v>
          </cell>
          <cell r="AB1463">
            <v>-20056847.030000001</v>
          </cell>
          <cell r="AC1463">
            <v>-20056847.030000001</v>
          </cell>
          <cell r="AD1463">
            <v>804861.30333333334</v>
          </cell>
          <cell r="AE1463">
            <v>507819.63666666654</v>
          </cell>
          <cell r="AF1463">
            <v>-17180.363333333476</v>
          </cell>
          <cell r="AG1463">
            <v>-780972.03000000014</v>
          </cell>
          <cell r="AH1463">
            <v>-1762763.6966666665</v>
          </cell>
          <cell r="AI1463">
            <v>-2963138.6966666668</v>
          </cell>
          <cell r="AJ1463">
            <v>-4382430.3633333333</v>
          </cell>
          <cell r="AK1463">
            <v>-6019972.0300000012</v>
          </cell>
          <cell r="AL1463">
            <v>-7766722.0300000012</v>
          </cell>
          <cell r="AM1463">
            <v>-9513472.0300000012</v>
          </cell>
          <cell r="AN1463">
            <v>-11260222.030000001</v>
          </cell>
          <cell r="AO1463">
            <v>-13006972.030000001</v>
          </cell>
          <cell r="AR1463" t="str">
            <v>17/20</v>
          </cell>
        </row>
        <row r="1464">
          <cell r="R1464">
            <v>-612000</v>
          </cell>
          <cell r="S1464">
            <v>-177000</v>
          </cell>
          <cell r="T1464">
            <v>258000</v>
          </cell>
          <cell r="U1464">
            <v>693000</v>
          </cell>
          <cell r="V1464">
            <v>1128000</v>
          </cell>
          <cell r="W1464">
            <v>1563000</v>
          </cell>
          <cell r="X1464">
            <v>1998000</v>
          </cell>
          <cell r="Y1464">
            <v>2433000</v>
          </cell>
          <cell r="Z1464">
            <v>-30771066</v>
          </cell>
          <cell r="AA1464">
            <v>-30336066</v>
          </cell>
          <cell r="AB1464">
            <v>-29901066</v>
          </cell>
          <cell r="AC1464">
            <v>-30700066</v>
          </cell>
          <cell r="AD1464">
            <v>-566250</v>
          </cell>
          <cell r="AE1464">
            <v>-599125</v>
          </cell>
          <cell r="AF1464">
            <v>-585166.66666666663</v>
          </cell>
          <cell r="AG1464">
            <v>-520833.33333333331</v>
          </cell>
          <cell r="AH1464">
            <v>-413166.66666666669</v>
          </cell>
          <cell r="AI1464">
            <v>-262166.66666666669</v>
          </cell>
          <cell r="AJ1464">
            <v>-67833.333333333328</v>
          </cell>
          <cell r="AK1464">
            <v>169833.33333333334</v>
          </cell>
          <cell r="AL1464">
            <v>-949461.08333333337</v>
          </cell>
          <cell r="AM1464">
            <v>-3425716.5833333335</v>
          </cell>
          <cell r="AN1464">
            <v>-5858638.75</v>
          </cell>
          <cell r="AO1464">
            <v>-8299810.916666667</v>
          </cell>
          <cell r="AR1464" t="str">
            <v>56</v>
          </cell>
        </row>
        <row r="1465">
          <cell r="R1465">
            <v>-27673328.77</v>
          </cell>
          <cell r="S1465">
            <v>-27673328.77</v>
          </cell>
          <cell r="T1465">
            <v>-27673328.77</v>
          </cell>
          <cell r="U1465">
            <v>-27673328.77</v>
          </cell>
          <cell r="V1465">
            <v>-27673328.77</v>
          </cell>
          <cell r="W1465">
            <v>-27673328.77</v>
          </cell>
          <cell r="X1465">
            <v>-27673328.77</v>
          </cell>
          <cell r="Y1465">
            <v>-27673328.77</v>
          </cell>
          <cell r="Z1465">
            <v>-27673328.77</v>
          </cell>
          <cell r="AA1465">
            <v>-27673328.77</v>
          </cell>
          <cell r="AB1465">
            <v>-27673328.77</v>
          </cell>
          <cell r="AC1465">
            <v>-27673328.77</v>
          </cell>
          <cell r="AD1465">
            <v>-27673328.77</v>
          </cell>
          <cell r="AE1465">
            <v>-27673328.77</v>
          </cell>
          <cell r="AF1465">
            <v>-27673328.77</v>
          </cell>
          <cell r="AG1465">
            <v>-27673328.77</v>
          </cell>
          <cell r="AH1465">
            <v>-27673328.77</v>
          </cell>
          <cell r="AI1465">
            <v>-27673328.77</v>
          </cell>
          <cell r="AJ1465">
            <v>-27673328.77</v>
          </cell>
          <cell r="AK1465">
            <v>-27673328.77</v>
          </cell>
          <cell r="AL1465">
            <v>-27673328.77</v>
          </cell>
          <cell r="AM1465">
            <v>-27673328.77</v>
          </cell>
          <cell r="AN1465">
            <v>-27673328.77</v>
          </cell>
          <cell r="AO1465">
            <v>-27673328.77</v>
          </cell>
          <cell r="AR1465" t="str">
            <v>17/21</v>
          </cell>
          <cell r="AS1465" t="str">
            <v>10</v>
          </cell>
        </row>
        <row r="1466">
          <cell r="Z1466">
            <v>-39250979</v>
          </cell>
          <cell r="AA1466">
            <v>-39484979</v>
          </cell>
          <cell r="AB1466">
            <v>-39718979</v>
          </cell>
          <cell r="AC1466">
            <v>-40025979</v>
          </cell>
          <cell r="AK1466">
            <v>0</v>
          </cell>
          <cell r="AL1466">
            <v>-1635457.4583333333</v>
          </cell>
          <cell r="AM1466">
            <v>-4916122.375</v>
          </cell>
          <cell r="AN1466">
            <v>-8216287.291666667</v>
          </cell>
          <cell r="AO1466">
            <v>-11538993.875</v>
          </cell>
          <cell r="AR1466" t="str">
            <v>62</v>
          </cell>
        </row>
        <row r="1467">
          <cell r="R1467">
            <v>-4489581</v>
          </cell>
          <cell r="S1467">
            <v>-4489581</v>
          </cell>
          <cell r="T1467">
            <v>-4489581</v>
          </cell>
          <cell r="U1467">
            <v>-4489581</v>
          </cell>
          <cell r="V1467">
            <v>-4489581</v>
          </cell>
          <cell r="W1467">
            <v>-4489581</v>
          </cell>
          <cell r="X1467">
            <v>-4489581</v>
          </cell>
          <cell r="Y1467">
            <v>-4489581</v>
          </cell>
          <cell r="Z1467">
            <v>-4489581</v>
          </cell>
          <cell r="AA1467">
            <v>-4489581</v>
          </cell>
          <cell r="AB1467">
            <v>-4489581</v>
          </cell>
          <cell r="AC1467">
            <v>-4489581</v>
          </cell>
          <cell r="AD1467">
            <v>-4489581</v>
          </cell>
          <cell r="AE1467">
            <v>-4489581</v>
          </cell>
          <cell r="AF1467">
            <v>-4489581</v>
          </cell>
          <cell r="AG1467">
            <v>-4489581</v>
          </cell>
          <cell r="AH1467">
            <v>-4489581</v>
          </cell>
          <cell r="AI1467">
            <v>-4489581</v>
          </cell>
          <cell r="AJ1467">
            <v>-4489581</v>
          </cell>
          <cell r="AK1467">
            <v>-4489581</v>
          </cell>
          <cell r="AL1467">
            <v>-4489581</v>
          </cell>
          <cell r="AM1467">
            <v>-4489581</v>
          </cell>
          <cell r="AN1467">
            <v>-4489581</v>
          </cell>
          <cell r="AO1467">
            <v>-4489581</v>
          </cell>
          <cell r="AR1467" t="str">
            <v>17/20</v>
          </cell>
        </row>
        <row r="1468">
          <cell r="Z1468">
            <v>-4845122</v>
          </cell>
          <cell r="AA1468">
            <v>-4792122</v>
          </cell>
          <cell r="AB1468">
            <v>-4739122</v>
          </cell>
          <cell r="AC1468">
            <v>-4686122</v>
          </cell>
          <cell r="AK1468">
            <v>0</v>
          </cell>
          <cell r="AL1468">
            <v>-201880.08333333334</v>
          </cell>
          <cell r="AM1468">
            <v>-603431.91666666663</v>
          </cell>
          <cell r="AN1468">
            <v>-1000567.0833333334</v>
          </cell>
          <cell r="AO1468">
            <v>-1393285.5833333333</v>
          </cell>
          <cell r="AR1468" t="str">
            <v>2</v>
          </cell>
        </row>
        <row r="1469">
          <cell r="R1469">
            <v>-269554.90999999997</v>
          </cell>
          <cell r="S1469">
            <v>-269554.90999999997</v>
          </cell>
          <cell r="T1469">
            <v>-269554.90999999997</v>
          </cell>
          <cell r="U1469">
            <v>-269554.90999999997</v>
          </cell>
          <cell r="V1469">
            <v>-269554.90999999997</v>
          </cell>
          <cell r="W1469">
            <v>-269554.90999999997</v>
          </cell>
          <cell r="X1469">
            <v>-269554.90999999997</v>
          </cell>
          <cell r="Y1469">
            <v>-269554.90999999997</v>
          </cell>
          <cell r="Z1469">
            <v>-269554.90999999997</v>
          </cell>
          <cell r="AA1469">
            <v>-269554.90999999997</v>
          </cell>
          <cell r="AB1469">
            <v>-269554.90999999997</v>
          </cell>
          <cell r="AC1469">
            <v>-269554.90999999997</v>
          </cell>
          <cell r="AD1469">
            <v>-269554.91000000003</v>
          </cell>
          <cell r="AE1469">
            <v>-269554.91000000003</v>
          </cell>
          <cell r="AF1469">
            <v>-269554.91000000003</v>
          </cell>
          <cell r="AG1469">
            <v>-269554.91000000003</v>
          </cell>
          <cell r="AH1469">
            <v>-269554.91000000003</v>
          </cell>
          <cell r="AI1469">
            <v>-269554.91000000003</v>
          </cell>
          <cell r="AJ1469">
            <v>-269554.91000000003</v>
          </cell>
          <cell r="AK1469">
            <v>-269554.91000000003</v>
          </cell>
          <cell r="AL1469">
            <v>-269554.91000000003</v>
          </cell>
          <cell r="AM1469">
            <v>-269554.91000000003</v>
          </cell>
          <cell r="AN1469">
            <v>-269554.91000000003</v>
          </cell>
          <cell r="AO1469">
            <v>-269554.91000000003</v>
          </cell>
          <cell r="AR1469" t="str">
            <v>17/20</v>
          </cell>
        </row>
        <row r="1470">
          <cell r="R1470">
            <v>-443787.06</v>
          </cell>
          <cell r="S1470">
            <v>-443787.06</v>
          </cell>
          <cell r="T1470">
            <v>-443787.06</v>
          </cell>
          <cell r="U1470">
            <v>-443787.06</v>
          </cell>
          <cell r="V1470">
            <v>-443787.06</v>
          </cell>
          <cell r="W1470">
            <v>-443787.06</v>
          </cell>
          <cell r="X1470">
            <v>-443787.06</v>
          </cell>
          <cell r="Y1470">
            <v>-443787.06</v>
          </cell>
          <cell r="Z1470">
            <v>-443787.06</v>
          </cell>
          <cell r="AA1470">
            <v>-443787.06</v>
          </cell>
          <cell r="AB1470">
            <v>-443787.06</v>
          </cell>
          <cell r="AC1470">
            <v>-443787.06</v>
          </cell>
          <cell r="AD1470">
            <v>-443787.05999999988</v>
          </cell>
          <cell r="AE1470">
            <v>-443787.05999999988</v>
          </cell>
          <cell r="AF1470">
            <v>-443787.05999999988</v>
          </cell>
          <cell r="AG1470">
            <v>-443787.05999999988</v>
          </cell>
          <cell r="AH1470">
            <v>-443787.05999999988</v>
          </cell>
          <cell r="AI1470">
            <v>-443787.05999999988</v>
          </cell>
          <cell r="AJ1470">
            <v>-443787.05999999988</v>
          </cell>
          <cell r="AK1470">
            <v>-443787.05999999988</v>
          </cell>
          <cell r="AL1470">
            <v>-443787.05999999988</v>
          </cell>
          <cell r="AM1470">
            <v>-443787.05999999988</v>
          </cell>
          <cell r="AN1470">
            <v>-443787.05999999988</v>
          </cell>
          <cell r="AO1470">
            <v>-443787.05999999988</v>
          </cell>
          <cell r="AR1470" t="str">
            <v>17/20</v>
          </cell>
        </row>
        <row r="1471">
          <cell r="R1471">
            <v>-1614.97</v>
          </cell>
          <cell r="S1471">
            <v>-1614.97</v>
          </cell>
          <cell r="T1471">
            <v>-1614.97</v>
          </cell>
          <cell r="U1471">
            <v>-1614.97</v>
          </cell>
          <cell r="V1471">
            <v>-1614.97</v>
          </cell>
          <cell r="W1471">
            <v>-1614.97</v>
          </cell>
          <cell r="X1471">
            <v>-1614.97</v>
          </cell>
          <cell r="Y1471">
            <v>-1614.97</v>
          </cell>
          <cell r="Z1471">
            <v>-1614.97</v>
          </cell>
          <cell r="AA1471">
            <v>-1614.97</v>
          </cell>
          <cell r="AB1471">
            <v>-1614.97</v>
          </cell>
          <cell r="AC1471">
            <v>-1614.97</v>
          </cell>
          <cell r="AD1471">
            <v>-1614.97</v>
          </cell>
          <cell r="AE1471">
            <v>-1614.97</v>
          </cell>
          <cell r="AF1471">
            <v>-1614.97</v>
          </cell>
          <cell r="AG1471">
            <v>-1614.97</v>
          </cell>
          <cell r="AH1471">
            <v>-1614.97</v>
          </cell>
          <cell r="AI1471">
            <v>-1614.97</v>
          </cell>
          <cell r="AJ1471">
            <v>-1614.97</v>
          </cell>
          <cell r="AK1471">
            <v>-1614.97</v>
          </cell>
          <cell r="AL1471">
            <v>-1614.97</v>
          </cell>
          <cell r="AM1471">
            <v>-1614.97</v>
          </cell>
          <cell r="AN1471">
            <v>-1614.97</v>
          </cell>
          <cell r="AO1471">
            <v>-1614.97</v>
          </cell>
          <cell r="AR1471" t="str">
            <v>17/20</v>
          </cell>
        </row>
        <row r="1472">
          <cell r="R1472">
            <v>-48687.62</v>
          </cell>
          <cell r="S1472">
            <v>-48687.62</v>
          </cell>
          <cell r="T1472">
            <v>-48687.62</v>
          </cell>
          <cell r="U1472">
            <v>-48687.62</v>
          </cell>
          <cell r="V1472">
            <v>-48687.62</v>
          </cell>
          <cell r="W1472">
            <v>-48687.62</v>
          </cell>
          <cell r="X1472">
            <v>-48687.62</v>
          </cell>
          <cell r="Y1472">
            <v>-48687.62</v>
          </cell>
          <cell r="Z1472">
            <v>-48687.62</v>
          </cell>
          <cell r="AA1472">
            <v>-48687.62</v>
          </cell>
          <cell r="AB1472">
            <v>-48687.62</v>
          </cell>
          <cell r="AC1472">
            <v>-48687.62</v>
          </cell>
          <cell r="AD1472">
            <v>-48687.62</v>
          </cell>
          <cell r="AE1472">
            <v>-48687.62</v>
          </cell>
          <cell r="AF1472">
            <v>-48687.62</v>
          </cell>
          <cell r="AG1472">
            <v>-48687.62</v>
          </cell>
          <cell r="AH1472">
            <v>-48687.62</v>
          </cell>
          <cell r="AI1472">
            <v>-48687.62</v>
          </cell>
          <cell r="AJ1472">
            <v>-48687.62</v>
          </cell>
          <cell r="AK1472">
            <v>-48687.62</v>
          </cell>
          <cell r="AL1472">
            <v>-48687.62</v>
          </cell>
          <cell r="AM1472">
            <v>-48687.62</v>
          </cell>
          <cell r="AN1472">
            <v>-48687.62</v>
          </cell>
          <cell r="AO1472">
            <v>-48687.62</v>
          </cell>
          <cell r="AR1472" t="str">
            <v>17/20</v>
          </cell>
        </row>
        <row r="1473">
          <cell r="R1473">
            <v>-76732.02</v>
          </cell>
          <cell r="S1473">
            <v>-76732.02</v>
          </cell>
          <cell r="T1473">
            <v>-76732.02</v>
          </cell>
          <cell r="U1473">
            <v>-76732.02</v>
          </cell>
          <cell r="V1473">
            <v>-76732.02</v>
          </cell>
          <cell r="W1473">
            <v>-76732.02</v>
          </cell>
          <cell r="X1473">
            <v>-76732.02</v>
          </cell>
          <cell r="Y1473">
            <v>-76732.02</v>
          </cell>
          <cell r="Z1473">
            <v>-76732.02</v>
          </cell>
          <cell r="AA1473">
            <v>-76732.02</v>
          </cell>
          <cell r="AB1473">
            <v>-76732.02</v>
          </cell>
          <cell r="AC1473">
            <v>-76732.02</v>
          </cell>
          <cell r="AD1473">
            <v>-76732.02</v>
          </cell>
          <cell r="AE1473">
            <v>-76732.02</v>
          </cell>
          <cell r="AF1473">
            <v>-76732.02</v>
          </cell>
          <cell r="AG1473">
            <v>-76732.02</v>
          </cell>
          <cell r="AH1473">
            <v>-76732.02</v>
          </cell>
          <cell r="AI1473">
            <v>-76732.02</v>
          </cell>
          <cell r="AJ1473">
            <v>-76732.02</v>
          </cell>
          <cell r="AK1473">
            <v>-76732.02</v>
          </cell>
          <cell r="AL1473">
            <v>-76732.02</v>
          </cell>
          <cell r="AM1473">
            <v>-76732.02</v>
          </cell>
          <cell r="AN1473">
            <v>-76732.02</v>
          </cell>
          <cell r="AO1473">
            <v>-76732.02</v>
          </cell>
          <cell r="AR1473" t="str">
            <v>17/20</v>
          </cell>
        </row>
        <row r="1474">
          <cell r="R1474">
            <v>-2475</v>
          </cell>
          <cell r="S1474">
            <v>-2475</v>
          </cell>
          <cell r="T1474">
            <v>-2475</v>
          </cell>
          <cell r="U1474">
            <v>-2475</v>
          </cell>
          <cell r="V1474">
            <v>-2475</v>
          </cell>
          <cell r="W1474">
            <v>-2475</v>
          </cell>
          <cell r="X1474">
            <v>-2475</v>
          </cell>
          <cell r="Y1474">
            <v>-2475</v>
          </cell>
          <cell r="Z1474">
            <v>-2475</v>
          </cell>
          <cell r="AA1474">
            <v>-2475</v>
          </cell>
          <cell r="AB1474">
            <v>-2475</v>
          </cell>
          <cell r="AC1474">
            <v>-2475</v>
          </cell>
          <cell r="AD1474">
            <v>-2475</v>
          </cell>
          <cell r="AE1474">
            <v>-2475</v>
          </cell>
          <cell r="AF1474">
            <v>-2475</v>
          </cell>
          <cell r="AG1474">
            <v>-2475</v>
          </cell>
          <cell r="AH1474">
            <v>-2475</v>
          </cell>
          <cell r="AI1474">
            <v>-2475</v>
          </cell>
          <cell r="AJ1474">
            <v>-2475</v>
          </cell>
          <cell r="AK1474">
            <v>-2475</v>
          </cell>
          <cell r="AL1474">
            <v>-2475</v>
          </cell>
          <cell r="AM1474">
            <v>-2475</v>
          </cell>
          <cell r="AN1474">
            <v>-2475</v>
          </cell>
          <cell r="AO1474">
            <v>-2475</v>
          </cell>
          <cell r="AR1474" t="str">
            <v>17/20</v>
          </cell>
        </row>
        <row r="1475">
          <cell r="R1475">
            <v>97405</v>
          </cell>
          <cell r="S1475">
            <v>97405</v>
          </cell>
          <cell r="T1475">
            <v>97405</v>
          </cell>
          <cell r="U1475">
            <v>97405</v>
          </cell>
          <cell r="V1475">
            <v>97405</v>
          </cell>
          <cell r="W1475">
            <v>97405</v>
          </cell>
          <cell r="X1475">
            <v>97405</v>
          </cell>
          <cell r="Y1475">
            <v>97405</v>
          </cell>
          <cell r="Z1475">
            <v>97405</v>
          </cell>
          <cell r="AA1475">
            <v>97405</v>
          </cell>
          <cell r="AB1475">
            <v>97405</v>
          </cell>
          <cell r="AC1475">
            <v>97405</v>
          </cell>
          <cell r="AD1475">
            <v>97405</v>
          </cell>
          <cell r="AE1475">
            <v>97405</v>
          </cell>
          <cell r="AF1475">
            <v>97405</v>
          </cell>
          <cell r="AG1475">
            <v>97405</v>
          </cell>
          <cell r="AH1475">
            <v>97405</v>
          </cell>
          <cell r="AI1475">
            <v>97405</v>
          </cell>
          <cell r="AJ1475">
            <v>97405</v>
          </cell>
          <cell r="AK1475">
            <v>97405</v>
          </cell>
          <cell r="AL1475">
            <v>97405</v>
          </cell>
          <cell r="AM1475">
            <v>97405</v>
          </cell>
          <cell r="AN1475">
            <v>97405</v>
          </cell>
          <cell r="AO1475">
            <v>97405</v>
          </cell>
          <cell r="AR1475" t="str">
            <v>17/20</v>
          </cell>
        </row>
        <row r="1476">
          <cell r="R1476">
            <v>-4106</v>
          </cell>
          <cell r="S1476">
            <v>-4106</v>
          </cell>
          <cell r="T1476">
            <v>-4106</v>
          </cell>
          <cell r="U1476">
            <v>-4106</v>
          </cell>
          <cell r="V1476">
            <v>-4106</v>
          </cell>
          <cell r="W1476">
            <v>-4106</v>
          </cell>
          <cell r="X1476">
            <v>-4106</v>
          </cell>
          <cell r="Y1476">
            <v>-4106</v>
          </cell>
          <cell r="Z1476">
            <v>-4106</v>
          </cell>
          <cell r="AA1476">
            <v>-4106</v>
          </cell>
          <cell r="AB1476">
            <v>-4106</v>
          </cell>
          <cell r="AC1476">
            <v>-4106</v>
          </cell>
          <cell r="AD1476">
            <v>-4106</v>
          </cell>
          <cell r="AE1476">
            <v>-4106</v>
          </cell>
          <cell r="AF1476">
            <v>-4106</v>
          </cell>
          <cell r="AG1476">
            <v>-4106</v>
          </cell>
          <cell r="AH1476">
            <v>-4106</v>
          </cell>
          <cell r="AI1476">
            <v>-4106</v>
          </cell>
          <cell r="AJ1476">
            <v>-4106</v>
          </cell>
          <cell r="AK1476">
            <v>-4106</v>
          </cell>
          <cell r="AL1476">
            <v>-4106</v>
          </cell>
          <cell r="AM1476">
            <v>-4106</v>
          </cell>
          <cell r="AN1476">
            <v>-4106</v>
          </cell>
          <cell r="AO1476">
            <v>-4106</v>
          </cell>
          <cell r="AR1476" t="str">
            <v>17/20</v>
          </cell>
        </row>
        <row r="1477">
          <cell r="R1477">
            <v>-171529</v>
          </cell>
          <cell r="S1477">
            <v>-171529</v>
          </cell>
          <cell r="T1477">
            <v>-171529</v>
          </cell>
          <cell r="U1477">
            <v>-171529</v>
          </cell>
          <cell r="V1477">
            <v>-171529</v>
          </cell>
          <cell r="W1477">
            <v>-171529</v>
          </cell>
          <cell r="X1477">
            <v>-171529</v>
          </cell>
          <cell r="Y1477">
            <v>-171529</v>
          </cell>
          <cell r="Z1477">
            <v>-171529</v>
          </cell>
          <cell r="AA1477">
            <v>-171529</v>
          </cell>
          <cell r="AB1477">
            <v>-171529</v>
          </cell>
          <cell r="AC1477">
            <v>-171529</v>
          </cell>
          <cell r="AD1477">
            <v>-171529</v>
          </cell>
          <cell r="AE1477">
            <v>-171529</v>
          </cell>
          <cell r="AF1477">
            <v>-171529</v>
          </cell>
          <cell r="AG1477">
            <v>-171529</v>
          </cell>
          <cell r="AH1477">
            <v>-171529</v>
          </cell>
          <cell r="AI1477">
            <v>-171529</v>
          </cell>
          <cell r="AJ1477">
            <v>-171529</v>
          </cell>
          <cell r="AK1477">
            <v>-171529</v>
          </cell>
          <cell r="AL1477">
            <v>-171529</v>
          </cell>
          <cell r="AM1477">
            <v>-171529</v>
          </cell>
          <cell r="AN1477">
            <v>-171529</v>
          </cell>
          <cell r="AO1477">
            <v>-171529</v>
          </cell>
          <cell r="AR1477" t="str">
            <v>17/20</v>
          </cell>
        </row>
        <row r="1478">
          <cell r="R1478">
            <v>8644960</v>
          </cell>
          <cell r="S1478">
            <v>8644960</v>
          </cell>
          <cell r="T1478">
            <v>0</v>
          </cell>
          <cell r="U1478">
            <v>0</v>
          </cell>
          <cell r="V1478">
            <v>0</v>
          </cell>
          <cell r="W1478">
            <v>12789013</v>
          </cell>
          <cell r="X1478">
            <v>12789013</v>
          </cell>
          <cell r="Y1478">
            <v>12789013</v>
          </cell>
          <cell r="Z1478">
            <v>20720232</v>
          </cell>
          <cell r="AA1478">
            <v>17211339</v>
          </cell>
          <cell r="AB1478">
            <v>16845346</v>
          </cell>
          <cell r="AC1478">
            <v>10783546</v>
          </cell>
          <cell r="AD1478">
            <v>1080620</v>
          </cell>
          <cell r="AE1478">
            <v>1801033.3333333333</v>
          </cell>
          <cell r="AF1478">
            <v>2161240</v>
          </cell>
          <cell r="AG1478">
            <v>2161240</v>
          </cell>
          <cell r="AH1478">
            <v>2161240</v>
          </cell>
          <cell r="AI1478">
            <v>2694115.5416666665</v>
          </cell>
          <cell r="AJ1478">
            <v>3759866.625</v>
          </cell>
          <cell r="AK1478">
            <v>4825617.708333333</v>
          </cell>
          <cell r="AL1478">
            <v>6221836.25</v>
          </cell>
          <cell r="AM1478">
            <v>7802318.375</v>
          </cell>
          <cell r="AN1478">
            <v>9221346.916666666</v>
          </cell>
          <cell r="AO1478">
            <v>10012344.083333334</v>
          </cell>
          <cell r="AQ1478">
            <v>36</v>
          </cell>
          <cell r="AR1478" t="str">
            <v>56</v>
          </cell>
        </row>
        <row r="1479">
          <cell r="R1479">
            <v>-152467</v>
          </cell>
          <cell r="S1479">
            <v>-152467</v>
          </cell>
          <cell r="T1479">
            <v>-152467</v>
          </cell>
          <cell r="U1479">
            <v>-152467</v>
          </cell>
          <cell r="V1479">
            <v>-152467</v>
          </cell>
          <cell r="W1479">
            <v>-152467</v>
          </cell>
          <cell r="X1479">
            <v>-152467</v>
          </cell>
          <cell r="Y1479">
            <v>-152467</v>
          </cell>
          <cell r="Z1479">
            <v>-152467</v>
          </cell>
          <cell r="AA1479">
            <v>-152467</v>
          </cell>
          <cell r="AB1479">
            <v>-152467</v>
          </cell>
          <cell r="AC1479">
            <v>-152467</v>
          </cell>
          <cell r="AD1479">
            <v>-152467</v>
          </cell>
          <cell r="AE1479">
            <v>-152467</v>
          </cell>
          <cell r="AF1479">
            <v>-152467</v>
          </cell>
          <cell r="AG1479">
            <v>-152467</v>
          </cell>
          <cell r="AH1479">
            <v>-152467</v>
          </cell>
          <cell r="AI1479">
            <v>-152467</v>
          </cell>
          <cell r="AJ1479">
            <v>-152467</v>
          </cell>
          <cell r="AK1479">
            <v>-152467</v>
          </cell>
          <cell r="AL1479">
            <v>-152467</v>
          </cell>
          <cell r="AM1479">
            <v>-152467</v>
          </cell>
          <cell r="AN1479">
            <v>-152467</v>
          </cell>
          <cell r="AO1479">
            <v>-152467</v>
          </cell>
          <cell r="AR1479" t="str">
            <v>17/20</v>
          </cell>
        </row>
        <row r="1480">
          <cell r="R1480">
            <v>1365117.79</v>
          </cell>
          <cell r="S1480">
            <v>1365117.79</v>
          </cell>
          <cell r="T1480">
            <v>1365117.79</v>
          </cell>
          <cell r="U1480">
            <v>1365117.79</v>
          </cell>
          <cell r="V1480">
            <v>1365117.79</v>
          </cell>
          <cell r="W1480">
            <v>1365117.79</v>
          </cell>
          <cell r="X1480">
            <v>1365117.79</v>
          </cell>
          <cell r="Y1480">
            <v>1365117.79</v>
          </cell>
          <cell r="Z1480">
            <v>1365117.79</v>
          </cell>
          <cell r="AA1480">
            <v>1365117.79</v>
          </cell>
          <cell r="AB1480">
            <v>1365117.79</v>
          </cell>
          <cell r="AC1480">
            <v>1365117.79</v>
          </cell>
          <cell r="AD1480">
            <v>1365117.7899999998</v>
          </cell>
          <cell r="AE1480">
            <v>1365117.7899999998</v>
          </cell>
          <cell r="AF1480">
            <v>1365117.7899999998</v>
          </cell>
          <cell r="AG1480">
            <v>1365117.7899999998</v>
          </cell>
          <cell r="AH1480">
            <v>1365117.7899999998</v>
          </cell>
          <cell r="AI1480">
            <v>1365117.7899999998</v>
          </cell>
          <cell r="AJ1480">
            <v>1365117.7899999998</v>
          </cell>
          <cell r="AK1480">
            <v>1365117.7899999998</v>
          </cell>
          <cell r="AL1480">
            <v>1365117.7899999998</v>
          </cell>
          <cell r="AM1480">
            <v>1365117.7899999998</v>
          </cell>
          <cell r="AN1480">
            <v>1365117.7899999998</v>
          </cell>
          <cell r="AO1480">
            <v>1365117.7899999998</v>
          </cell>
          <cell r="AR1480" t="str">
            <v>56</v>
          </cell>
        </row>
        <row r="1481">
          <cell r="R1481">
            <v>0</v>
          </cell>
          <cell r="S1481">
            <v>0</v>
          </cell>
          <cell r="T1481">
            <v>0</v>
          </cell>
          <cell r="U1481">
            <v>0</v>
          </cell>
          <cell r="V1481">
            <v>0</v>
          </cell>
          <cell r="W1481">
            <v>0</v>
          </cell>
          <cell r="X1481">
            <v>0</v>
          </cell>
          <cell r="Y1481">
            <v>0</v>
          </cell>
          <cell r="Z1481">
            <v>0</v>
          </cell>
          <cell r="AA1481">
            <v>0</v>
          </cell>
          <cell r="AB1481">
            <v>0</v>
          </cell>
          <cell r="AC1481">
            <v>0</v>
          </cell>
          <cell r="AD1481">
            <v>0</v>
          </cell>
          <cell r="AE1481">
            <v>0</v>
          </cell>
          <cell r="AF1481">
            <v>0</v>
          </cell>
          <cell r="AG1481">
            <v>0</v>
          </cell>
          <cell r="AH1481">
            <v>0</v>
          </cell>
          <cell r="AI1481">
            <v>0</v>
          </cell>
          <cell r="AJ1481">
            <v>0</v>
          </cell>
          <cell r="AK1481">
            <v>0</v>
          </cell>
          <cell r="AL1481">
            <v>0</v>
          </cell>
          <cell r="AM1481">
            <v>0</v>
          </cell>
          <cell r="AN1481">
            <v>0</v>
          </cell>
          <cell r="AO1481">
            <v>0</v>
          </cell>
          <cell r="AQ1481">
            <v>36</v>
          </cell>
          <cell r="AR1481" t="str">
            <v>56</v>
          </cell>
        </row>
        <row r="1482">
          <cell r="R1482">
            <v>0</v>
          </cell>
          <cell r="S1482">
            <v>0</v>
          </cell>
          <cell r="T1482">
            <v>0</v>
          </cell>
          <cell r="U1482">
            <v>0</v>
          </cell>
          <cell r="V1482">
            <v>0</v>
          </cell>
          <cell r="W1482">
            <v>0</v>
          </cell>
          <cell r="X1482">
            <v>0</v>
          </cell>
          <cell r="Y1482">
            <v>0</v>
          </cell>
          <cell r="Z1482">
            <v>0</v>
          </cell>
          <cell r="AA1482">
            <v>0</v>
          </cell>
          <cell r="AB1482">
            <v>0</v>
          </cell>
          <cell r="AC1482">
            <v>0</v>
          </cell>
          <cell r="AD1482">
            <v>0</v>
          </cell>
          <cell r="AE1482">
            <v>0</v>
          </cell>
          <cell r="AF1482">
            <v>0</v>
          </cell>
          <cell r="AG1482">
            <v>0</v>
          </cell>
          <cell r="AH1482">
            <v>0</v>
          </cell>
          <cell r="AI1482">
            <v>0</v>
          </cell>
          <cell r="AJ1482">
            <v>0</v>
          </cell>
          <cell r="AK1482">
            <v>0</v>
          </cell>
          <cell r="AL1482">
            <v>0</v>
          </cell>
          <cell r="AM1482">
            <v>0</v>
          </cell>
          <cell r="AN1482">
            <v>0</v>
          </cell>
          <cell r="AO1482">
            <v>0</v>
          </cell>
          <cell r="AR1482" t="str">
            <v>62</v>
          </cell>
        </row>
        <row r="1483">
          <cell r="R1483">
            <v>-477999.57</v>
          </cell>
          <cell r="S1483">
            <v>-477999.57</v>
          </cell>
          <cell r="T1483">
            <v>-477999.57</v>
          </cell>
          <cell r="U1483">
            <v>-477999.57</v>
          </cell>
          <cell r="V1483">
            <v>-477999.57</v>
          </cell>
          <cell r="W1483">
            <v>-477999.57</v>
          </cell>
          <cell r="X1483">
            <v>-477999.57</v>
          </cell>
          <cell r="Y1483">
            <v>-477999.57</v>
          </cell>
          <cell r="Z1483">
            <v>-477999.57</v>
          </cell>
          <cell r="AA1483">
            <v>-477999.57</v>
          </cell>
          <cell r="AB1483">
            <v>-477999.57</v>
          </cell>
          <cell r="AC1483">
            <v>-477999.57</v>
          </cell>
          <cell r="AD1483">
            <v>-477999.57000000007</v>
          </cell>
          <cell r="AE1483">
            <v>-477999.57000000007</v>
          </cell>
          <cell r="AF1483">
            <v>-477999.57000000007</v>
          </cell>
          <cell r="AG1483">
            <v>-477999.57000000007</v>
          </cell>
          <cell r="AH1483">
            <v>-477999.57000000007</v>
          </cell>
          <cell r="AI1483">
            <v>-477999.57000000007</v>
          </cell>
          <cell r="AJ1483">
            <v>-477999.57000000007</v>
          </cell>
          <cell r="AK1483">
            <v>-477999.57000000007</v>
          </cell>
          <cell r="AL1483">
            <v>-477999.57000000007</v>
          </cell>
          <cell r="AM1483">
            <v>-477999.57000000007</v>
          </cell>
          <cell r="AN1483">
            <v>-477999.57000000007</v>
          </cell>
          <cell r="AO1483">
            <v>-477999.57000000007</v>
          </cell>
          <cell r="AR1483" t="str">
            <v>56</v>
          </cell>
        </row>
        <row r="1484">
          <cell r="R1484">
            <v>-3665</v>
          </cell>
          <cell r="S1484">
            <v>-3665</v>
          </cell>
          <cell r="T1484">
            <v>-3665</v>
          </cell>
          <cell r="U1484">
            <v>-3665</v>
          </cell>
          <cell r="V1484">
            <v>-3665</v>
          </cell>
          <cell r="W1484">
            <v>-3665</v>
          </cell>
          <cell r="X1484">
            <v>-3665</v>
          </cell>
          <cell r="Y1484">
            <v>-3665</v>
          </cell>
          <cell r="Z1484">
            <v>-3665</v>
          </cell>
          <cell r="AA1484">
            <v>-3665</v>
          </cell>
          <cell r="AB1484">
            <v>-3665</v>
          </cell>
          <cell r="AC1484">
            <v>0</v>
          </cell>
          <cell r="AD1484">
            <v>-3665</v>
          </cell>
          <cell r="AE1484">
            <v>-3665</v>
          </cell>
          <cell r="AF1484">
            <v>-3665</v>
          </cell>
          <cell r="AG1484">
            <v>-3665</v>
          </cell>
          <cell r="AH1484">
            <v>-3665</v>
          </cell>
          <cell r="AI1484">
            <v>-3665</v>
          </cell>
          <cell r="AJ1484">
            <v>-3665</v>
          </cell>
          <cell r="AK1484">
            <v>-3665</v>
          </cell>
          <cell r="AL1484">
            <v>-3665</v>
          </cell>
          <cell r="AM1484">
            <v>-3665</v>
          </cell>
          <cell r="AN1484">
            <v>-3665</v>
          </cell>
          <cell r="AO1484">
            <v>-3512.2916666666665</v>
          </cell>
          <cell r="AR1484" t="str">
            <v>62</v>
          </cell>
        </row>
        <row r="1485">
          <cell r="R1485">
            <v>-6562000</v>
          </cell>
          <cell r="S1485">
            <v>-6439000</v>
          </cell>
          <cell r="T1485">
            <v>-6316000</v>
          </cell>
          <cell r="U1485">
            <v>-6193000</v>
          </cell>
          <cell r="V1485">
            <v>-6070000</v>
          </cell>
          <cell r="W1485">
            <v>-5947000</v>
          </cell>
          <cell r="X1485">
            <v>-5824000</v>
          </cell>
          <cell r="Y1485">
            <v>-5701000</v>
          </cell>
          <cell r="Z1485">
            <v>-5690481</v>
          </cell>
          <cell r="AA1485">
            <v>-5567481</v>
          </cell>
          <cell r="AB1485">
            <v>-5444481</v>
          </cell>
          <cell r="AC1485">
            <v>-5434481</v>
          </cell>
          <cell r="AD1485">
            <v>-7269625</v>
          </cell>
          <cell r="AE1485">
            <v>-7141791.666666667</v>
          </cell>
          <cell r="AF1485">
            <v>-7024208.333333333</v>
          </cell>
          <cell r="AG1485">
            <v>-6906625</v>
          </cell>
          <cell r="AH1485">
            <v>-6789041.666666667</v>
          </cell>
          <cell r="AI1485">
            <v>-6671458.333333333</v>
          </cell>
          <cell r="AJ1485">
            <v>-6553875</v>
          </cell>
          <cell r="AK1485">
            <v>-6436291.666666667</v>
          </cell>
          <cell r="AL1485">
            <v>-6320686.708333333</v>
          </cell>
          <cell r="AM1485">
            <v>-6207060.125</v>
          </cell>
          <cell r="AN1485">
            <v>-6093433.541666667</v>
          </cell>
          <cell r="AO1485">
            <v>-5984515.291666667</v>
          </cell>
          <cell r="AR1485" t="str">
            <v>56</v>
          </cell>
        </row>
        <row r="1486">
          <cell r="R1486">
            <v>-947000</v>
          </cell>
          <cell r="S1486">
            <v>-947000</v>
          </cell>
          <cell r="T1486">
            <v>-947000</v>
          </cell>
          <cell r="U1486">
            <v>-947000</v>
          </cell>
          <cell r="V1486">
            <v>-947000</v>
          </cell>
          <cell r="W1486">
            <v>-947000</v>
          </cell>
          <cell r="X1486">
            <v>-947000</v>
          </cell>
          <cell r="Y1486">
            <v>-947000</v>
          </cell>
          <cell r="Z1486">
            <v>-947000</v>
          </cell>
          <cell r="AA1486">
            <v>-947000</v>
          </cell>
          <cell r="AB1486">
            <v>-947000</v>
          </cell>
          <cell r="AC1486">
            <v>-947000</v>
          </cell>
          <cell r="AD1486">
            <v>-947000</v>
          </cell>
          <cell r="AE1486">
            <v>-947000</v>
          </cell>
          <cell r="AF1486">
            <v>-947000</v>
          </cell>
          <cell r="AG1486">
            <v>-947000</v>
          </cell>
          <cell r="AH1486">
            <v>-947000</v>
          </cell>
          <cell r="AI1486">
            <v>-947000</v>
          </cell>
          <cell r="AJ1486">
            <v>-947000</v>
          </cell>
          <cell r="AK1486">
            <v>-947000</v>
          </cell>
          <cell r="AL1486">
            <v>-947000</v>
          </cell>
          <cell r="AM1486">
            <v>-947000</v>
          </cell>
          <cell r="AN1486">
            <v>-947000</v>
          </cell>
          <cell r="AO1486">
            <v>-947000</v>
          </cell>
          <cell r="AR1486" t="str">
            <v>62</v>
          </cell>
        </row>
        <row r="1487">
          <cell r="R1487">
            <v>-4261226</v>
          </cell>
          <cell r="S1487">
            <v>-4226226</v>
          </cell>
          <cell r="T1487">
            <v>-4205226</v>
          </cell>
          <cell r="U1487">
            <v>-4184226</v>
          </cell>
          <cell r="V1487">
            <v>-4163226</v>
          </cell>
          <cell r="W1487">
            <v>-4142226</v>
          </cell>
          <cell r="X1487">
            <v>-4121226</v>
          </cell>
          <cell r="Y1487">
            <v>-4893226</v>
          </cell>
          <cell r="Z1487">
            <v>0</v>
          </cell>
          <cell r="AA1487">
            <v>0</v>
          </cell>
          <cell r="AB1487">
            <v>0</v>
          </cell>
          <cell r="AC1487">
            <v>0</v>
          </cell>
          <cell r="AD1487">
            <v>-4003751.4166666665</v>
          </cell>
          <cell r="AE1487">
            <v>-4168811.9166666665</v>
          </cell>
          <cell r="AF1487">
            <v>-4275705.75</v>
          </cell>
          <cell r="AG1487">
            <v>-4318224.583333333</v>
          </cell>
          <cell r="AH1487">
            <v>-4321410.083333333</v>
          </cell>
          <cell r="AI1487">
            <v>-4295095.583333333</v>
          </cell>
          <cell r="AJ1487">
            <v>-4272697.75</v>
          </cell>
          <cell r="AK1487">
            <v>-4281383.25</v>
          </cell>
          <cell r="AL1487">
            <v>-4117258.25</v>
          </cell>
          <cell r="AM1487">
            <v>-3751281.0833333335</v>
          </cell>
          <cell r="AN1487">
            <v>-3388220.5833333335</v>
          </cell>
          <cell r="AO1487">
            <v>-3028576.75</v>
          </cell>
          <cell r="AQ1487">
            <v>37</v>
          </cell>
          <cell r="AR1487" t="str">
            <v>56</v>
          </cell>
        </row>
        <row r="1488">
          <cell r="R1488">
            <v>0</v>
          </cell>
          <cell r="S1488">
            <v>0</v>
          </cell>
          <cell r="T1488">
            <v>0</v>
          </cell>
          <cell r="U1488">
            <v>0</v>
          </cell>
          <cell r="V1488">
            <v>0</v>
          </cell>
          <cell r="W1488">
            <v>0</v>
          </cell>
          <cell r="X1488">
            <v>0</v>
          </cell>
          <cell r="Y1488">
            <v>0</v>
          </cell>
          <cell r="Z1488">
            <v>0</v>
          </cell>
          <cell r="AA1488">
            <v>0</v>
          </cell>
          <cell r="AB1488">
            <v>0</v>
          </cell>
          <cell r="AC1488">
            <v>0</v>
          </cell>
          <cell r="AD1488">
            <v>0</v>
          </cell>
          <cell r="AE1488">
            <v>0</v>
          </cell>
          <cell r="AF1488">
            <v>0</v>
          </cell>
          <cell r="AG1488">
            <v>0</v>
          </cell>
          <cell r="AH1488">
            <v>0</v>
          </cell>
          <cell r="AI1488">
            <v>0</v>
          </cell>
          <cell r="AJ1488">
            <v>0</v>
          </cell>
          <cell r="AK1488">
            <v>0</v>
          </cell>
          <cell r="AL1488">
            <v>0</v>
          </cell>
          <cell r="AM1488">
            <v>0</v>
          </cell>
          <cell r="AN1488">
            <v>0</v>
          </cell>
          <cell r="AO1488">
            <v>0</v>
          </cell>
          <cell r="AR1488" t="str">
            <v>62</v>
          </cell>
        </row>
        <row r="1489">
          <cell r="R1489">
            <v>-3829000</v>
          </cell>
          <cell r="S1489">
            <v>-3829000</v>
          </cell>
          <cell r="T1489">
            <v>-3937000</v>
          </cell>
          <cell r="U1489">
            <v>-3937000</v>
          </cell>
          <cell r="V1489">
            <v>-3933000</v>
          </cell>
          <cell r="W1489">
            <v>-3931000</v>
          </cell>
          <cell r="X1489">
            <v>-3931000</v>
          </cell>
          <cell r="Y1489">
            <v>-3931000</v>
          </cell>
          <cell r="Z1489">
            <v>-3936000</v>
          </cell>
          <cell r="AA1489">
            <v>-3936000</v>
          </cell>
          <cell r="AB1489">
            <v>-3936000</v>
          </cell>
          <cell r="AC1489">
            <v>-3935000</v>
          </cell>
          <cell r="AD1489">
            <v>-455458.33333333331</v>
          </cell>
          <cell r="AE1489">
            <v>-774541.66666666663</v>
          </cell>
          <cell r="AF1489">
            <v>-1098125</v>
          </cell>
          <cell r="AG1489">
            <v>-1426208.3333333333</v>
          </cell>
          <cell r="AH1489">
            <v>-1754125</v>
          </cell>
          <cell r="AI1489">
            <v>-2081791.6666666667</v>
          </cell>
          <cell r="AJ1489">
            <v>-2409375</v>
          </cell>
          <cell r="AK1489">
            <v>-2736958.3333333335</v>
          </cell>
          <cell r="AL1489">
            <v>-3064750</v>
          </cell>
          <cell r="AM1489">
            <v>-3392750</v>
          </cell>
          <cell r="AN1489">
            <v>-3720750</v>
          </cell>
          <cell r="AO1489">
            <v>-3900750</v>
          </cell>
          <cell r="AR1489" t="str">
            <v>62</v>
          </cell>
        </row>
        <row r="1490">
          <cell r="R1490">
            <v>-48134.03</v>
          </cell>
          <cell r="S1490">
            <v>-42982.79</v>
          </cell>
          <cell r="T1490">
            <v>-37831.550000000003</v>
          </cell>
          <cell r="U1490">
            <v>-32680.31</v>
          </cell>
          <cell r="V1490">
            <v>-27529.07</v>
          </cell>
          <cell r="W1490">
            <v>-22377.83</v>
          </cell>
          <cell r="X1490">
            <v>-17226.59</v>
          </cell>
          <cell r="Y1490">
            <v>-12075.35</v>
          </cell>
          <cell r="Z1490">
            <v>-6924.11</v>
          </cell>
          <cell r="AA1490">
            <v>-6902.08</v>
          </cell>
          <cell r="AB1490">
            <v>-6880.05</v>
          </cell>
          <cell r="AC1490">
            <v>-6858.02</v>
          </cell>
          <cell r="AD1490">
            <v>-96019.256666666668</v>
          </cell>
          <cell r="AE1490">
            <v>-86888.847916666666</v>
          </cell>
          <cell r="AF1490">
            <v>-78288.99500000001</v>
          </cell>
          <cell r="AG1490">
            <v>-70219.697916666686</v>
          </cell>
          <cell r="AH1490">
            <v>-62680.956666666672</v>
          </cell>
          <cell r="AI1490">
            <v>-55672.771249999998</v>
          </cell>
          <cell r="AJ1490">
            <v>-49195.141666666663</v>
          </cell>
          <cell r="AK1490">
            <v>-43248.067916666667</v>
          </cell>
          <cell r="AL1490">
            <v>-37831.549999999996</v>
          </cell>
          <cell r="AM1490">
            <v>-32894.027083333334</v>
          </cell>
          <cell r="AN1490">
            <v>-28383.938333333339</v>
          </cell>
          <cell r="AO1490">
            <v>-24301.283749999999</v>
          </cell>
          <cell r="AR1490" t="str">
            <v>62</v>
          </cell>
        </row>
        <row r="1491">
          <cell r="R1491">
            <v>-53286</v>
          </cell>
          <cell r="S1491">
            <v>-53286</v>
          </cell>
          <cell r="T1491">
            <v>-52017</v>
          </cell>
          <cell r="U1491">
            <v>-52017</v>
          </cell>
          <cell r="V1491">
            <v>-52017</v>
          </cell>
          <cell r="W1491">
            <v>-50748</v>
          </cell>
          <cell r="X1491">
            <v>-50748</v>
          </cell>
          <cell r="Y1491">
            <v>-50748</v>
          </cell>
          <cell r="Z1491">
            <v>-49479</v>
          </cell>
          <cell r="AA1491">
            <v>-49479</v>
          </cell>
          <cell r="AB1491">
            <v>-49479</v>
          </cell>
          <cell r="AC1491">
            <v>-48210</v>
          </cell>
          <cell r="AD1491">
            <v>7563.25</v>
          </cell>
          <cell r="AE1491">
            <v>1768.0833333333333</v>
          </cell>
          <cell r="AF1491">
            <v>-3974.2083333333335</v>
          </cell>
          <cell r="AG1491">
            <v>-9663.625</v>
          </cell>
          <cell r="AH1491">
            <v>-15353.041666666666</v>
          </cell>
          <cell r="AI1491">
            <v>-20989.583333333332</v>
          </cell>
          <cell r="AJ1491">
            <v>-26573.25</v>
          </cell>
          <cell r="AK1491">
            <v>-32156.916666666668</v>
          </cell>
          <cell r="AL1491">
            <v>-37687.708333333336</v>
          </cell>
          <cell r="AM1491">
            <v>-43165.625</v>
          </cell>
          <cell r="AN1491">
            <v>-48643.541666666664</v>
          </cell>
          <cell r="AO1491">
            <v>-51171</v>
          </cell>
          <cell r="AR1491" t="str">
            <v>62</v>
          </cell>
        </row>
        <row r="1492">
          <cell r="R1492">
            <v>-132630689</v>
          </cell>
          <cell r="S1492">
            <v>-132630689</v>
          </cell>
          <cell r="T1492">
            <v>-130528689</v>
          </cell>
          <cell r="U1492">
            <v>-130528689</v>
          </cell>
          <cell r="V1492">
            <v>-130528689</v>
          </cell>
          <cell r="W1492">
            <v>-128228689</v>
          </cell>
          <cell r="X1492">
            <v>-128228689</v>
          </cell>
          <cell r="Y1492">
            <v>-128228689</v>
          </cell>
          <cell r="Z1492">
            <v>-125340689</v>
          </cell>
          <cell r="AA1492">
            <v>-125340689</v>
          </cell>
          <cell r="AB1492">
            <v>-125340689</v>
          </cell>
          <cell r="AC1492">
            <v>-116578689</v>
          </cell>
          <cell r="AD1492">
            <v>-152345439</v>
          </cell>
          <cell r="AE1492">
            <v>-149681605.66666666</v>
          </cell>
          <cell r="AF1492">
            <v>-147167147.33333334</v>
          </cell>
          <cell r="AG1492">
            <v>-144802064</v>
          </cell>
          <cell r="AH1492">
            <v>-142436980.66666666</v>
          </cell>
          <cell r="AI1492">
            <v>-140207105.66666666</v>
          </cell>
          <cell r="AJ1492">
            <v>-138112439</v>
          </cell>
          <cell r="AK1492">
            <v>-136017772.33333334</v>
          </cell>
          <cell r="AL1492">
            <v>-134005730.66666667</v>
          </cell>
          <cell r="AM1492">
            <v>-132076314</v>
          </cell>
          <cell r="AN1492">
            <v>-130146897.33333333</v>
          </cell>
          <cell r="AO1492">
            <v>-128513355.66666667</v>
          </cell>
          <cell r="AR1492" t="str">
            <v>62</v>
          </cell>
        </row>
        <row r="1493">
          <cell r="R1493">
            <v>0</v>
          </cell>
          <cell r="S1493">
            <v>0</v>
          </cell>
          <cell r="T1493">
            <v>0</v>
          </cell>
          <cell r="U1493">
            <v>0</v>
          </cell>
          <cell r="V1493">
            <v>0</v>
          </cell>
          <cell r="W1493">
            <v>-75000</v>
          </cell>
          <cell r="X1493">
            <v>-75000</v>
          </cell>
          <cell r="Y1493">
            <v>-75000</v>
          </cell>
          <cell r="Z1493">
            <v>-85000</v>
          </cell>
          <cell r="AA1493">
            <v>-85000</v>
          </cell>
          <cell r="AB1493">
            <v>-85000</v>
          </cell>
          <cell r="AC1493">
            <v>-437000</v>
          </cell>
          <cell r="AD1493">
            <v>0</v>
          </cell>
          <cell r="AE1493">
            <v>0</v>
          </cell>
          <cell r="AF1493">
            <v>0</v>
          </cell>
          <cell r="AG1493">
            <v>0</v>
          </cell>
          <cell r="AH1493">
            <v>0</v>
          </cell>
          <cell r="AI1493">
            <v>-3125</v>
          </cell>
          <cell r="AJ1493">
            <v>-9375</v>
          </cell>
          <cell r="AK1493">
            <v>-15625</v>
          </cell>
          <cell r="AL1493">
            <v>-22291.666666666668</v>
          </cell>
          <cell r="AM1493">
            <v>-29375</v>
          </cell>
          <cell r="AN1493">
            <v>-36458.333333333336</v>
          </cell>
          <cell r="AO1493">
            <v>-58208.333333333336</v>
          </cell>
          <cell r="AR1493" t="str">
            <v>17</v>
          </cell>
        </row>
        <row r="1494">
          <cell r="R1494">
            <v>546000</v>
          </cell>
          <cell r="S1494">
            <v>546000</v>
          </cell>
          <cell r="T1494">
            <v>545000</v>
          </cell>
          <cell r="U1494">
            <v>545000</v>
          </cell>
          <cell r="V1494">
            <v>545000</v>
          </cell>
          <cell r="W1494">
            <v>545000</v>
          </cell>
          <cell r="X1494">
            <v>545000</v>
          </cell>
          <cell r="Y1494">
            <v>545000</v>
          </cell>
          <cell r="Z1494">
            <v>425000</v>
          </cell>
          <cell r="AA1494">
            <v>425000</v>
          </cell>
          <cell r="AB1494">
            <v>425000</v>
          </cell>
          <cell r="AC1494">
            <v>529000</v>
          </cell>
          <cell r="AD1494">
            <v>202125</v>
          </cell>
          <cell r="AE1494">
            <v>254041.66666666666</v>
          </cell>
          <cell r="AF1494">
            <v>304583.33333333331</v>
          </cell>
          <cell r="AG1494">
            <v>353750</v>
          </cell>
          <cell r="AH1494">
            <v>402916.66666666669</v>
          </cell>
          <cell r="AI1494">
            <v>439125</v>
          </cell>
          <cell r="AJ1494">
            <v>462375</v>
          </cell>
          <cell r="AK1494">
            <v>485625</v>
          </cell>
          <cell r="AL1494">
            <v>500250</v>
          </cell>
          <cell r="AM1494">
            <v>506250</v>
          </cell>
          <cell r="AN1494">
            <v>512250</v>
          </cell>
          <cell r="AO1494">
            <v>514541.66666666669</v>
          </cell>
          <cell r="AR1494" t="str">
            <v>62</v>
          </cell>
        </row>
        <row r="1495">
          <cell r="R1495">
            <v>0</v>
          </cell>
          <cell r="S1495">
            <v>0</v>
          </cell>
          <cell r="T1495">
            <v>0</v>
          </cell>
          <cell r="U1495">
            <v>0</v>
          </cell>
          <cell r="V1495">
            <v>0</v>
          </cell>
          <cell r="W1495">
            <v>0</v>
          </cell>
          <cell r="X1495">
            <v>0</v>
          </cell>
          <cell r="Y1495">
            <v>0</v>
          </cell>
          <cell r="Z1495">
            <v>0</v>
          </cell>
          <cell r="AA1495">
            <v>0</v>
          </cell>
          <cell r="AB1495">
            <v>0</v>
          </cell>
          <cell r="AC1495">
            <v>0</v>
          </cell>
          <cell r="AD1495">
            <v>0</v>
          </cell>
          <cell r="AE1495">
            <v>0</v>
          </cell>
          <cell r="AF1495">
            <v>0</v>
          </cell>
          <cell r="AG1495">
            <v>0</v>
          </cell>
          <cell r="AH1495">
            <v>0</v>
          </cell>
          <cell r="AI1495">
            <v>0</v>
          </cell>
          <cell r="AJ1495">
            <v>0</v>
          </cell>
          <cell r="AK1495">
            <v>0</v>
          </cell>
          <cell r="AL1495">
            <v>0</v>
          </cell>
          <cell r="AM1495">
            <v>0</v>
          </cell>
          <cell r="AN1495">
            <v>0</v>
          </cell>
          <cell r="AO1495">
            <v>0</v>
          </cell>
          <cell r="AR1495" t="str">
            <v>62</v>
          </cell>
        </row>
        <row r="1496">
          <cell r="R1496">
            <v>-2754000</v>
          </cell>
          <cell r="S1496">
            <v>-2579000</v>
          </cell>
          <cell r="T1496">
            <v>-2404000</v>
          </cell>
          <cell r="U1496">
            <v>-2229000</v>
          </cell>
          <cell r="V1496">
            <v>-2054000</v>
          </cell>
          <cell r="W1496">
            <v>-1879000</v>
          </cell>
          <cell r="X1496">
            <v>-1704000</v>
          </cell>
          <cell r="Y1496">
            <v>-1529000</v>
          </cell>
          <cell r="Z1496">
            <v>-1354000</v>
          </cell>
          <cell r="AA1496">
            <v>-1179000</v>
          </cell>
          <cell r="AB1496">
            <v>-1004000</v>
          </cell>
          <cell r="AC1496">
            <v>-829000</v>
          </cell>
          <cell r="AD1496">
            <v>-3804000</v>
          </cell>
          <cell r="AE1496">
            <v>-3629000</v>
          </cell>
          <cell r="AF1496">
            <v>-3454000</v>
          </cell>
          <cell r="AG1496">
            <v>-3279000</v>
          </cell>
          <cell r="AH1496">
            <v>-3104000</v>
          </cell>
          <cell r="AI1496">
            <v>-2929000</v>
          </cell>
          <cell r="AJ1496">
            <v>-2754000</v>
          </cell>
          <cell r="AK1496">
            <v>-2579000</v>
          </cell>
          <cell r="AL1496">
            <v>-2404000</v>
          </cell>
          <cell r="AM1496">
            <v>-2229000</v>
          </cell>
          <cell r="AN1496">
            <v>-2054000</v>
          </cell>
          <cell r="AO1496">
            <v>-1879000</v>
          </cell>
          <cell r="AR1496" t="str">
            <v>62</v>
          </cell>
        </row>
        <row r="1497">
          <cell r="R1497">
            <v>-1673000</v>
          </cell>
          <cell r="S1497">
            <v>-1673000</v>
          </cell>
          <cell r="T1497">
            <v>-1673000</v>
          </cell>
          <cell r="U1497">
            <v>-1673000</v>
          </cell>
          <cell r="V1497">
            <v>-1673000</v>
          </cell>
          <cell r="W1497">
            <v>-1673000</v>
          </cell>
          <cell r="X1497">
            <v>-1673000</v>
          </cell>
          <cell r="Y1497">
            <v>-1673000</v>
          </cell>
          <cell r="Z1497">
            <v>-1673000</v>
          </cell>
          <cell r="AA1497">
            <v>-1673000</v>
          </cell>
          <cell r="AB1497">
            <v>-1673000</v>
          </cell>
          <cell r="AC1497">
            <v>-1673000</v>
          </cell>
          <cell r="AD1497">
            <v>-1673000</v>
          </cell>
          <cell r="AE1497">
            <v>-1673000</v>
          </cell>
          <cell r="AF1497">
            <v>-1673000</v>
          </cell>
          <cell r="AG1497">
            <v>-1673000</v>
          </cell>
          <cell r="AH1497">
            <v>-1673000</v>
          </cell>
          <cell r="AI1497">
            <v>-1673000</v>
          </cell>
          <cell r="AJ1497">
            <v>-1673000</v>
          </cell>
          <cell r="AK1497">
            <v>-1673000</v>
          </cell>
          <cell r="AL1497">
            <v>-1673000</v>
          </cell>
          <cell r="AM1497">
            <v>-1673000</v>
          </cell>
          <cell r="AN1497">
            <v>-1673000</v>
          </cell>
          <cell r="AO1497">
            <v>-1673000</v>
          </cell>
          <cell r="AR1497" t="str">
            <v>62</v>
          </cell>
        </row>
        <row r="1498">
          <cell r="R1498">
            <v>0</v>
          </cell>
          <cell r="S1498">
            <v>0</v>
          </cell>
          <cell r="T1498">
            <v>0</v>
          </cell>
          <cell r="U1498">
            <v>0</v>
          </cell>
          <cell r="V1498">
            <v>0</v>
          </cell>
          <cell r="W1498">
            <v>0</v>
          </cell>
          <cell r="X1498">
            <v>0</v>
          </cell>
          <cell r="Y1498">
            <v>0</v>
          </cell>
          <cell r="Z1498">
            <v>0</v>
          </cell>
          <cell r="AA1498">
            <v>0</v>
          </cell>
          <cell r="AB1498">
            <v>0</v>
          </cell>
          <cell r="AC1498">
            <v>0</v>
          </cell>
          <cell r="AD1498">
            <v>0</v>
          </cell>
          <cell r="AE1498">
            <v>0</v>
          </cell>
          <cell r="AF1498">
            <v>0</v>
          </cell>
          <cell r="AG1498">
            <v>0</v>
          </cell>
          <cell r="AH1498">
            <v>0</v>
          </cell>
          <cell r="AI1498">
            <v>0</v>
          </cell>
          <cell r="AJ1498">
            <v>0</v>
          </cell>
          <cell r="AK1498">
            <v>0</v>
          </cell>
          <cell r="AL1498">
            <v>0</v>
          </cell>
          <cell r="AM1498">
            <v>0</v>
          </cell>
          <cell r="AN1498">
            <v>0</v>
          </cell>
          <cell r="AO1498">
            <v>0</v>
          </cell>
          <cell r="AR1498" t="str">
            <v>62</v>
          </cell>
        </row>
        <row r="1499">
          <cell r="R1499">
            <v>-15109956</v>
          </cell>
          <cell r="S1499">
            <v>-15015956</v>
          </cell>
          <cell r="T1499">
            <v>-14921956</v>
          </cell>
          <cell r="U1499">
            <v>-14827956</v>
          </cell>
          <cell r="V1499">
            <v>-14733956</v>
          </cell>
          <cell r="W1499">
            <v>-14640956</v>
          </cell>
          <cell r="X1499">
            <v>-14546956</v>
          </cell>
          <cell r="Y1499">
            <v>-14452956</v>
          </cell>
          <cell r="Z1499">
            <v>-14358956</v>
          </cell>
          <cell r="AA1499">
            <v>-14264956</v>
          </cell>
          <cell r="AB1499">
            <v>-14171956</v>
          </cell>
          <cell r="AC1499">
            <v>-14077738</v>
          </cell>
          <cell r="AD1499">
            <v>-15673146.75</v>
          </cell>
          <cell r="AE1499">
            <v>-15579295.25</v>
          </cell>
          <cell r="AF1499">
            <v>-15485443.75</v>
          </cell>
          <cell r="AG1499">
            <v>-15391592.25</v>
          </cell>
          <cell r="AH1499">
            <v>-15297740.75</v>
          </cell>
          <cell r="AI1499">
            <v>-15203889.25</v>
          </cell>
          <cell r="AJ1499">
            <v>-15109996.083333334</v>
          </cell>
          <cell r="AK1499">
            <v>-15016019.583333334</v>
          </cell>
          <cell r="AL1499">
            <v>-14922084.75</v>
          </cell>
          <cell r="AM1499">
            <v>-14828233.25</v>
          </cell>
          <cell r="AN1499">
            <v>-14734423.416666666</v>
          </cell>
          <cell r="AO1499">
            <v>-14640613.583333334</v>
          </cell>
          <cell r="AR1499" t="str">
            <v>62</v>
          </cell>
        </row>
        <row r="1500">
          <cell r="R1500">
            <v>-43839000</v>
          </cell>
          <cell r="S1500">
            <v>-43839000</v>
          </cell>
          <cell r="T1500">
            <v>-43839000</v>
          </cell>
          <cell r="U1500">
            <v>-43839000</v>
          </cell>
          <cell r="V1500">
            <v>-43839000</v>
          </cell>
          <cell r="W1500">
            <v>-43839000</v>
          </cell>
          <cell r="X1500">
            <v>-43839000</v>
          </cell>
          <cell r="Y1500">
            <v>-43839000</v>
          </cell>
          <cell r="Z1500">
            <v>-43839000</v>
          </cell>
          <cell r="AA1500">
            <v>-43839000</v>
          </cell>
          <cell r="AB1500">
            <v>-43839000</v>
          </cell>
          <cell r="AC1500">
            <v>-43839000</v>
          </cell>
          <cell r="AD1500">
            <v>-39561541.666666664</v>
          </cell>
          <cell r="AE1500">
            <v>-40250583.333333336</v>
          </cell>
          <cell r="AF1500">
            <v>-40915458.333333336</v>
          </cell>
          <cell r="AG1500">
            <v>-41554541.666666664</v>
          </cell>
          <cell r="AH1500">
            <v>-42166833.333333336</v>
          </cell>
          <cell r="AI1500">
            <v>-42639916.666666664</v>
          </cell>
          <cell r="AJ1500">
            <v>-42937791.666666664</v>
          </cell>
          <cell r="AK1500">
            <v>-43173583.333333336</v>
          </cell>
          <cell r="AL1500">
            <v>-43389916.666666664</v>
          </cell>
          <cell r="AM1500">
            <v>-43588166.666666664</v>
          </cell>
          <cell r="AN1500">
            <v>-43759875</v>
          </cell>
          <cell r="AO1500">
            <v>-43839000</v>
          </cell>
          <cell r="AR1500" t="str">
            <v>17</v>
          </cell>
          <cell r="AS1500" t="str">
            <v>10</v>
          </cell>
        </row>
        <row r="1501">
          <cell r="R1501">
            <v>-12256000</v>
          </cell>
          <cell r="S1501">
            <v>-12256000</v>
          </cell>
          <cell r="T1501">
            <v>-12027000</v>
          </cell>
          <cell r="U1501">
            <v>-11954000</v>
          </cell>
          <cell r="V1501">
            <v>-11881000</v>
          </cell>
          <cell r="W1501">
            <v>-11808000</v>
          </cell>
          <cell r="X1501">
            <v>-11735000</v>
          </cell>
          <cell r="Y1501">
            <v>-11662000</v>
          </cell>
          <cell r="Z1501">
            <v>-11589000</v>
          </cell>
          <cell r="AA1501">
            <v>-11516000</v>
          </cell>
          <cell r="AB1501">
            <v>-11443000</v>
          </cell>
          <cell r="AC1501">
            <v>-11371000</v>
          </cell>
          <cell r="AD1501">
            <v>-13222833.333333334</v>
          </cell>
          <cell r="AE1501">
            <v>-13107458.333333334</v>
          </cell>
          <cell r="AF1501">
            <v>-12987458.333333334</v>
          </cell>
          <cell r="AG1501">
            <v>-12859791.666666666</v>
          </cell>
          <cell r="AH1501">
            <v>-12730958.333333334</v>
          </cell>
          <cell r="AI1501">
            <v>-12600958.333333334</v>
          </cell>
          <cell r="AJ1501">
            <v>-12469791.666666666</v>
          </cell>
          <cell r="AK1501">
            <v>-12337458.333333334</v>
          </cell>
          <cell r="AL1501">
            <v>-12203958.333333334</v>
          </cell>
          <cell r="AM1501">
            <v>-12069291.666666666</v>
          </cell>
          <cell r="AN1501">
            <v>-11933458.333333334</v>
          </cell>
          <cell r="AO1501">
            <v>-11828375</v>
          </cell>
          <cell r="AQ1501" t="str">
            <v>37a</v>
          </cell>
          <cell r="AR1501" t="str">
            <v>62</v>
          </cell>
        </row>
        <row r="1502">
          <cell r="R1502">
            <v>1332692</v>
          </cell>
          <cell r="S1502">
            <v>1332692</v>
          </cell>
          <cell r="T1502">
            <v>1332692</v>
          </cell>
          <cell r="U1502">
            <v>1332692</v>
          </cell>
          <cell r="V1502">
            <v>1332692</v>
          </cell>
          <cell r="W1502">
            <v>1332692</v>
          </cell>
          <cell r="X1502">
            <v>1332692</v>
          </cell>
          <cell r="Y1502">
            <v>1332692</v>
          </cell>
          <cell r="Z1502">
            <v>1332692</v>
          </cell>
          <cell r="AA1502">
            <v>1332692</v>
          </cell>
          <cell r="AB1502">
            <v>1332692</v>
          </cell>
          <cell r="AC1502">
            <v>1332692</v>
          </cell>
          <cell r="AD1502">
            <v>1332692</v>
          </cell>
          <cell r="AE1502">
            <v>1332692</v>
          </cell>
          <cell r="AF1502">
            <v>1332692</v>
          </cell>
          <cell r="AG1502">
            <v>1332692</v>
          </cell>
          <cell r="AH1502">
            <v>1332692</v>
          </cell>
          <cell r="AI1502">
            <v>1332692</v>
          </cell>
          <cell r="AJ1502">
            <v>1332692</v>
          </cell>
          <cell r="AK1502">
            <v>1332692</v>
          </cell>
          <cell r="AL1502">
            <v>1332692</v>
          </cell>
          <cell r="AM1502">
            <v>1332692</v>
          </cell>
          <cell r="AN1502">
            <v>1332692</v>
          </cell>
          <cell r="AO1502">
            <v>1332692</v>
          </cell>
        </row>
        <row r="1503">
          <cell r="R1503">
            <v>-3452000</v>
          </cell>
          <cell r="S1503">
            <v>-3401000</v>
          </cell>
          <cell r="T1503">
            <v>-2692000</v>
          </cell>
          <cell r="U1503">
            <v>-2641000</v>
          </cell>
          <cell r="V1503">
            <v>-2590000</v>
          </cell>
          <cell r="W1503">
            <v>-2539000</v>
          </cell>
          <cell r="X1503">
            <v>-2488000</v>
          </cell>
          <cell r="Y1503">
            <v>-2437000</v>
          </cell>
          <cell r="Z1503">
            <v>-2387000</v>
          </cell>
          <cell r="AA1503">
            <v>-2337000</v>
          </cell>
          <cell r="AB1503">
            <v>-2286000</v>
          </cell>
          <cell r="AC1503">
            <v>-2235000</v>
          </cell>
          <cell r="AD1503">
            <v>-3812125</v>
          </cell>
          <cell r="AE1503">
            <v>-3757250</v>
          </cell>
          <cell r="AF1503">
            <v>-3674708.3333333335</v>
          </cell>
          <cell r="AG1503">
            <v>-3564500</v>
          </cell>
          <cell r="AH1503">
            <v>-3454041.6666666665</v>
          </cell>
          <cell r="AI1503">
            <v>-3343291.6666666665</v>
          </cell>
          <cell r="AJ1503">
            <v>-3232208.3333333335</v>
          </cell>
          <cell r="AK1503">
            <v>-3120791.6666666665</v>
          </cell>
          <cell r="AL1503">
            <v>-3009166.6666666665</v>
          </cell>
          <cell r="AM1503">
            <v>-2897416.6666666665</v>
          </cell>
          <cell r="AN1503">
            <v>-2785458.3333333335</v>
          </cell>
          <cell r="AO1503">
            <v>-2676583.3333333335</v>
          </cell>
          <cell r="AQ1503" t="str">
            <v>37b</v>
          </cell>
          <cell r="AR1503" t="str">
            <v>62</v>
          </cell>
        </row>
        <row r="1504">
          <cell r="R1504">
            <v>5635154.54</v>
          </cell>
          <cell r="S1504">
            <v>5635154.54</v>
          </cell>
          <cell r="T1504">
            <v>5635154.54</v>
          </cell>
          <cell r="U1504">
            <v>5635154.54</v>
          </cell>
          <cell r="V1504">
            <v>5635154.54</v>
          </cell>
          <cell r="W1504">
            <v>5635154.54</v>
          </cell>
          <cell r="X1504">
            <v>5635154.54</v>
          </cell>
          <cell r="Y1504">
            <v>5635154.54</v>
          </cell>
          <cell r="Z1504">
            <v>5635154.54</v>
          </cell>
          <cell r="AA1504">
            <v>5635154.54</v>
          </cell>
          <cell r="AB1504">
            <v>5635154.54</v>
          </cell>
          <cell r="AC1504">
            <v>5635154.54</v>
          </cell>
          <cell r="AD1504">
            <v>5635154.54</v>
          </cell>
          <cell r="AE1504">
            <v>5635154.54</v>
          </cell>
          <cell r="AF1504">
            <v>5635154.54</v>
          </cell>
          <cell r="AG1504">
            <v>5635154.54</v>
          </cell>
          <cell r="AH1504">
            <v>5635154.54</v>
          </cell>
          <cell r="AI1504">
            <v>5635154.54</v>
          </cell>
          <cell r="AJ1504">
            <v>5635154.54</v>
          </cell>
          <cell r="AK1504">
            <v>5635154.54</v>
          </cell>
          <cell r="AL1504">
            <v>5635154.54</v>
          </cell>
          <cell r="AM1504">
            <v>5635154.54</v>
          </cell>
          <cell r="AN1504">
            <v>5635154.54</v>
          </cell>
          <cell r="AO1504">
            <v>5635154.54</v>
          </cell>
        </row>
        <row r="1505">
          <cell r="R1505">
            <v>-10997000</v>
          </cell>
          <cell r="S1505">
            <v>-10995000</v>
          </cell>
          <cell r="T1505">
            <v>-11041000</v>
          </cell>
          <cell r="U1505">
            <v>-11060000</v>
          </cell>
          <cell r="V1505">
            <v>-11107000</v>
          </cell>
          <cell r="W1505">
            <v>-11051000</v>
          </cell>
          <cell r="X1505">
            <v>-10991000</v>
          </cell>
          <cell r="Y1505">
            <v>-10847000</v>
          </cell>
          <cell r="Z1505">
            <v>-10796000</v>
          </cell>
          <cell r="AA1505">
            <v>-10735000</v>
          </cell>
          <cell r="AB1505">
            <v>-10689000</v>
          </cell>
          <cell r="AC1505">
            <v>-10704000</v>
          </cell>
          <cell r="AD1505">
            <v>-10581541.666666666</v>
          </cell>
          <cell r="AE1505">
            <v>-10641000</v>
          </cell>
          <cell r="AF1505">
            <v>-10684833.333333334</v>
          </cell>
          <cell r="AG1505">
            <v>-10735500</v>
          </cell>
          <cell r="AH1505">
            <v>-10797291.666666666</v>
          </cell>
          <cell r="AI1505">
            <v>-10855375</v>
          </cell>
          <cell r="AJ1505">
            <v>-10905958.333333334</v>
          </cell>
          <cell r="AK1505">
            <v>-10941875</v>
          </cell>
          <cell r="AL1505">
            <v>-10960250</v>
          </cell>
          <cell r="AM1505">
            <v>-10961166.666666666</v>
          </cell>
          <cell r="AN1505">
            <v>-10947875</v>
          </cell>
          <cell r="AO1505">
            <v>-10928458.333333334</v>
          </cell>
          <cell r="AR1505" t="str">
            <v>56</v>
          </cell>
        </row>
        <row r="1506">
          <cell r="R1506">
            <v>376</v>
          </cell>
          <cell r="S1506">
            <v>-162</v>
          </cell>
          <cell r="T1506">
            <v>-7289410</v>
          </cell>
          <cell r="U1506">
            <v>-7287620</v>
          </cell>
          <cell r="V1506">
            <v>-7286283</v>
          </cell>
          <cell r="W1506">
            <v>-3726501</v>
          </cell>
          <cell r="X1506">
            <v>-3504191</v>
          </cell>
          <cell r="Y1506">
            <v>-3216898</v>
          </cell>
          <cell r="Z1506">
            <v>-8032795</v>
          </cell>
          <cell r="AA1506">
            <v>-4202112</v>
          </cell>
          <cell r="AB1506">
            <v>-3832422</v>
          </cell>
          <cell r="AC1506">
            <v>-650551</v>
          </cell>
          <cell r="AD1506">
            <v>-67728.5</v>
          </cell>
          <cell r="AE1506">
            <v>-68888.958333333328</v>
          </cell>
          <cell r="AF1506">
            <v>-364601.41666666669</v>
          </cell>
          <cell r="AG1506">
            <v>-956773.70833333337</v>
          </cell>
          <cell r="AH1506">
            <v>-1551737.2083333333</v>
          </cell>
          <cell r="AI1506">
            <v>-1995954.625</v>
          </cell>
          <cell r="AJ1506">
            <v>-2280380.375</v>
          </cell>
          <cell r="AK1506">
            <v>-2544335.9166666665</v>
          </cell>
          <cell r="AL1506">
            <v>-3008812.125</v>
          </cell>
          <cell r="AM1506">
            <v>-3525591.25</v>
          </cell>
          <cell r="AN1506">
            <v>-3867507.1666666665</v>
          </cell>
          <cell r="AO1506">
            <v>-4058571.1666666665</v>
          </cell>
          <cell r="AR1506" t="str">
            <v>62</v>
          </cell>
        </row>
        <row r="1507">
          <cell r="R1507">
            <v>0</v>
          </cell>
          <cell r="S1507">
            <v>0</v>
          </cell>
          <cell r="T1507">
            <v>0</v>
          </cell>
          <cell r="U1507">
            <v>0</v>
          </cell>
          <cell r="V1507">
            <v>0</v>
          </cell>
          <cell r="W1507">
            <v>0</v>
          </cell>
          <cell r="X1507">
            <v>0</v>
          </cell>
          <cell r="Y1507">
            <v>0</v>
          </cell>
          <cell r="Z1507">
            <v>0</v>
          </cell>
          <cell r="AA1507">
            <v>0</v>
          </cell>
          <cell r="AB1507">
            <v>0</v>
          </cell>
          <cell r="AC1507">
            <v>0</v>
          </cell>
          <cell r="AD1507">
            <v>0</v>
          </cell>
          <cell r="AE1507">
            <v>0</v>
          </cell>
          <cell r="AF1507">
            <v>0</v>
          </cell>
          <cell r="AG1507">
            <v>0</v>
          </cell>
          <cell r="AH1507">
            <v>0</v>
          </cell>
          <cell r="AI1507">
            <v>0</v>
          </cell>
          <cell r="AJ1507">
            <v>0</v>
          </cell>
          <cell r="AK1507">
            <v>0</v>
          </cell>
          <cell r="AL1507">
            <v>0</v>
          </cell>
          <cell r="AM1507">
            <v>0</v>
          </cell>
          <cell r="AN1507">
            <v>0</v>
          </cell>
          <cell r="AO1507">
            <v>0</v>
          </cell>
          <cell r="AR1507" t="str">
            <v>62</v>
          </cell>
        </row>
        <row r="1508">
          <cell r="R1508">
            <v>-33312000</v>
          </cell>
          <cell r="S1508">
            <v>-33312000</v>
          </cell>
          <cell r="T1508">
            <v>-33312000</v>
          </cell>
          <cell r="U1508">
            <v>-33312000</v>
          </cell>
          <cell r="V1508">
            <v>-33312000</v>
          </cell>
          <cell r="W1508">
            <v>-33312000</v>
          </cell>
          <cell r="X1508">
            <v>-33312000</v>
          </cell>
          <cell r="Y1508">
            <v>-33312000</v>
          </cell>
          <cell r="Z1508">
            <v>0</v>
          </cell>
          <cell r="AA1508">
            <v>0</v>
          </cell>
          <cell r="AB1508">
            <v>0</v>
          </cell>
          <cell r="AC1508">
            <v>0</v>
          </cell>
          <cell r="AD1508">
            <v>-33329708.333333332</v>
          </cell>
          <cell r="AE1508">
            <v>-33319083.333333332</v>
          </cell>
          <cell r="AF1508">
            <v>-33312000</v>
          </cell>
          <cell r="AG1508">
            <v>-33312000</v>
          </cell>
          <cell r="AH1508">
            <v>-33312000</v>
          </cell>
          <cell r="AI1508">
            <v>-33312000</v>
          </cell>
          <cell r="AJ1508">
            <v>-33312000</v>
          </cell>
          <cell r="AK1508">
            <v>-33312000</v>
          </cell>
          <cell r="AL1508">
            <v>-31924000</v>
          </cell>
          <cell r="AM1508">
            <v>-29148000</v>
          </cell>
          <cell r="AN1508">
            <v>-26372000</v>
          </cell>
          <cell r="AO1508">
            <v>-23596000</v>
          </cell>
          <cell r="AR1508" t="str">
            <v>56</v>
          </cell>
        </row>
        <row r="1509">
          <cell r="R1509">
            <v>-1769000</v>
          </cell>
          <cell r="S1509">
            <v>-4356000</v>
          </cell>
          <cell r="T1509">
            <v>-6117000</v>
          </cell>
          <cell r="U1509">
            <v>-7367000</v>
          </cell>
          <cell r="V1509">
            <v>0</v>
          </cell>
          <cell r="W1509">
            <v>-745000</v>
          </cell>
          <cell r="X1509">
            <v>-745000</v>
          </cell>
          <cell r="Y1509">
            <v>-745000</v>
          </cell>
          <cell r="Z1509">
            <v>-745000</v>
          </cell>
          <cell r="AA1509">
            <v>-745000</v>
          </cell>
          <cell r="AB1509">
            <v>-745000</v>
          </cell>
          <cell r="AC1509">
            <v>-719000</v>
          </cell>
          <cell r="AD1509">
            <v>-534791.66666666663</v>
          </cell>
          <cell r="AE1509">
            <v>-790000</v>
          </cell>
          <cell r="AF1509">
            <v>-1226375</v>
          </cell>
          <cell r="AG1509">
            <v>-1788208.3333333333</v>
          </cell>
          <cell r="AH1509">
            <v>-2095166.6666666667</v>
          </cell>
          <cell r="AI1509">
            <v>-2126208.3333333335</v>
          </cell>
          <cell r="AJ1509">
            <v>-2188291.6666666665</v>
          </cell>
          <cell r="AK1509">
            <v>-2250375</v>
          </cell>
          <cell r="AL1509">
            <v>-2252875</v>
          </cell>
          <cell r="AM1509">
            <v>-2195791.6666666665</v>
          </cell>
          <cell r="AN1509">
            <v>-2138708.3333333335</v>
          </cell>
          <cell r="AO1509">
            <v>-2088333.3333333333</v>
          </cell>
          <cell r="AR1509" t="str">
            <v>57</v>
          </cell>
        </row>
        <row r="1510">
          <cell r="R1510">
            <v>-70915653</v>
          </cell>
          <cell r="S1510">
            <v>-70997653</v>
          </cell>
          <cell r="T1510">
            <v>-71079653</v>
          </cell>
          <cell r="U1510">
            <v>-71161653</v>
          </cell>
          <cell r="V1510">
            <v>-71243653</v>
          </cell>
          <cell r="W1510">
            <v>-71325653</v>
          </cell>
          <cell r="X1510">
            <v>-71407653</v>
          </cell>
          <cell r="Y1510">
            <v>-71489653</v>
          </cell>
          <cell r="Z1510">
            <v>0</v>
          </cell>
          <cell r="AA1510">
            <v>0</v>
          </cell>
          <cell r="AB1510">
            <v>0</v>
          </cell>
          <cell r="AC1510">
            <v>0</v>
          </cell>
          <cell r="AD1510">
            <v>-73826819.666666672</v>
          </cell>
          <cell r="AE1510">
            <v>-73721569.666666672</v>
          </cell>
          <cell r="AF1510">
            <v>-73550236.333333328</v>
          </cell>
          <cell r="AG1510">
            <v>-73288528</v>
          </cell>
          <cell r="AH1510">
            <v>-72985069.666666672</v>
          </cell>
          <cell r="AI1510">
            <v>-72639861.333333328</v>
          </cell>
          <cell r="AJ1510">
            <v>-72252903</v>
          </cell>
          <cell r="AK1510">
            <v>-71824194.666666672</v>
          </cell>
          <cell r="AL1510">
            <v>-68575875.791666672</v>
          </cell>
          <cell r="AM1510">
            <v>-62514321.375</v>
          </cell>
          <cell r="AN1510">
            <v>-56423766.958333336</v>
          </cell>
          <cell r="AO1510">
            <v>-50419837.541666664</v>
          </cell>
          <cell r="AR1510" t="str">
            <v>56</v>
          </cell>
        </row>
        <row r="1511">
          <cell r="R1511">
            <v>0</v>
          </cell>
          <cell r="S1511">
            <v>0</v>
          </cell>
          <cell r="T1511">
            <v>0</v>
          </cell>
          <cell r="U1511">
            <v>0</v>
          </cell>
          <cell r="V1511">
            <v>0</v>
          </cell>
          <cell r="W1511">
            <v>0</v>
          </cell>
          <cell r="X1511">
            <v>0</v>
          </cell>
          <cell r="Y1511">
            <v>0</v>
          </cell>
          <cell r="Z1511">
            <v>0</v>
          </cell>
          <cell r="AA1511">
            <v>0</v>
          </cell>
          <cell r="AB1511">
            <v>0</v>
          </cell>
          <cell r="AC1511">
            <v>0</v>
          </cell>
          <cell r="AD1511">
            <v>9919.8029166666674</v>
          </cell>
          <cell r="AE1511">
            <v>9497.6837500000001</v>
          </cell>
          <cell r="AF1511">
            <v>9075.5645833333347</v>
          </cell>
          <cell r="AG1511">
            <v>8442.3858333333337</v>
          </cell>
          <cell r="AH1511">
            <v>7598.1475000000019</v>
          </cell>
          <cell r="AI1511">
            <v>6753.9091666666673</v>
          </cell>
          <cell r="AJ1511">
            <v>5804.1408333333338</v>
          </cell>
          <cell r="AK1511">
            <v>4748.8424999999997</v>
          </cell>
          <cell r="AL1511">
            <v>3693.5441666666666</v>
          </cell>
          <cell r="AM1511">
            <v>2638.2458333333334</v>
          </cell>
          <cell r="AN1511">
            <v>1582.9475</v>
          </cell>
          <cell r="AO1511">
            <v>527.6491666666667</v>
          </cell>
          <cell r="AR1511" t="str">
            <v>8b</v>
          </cell>
        </row>
        <row r="1512">
          <cell r="R1512">
            <v>0</v>
          </cell>
          <cell r="S1512">
            <v>0</v>
          </cell>
          <cell r="T1512">
            <v>0</v>
          </cell>
          <cell r="U1512">
            <v>0</v>
          </cell>
          <cell r="V1512">
            <v>0</v>
          </cell>
          <cell r="W1512">
            <v>0</v>
          </cell>
          <cell r="X1512">
            <v>0</v>
          </cell>
          <cell r="Y1512">
            <v>0</v>
          </cell>
          <cell r="Z1512">
            <v>0</v>
          </cell>
          <cell r="AA1512">
            <v>0</v>
          </cell>
          <cell r="AB1512">
            <v>0</v>
          </cell>
          <cell r="AC1512">
            <v>0</v>
          </cell>
          <cell r="AD1512">
            <v>35020.725000000006</v>
          </cell>
          <cell r="AE1512">
            <v>33527.584999999999</v>
          </cell>
          <cell r="AF1512">
            <v>32034.445000000003</v>
          </cell>
          <cell r="AG1512">
            <v>29794.735000000001</v>
          </cell>
          <cell r="AH1512">
            <v>26808.455000000002</v>
          </cell>
          <cell r="AI1512">
            <v>23822.174999999999</v>
          </cell>
          <cell r="AJ1512">
            <v>20468.282083333335</v>
          </cell>
          <cell r="AK1512">
            <v>16746.776249999999</v>
          </cell>
          <cell r="AL1512">
            <v>13025.270416666666</v>
          </cell>
          <cell r="AM1512">
            <v>9303.7645833333336</v>
          </cell>
          <cell r="AN1512">
            <v>5582.25875</v>
          </cell>
          <cell r="AO1512">
            <v>1860.7529166666666</v>
          </cell>
          <cell r="AR1512" t="str">
            <v>8b</v>
          </cell>
        </row>
        <row r="1513">
          <cell r="R1513">
            <v>0</v>
          </cell>
          <cell r="S1513">
            <v>0</v>
          </cell>
          <cell r="T1513">
            <v>0</v>
          </cell>
          <cell r="U1513">
            <v>0</v>
          </cell>
          <cell r="V1513">
            <v>0</v>
          </cell>
          <cell r="W1513">
            <v>0</v>
          </cell>
          <cell r="X1513">
            <v>0</v>
          </cell>
          <cell r="Y1513">
            <v>0</v>
          </cell>
          <cell r="Z1513">
            <v>0</v>
          </cell>
          <cell r="AA1513">
            <v>0</v>
          </cell>
          <cell r="AB1513">
            <v>0</v>
          </cell>
          <cell r="AC1513">
            <v>0</v>
          </cell>
          <cell r="AD1513">
            <v>1419824.2212499997</v>
          </cell>
          <cell r="AE1513">
            <v>1353222.6587499997</v>
          </cell>
          <cell r="AF1513">
            <v>1286621.0962499997</v>
          </cell>
          <cell r="AG1513">
            <v>1192773.4399999997</v>
          </cell>
          <cell r="AH1513">
            <v>1071679.6899999997</v>
          </cell>
          <cell r="AI1513">
            <v>950585.93999999983</v>
          </cell>
          <cell r="AJ1513">
            <v>815869.14291666646</v>
          </cell>
          <cell r="AK1513">
            <v>667529.29874999996</v>
          </cell>
          <cell r="AL1513">
            <v>519189.45458333334</v>
          </cell>
          <cell r="AM1513">
            <v>370849.6104166666</v>
          </cell>
          <cell r="AN1513">
            <v>222509.76624999999</v>
          </cell>
          <cell r="AO1513">
            <v>74169.922083333324</v>
          </cell>
          <cell r="AR1513" t="str">
            <v>8b</v>
          </cell>
        </row>
        <row r="1514">
          <cell r="R1514">
            <v>0</v>
          </cell>
          <cell r="S1514">
            <v>0</v>
          </cell>
          <cell r="T1514">
            <v>0</v>
          </cell>
          <cell r="U1514">
            <v>0</v>
          </cell>
          <cell r="V1514">
            <v>0</v>
          </cell>
          <cell r="W1514">
            <v>0</v>
          </cell>
          <cell r="X1514">
            <v>0</v>
          </cell>
          <cell r="Y1514">
            <v>0</v>
          </cell>
          <cell r="Z1514">
            <v>0</v>
          </cell>
          <cell r="AA1514">
            <v>0</v>
          </cell>
          <cell r="AB1514">
            <v>0</v>
          </cell>
          <cell r="AC1514">
            <v>0</v>
          </cell>
          <cell r="AD1514">
            <v>0</v>
          </cell>
          <cell r="AE1514">
            <v>0</v>
          </cell>
          <cell r="AF1514">
            <v>0</v>
          </cell>
          <cell r="AG1514">
            <v>0</v>
          </cell>
          <cell r="AH1514">
            <v>0</v>
          </cell>
          <cell r="AI1514">
            <v>0</v>
          </cell>
          <cell r="AJ1514">
            <v>0</v>
          </cell>
          <cell r="AK1514">
            <v>0</v>
          </cell>
          <cell r="AL1514">
            <v>0</v>
          </cell>
          <cell r="AM1514">
            <v>0</v>
          </cell>
          <cell r="AN1514">
            <v>0</v>
          </cell>
          <cell r="AO1514">
            <v>0</v>
          </cell>
          <cell r="AR1514" t="str">
            <v>8b</v>
          </cell>
        </row>
        <row r="1515">
          <cell r="R1515">
            <v>0</v>
          </cell>
          <cell r="S1515">
            <v>0</v>
          </cell>
          <cell r="T1515">
            <v>0</v>
          </cell>
          <cell r="U1515">
            <v>0</v>
          </cell>
          <cell r="V1515">
            <v>0</v>
          </cell>
          <cell r="W1515">
            <v>0</v>
          </cell>
          <cell r="X1515">
            <v>0</v>
          </cell>
          <cell r="Y1515">
            <v>0</v>
          </cell>
          <cell r="Z1515">
            <v>0</v>
          </cell>
          <cell r="AA1515">
            <v>0</v>
          </cell>
          <cell r="AB1515">
            <v>0</v>
          </cell>
          <cell r="AC1515">
            <v>0</v>
          </cell>
          <cell r="AD1515">
            <v>2591972.7704166672</v>
          </cell>
          <cell r="AE1515">
            <v>2498847.7612500004</v>
          </cell>
          <cell r="AF1515">
            <v>2405722.7520833337</v>
          </cell>
          <cell r="AG1515">
            <v>2266035.2383333337</v>
          </cell>
          <cell r="AH1515">
            <v>2079785.22</v>
          </cell>
          <cell r="AI1515">
            <v>1893535.2016666669</v>
          </cell>
          <cell r="AJ1515">
            <v>1660722.67875</v>
          </cell>
          <cell r="AK1515">
            <v>1381347.6512499999</v>
          </cell>
          <cell r="AL1515">
            <v>1086452.62375</v>
          </cell>
          <cell r="AM1515">
            <v>776037.59166666667</v>
          </cell>
          <cell r="AN1515">
            <v>465622.55499999999</v>
          </cell>
          <cell r="AO1515">
            <v>155207.51833333334</v>
          </cell>
          <cell r="AR1515" t="str">
            <v>8b</v>
          </cell>
        </row>
        <row r="1516">
          <cell r="R1516">
            <v>0</v>
          </cell>
          <cell r="S1516">
            <v>0</v>
          </cell>
          <cell r="T1516">
            <v>0</v>
          </cell>
          <cell r="U1516">
            <v>0</v>
          </cell>
          <cell r="V1516">
            <v>0</v>
          </cell>
          <cell r="W1516">
            <v>0</v>
          </cell>
          <cell r="X1516">
            <v>0</v>
          </cell>
          <cell r="Y1516">
            <v>0</v>
          </cell>
          <cell r="Z1516">
            <v>0</v>
          </cell>
          <cell r="AA1516">
            <v>0</v>
          </cell>
          <cell r="AB1516">
            <v>0</v>
          </cell>
          <cell r="AC1516">
            <v>0</v>
          </cell>
          <cell r="AD1516">
            <v>0</v>
          </cell>
          <cell r="AE1516">
            <v>0</v>
          </cell>
          <cell r="AF1516">
            <v>0</v>
          </cell>
          <cell r="AG1516">
            <v>0</v>
          </cell>
          <cell r="AH1516">
            <v>0</v>
          </cell>
          <cell r="AI1516">
            <v>0</v>
          </cell>
          <cell r="AJ1516">
            <v>0</v>
          </cell>
          <cell r="AK1516">
            <v>0</v>
          </cell>
          <cell r="AL1516">
            <v>0</v>
          </cell>
          <cell r="AM1516">
            <v>0</v>
          </cell>
          <cell r="AN1516">
            <v>0</v>
          </cell>
          <cell r="AO1516">
            <v>0</v>
          </cell>
          <cell r="AR1516" t="str">
            <v>8b</v>
          </cell>
        </row>
        <row r="1517">
          <cell r="R1517">
            <v>0</v>
          </cell>
          <cell r="S1517">
            <v>0</v>
          </cell>
          <cell r="T1517">
            <v>0</v>
          </cell>
          <cell r="U1517">
            <v>0</v>
          </cell>
          <cell r="V1517">
            <v>0</v>
          </cell>
          <cell r="W1517">
            <v>0</v>
          </cell>
          <cell r="X1517">
            <v>0</v>
          </cell>
          <cell r="Y1517">
            <v>0</v>
          </cell>
          <cell r="Z1517">
            <v>0</v>
          </cell>
          <cell r="AA1517">
            <v>0</v>
          </cell>
          <cell r="AB1517">
            <v>0</v>
          </cell>
          <cell r="AC1517">
            <v>0</v>
          </cell>
          <cell r="AD1517">
            <v>0</v>
          </cell>
          <cell r="AE1517">
            <v>0</v>
          </cell>
          <cell r="AF1517">
            <v>0</v>
          </cell>
          <cell r="AG1517">
            <v>0</v>
          </cell>
          <cell r="AH1517">
            <v>0</v>
          </cell>
          <cell r="AI1517">
            <v>0</v>
          </cell>
          <cell r="AJ1517">
            <v>0</v>
          </cell>
          <cell r="AK1517">
            <v>0</v>
          </cell>
          <cell r="AL1517">
            <v>0</v>
          </cell>
          <cell r="AM1517">
            <v>0</v>
          </cell>
          <cell r="AN1517">
            <v>0</v>
          </cell>
          <cell r="AO1517">
            <v>0</v>
          </cell>
          <cell r="AR1517" t="str">
            <v>8b</v>
          </cell>
        </row>
        <row r="1518">
          <cell r="R1518">
            <v>0</v>
          </cell>
          <cell r="S1518">
            <v>22430624.030000001</v>
          </cell>
          <cell r="T1518">
            <v>22430624.030000001</v>
          </cell>
          <cell r="U1518">
            <v>22430624.030000001</v>
          </cell>
          <cell r="V1518">
            <v>44114050.240000002</v>
          </cell>
          <cell r="W1518">
            <v>44114050.240000002</v>
          </cell>
          <cell r="X1518">
            <v>44114050.240000002</v>
          </cell>
          <cell r="Y1518">
            <v>65876369.420000002</v>
          </cell>
          <cell r="Z1518">
            <v>65876369.420000002</v>
          </cell>
          <cell r="AA1518">
            <v>65876369.420000002</v>
          </cell>
          <cell r="AB1518">
            <v>87699836.459999993</v>
          </cell>
          <cell r="AC1518">
            <v>87699836.459999993</v>
          </cell>
          <cell r="AD1518">
            <v>43843068.830000006</v>
          </cell>
          <cell r="AE1518">
            <v>43936897.709583335</v>
          </cell>
          <cell r="AF1518">
            <v>44124555.468750007</v>
          </cell>
          <cell r="AG1518">
            <v>44312213.227916665</v>
          </cell>
          <cell r="AH1518">
            <v>44560348.16708333</v>
          </cell>
          <cell r="AI1518">
            <v>44868960.286249995</v>
          </cell>
          <cell r="AJ1518">
            <v>45177572.40541666</v>
          </cell>
          <cell r="AK1518">
            <v>45547122.641249992</v>
          </cell>
          <cell r="AL1518">
            <v>45977613.791249998</v>
          </cell>
          <cell r="AM1518">
            <v>46408107.738750003</v>
          </cell>
          <cell r="AN1518">
            <v>46897991.117500007</v>
          </cell>
          <cell r="AO1518">
            <v>47447263.927500002</v>
          </cell>
          <cell r="AR1518" t="str">
            <v>8b</v>
          </cell>
        </row>
        <row r="1519">
          <cell r="R1519">
            <v>0</v>
          </cell>
          <cell r="S1519">
            <v>0</v>
          </cell>
          <cell r="T1519">
            <v>0</v>
          </cell>
          <cell r="U1519">
            <v>0</v>
          </cell>
          <cell r="V1519">
            <v>0</v>
          </cell>
          <cell r="W1519">
            <v>0</v>
          </cell>
          <cell r="X1519">
            <v>0</v>
          </cell>
          <cell r="Y1519">
            <v>0</v>
          </cell>
          <cell r="Z1519">
            <v>0</v>
          </cell>
          <cell r="AA1519">
            <v>0</v>
          </cell>
          <cell r="AB1519">
            <v>0</v>
          </cell>
          <cell r="AC1519">
            <v>0</v>
          </cell>
          <cell r="AD1519">
            <v>0</v>
          </cell>
          <cell r="AE1519">
            <v>0</v>
          </cell>
          <cell r="AF1519">
            <v>0</v>
          </cell>
          <cell r="AG1519">
            <v>0</v>
          </cell>
          <cell r="AH1519">
            <v>0</v>
          </cell>
          <cell r="AI1519">
            <v>0</v>
          </cell>
          <cell r="AJ1519">
            <v>0</v>
          </cell>
          <cell r="AK1519">
            <v>0</v>
          </cell>
          <cell r="AL1519">
            <v>0</v>
          </cell>
          <cell r="AM1519">
            <v>0</v>
          </cell>
          <cell r="AN1519">
            <v>0</v>
          </cell>
          <cell r="AO1519">
            <v>0</v>
          </cell>
          <cell r="AR1519" t="str">
            <v>8b</v>
          </cell>
        </row>
        <row r="1520">
          <cell r="R1520">
            <v>-5269627728.3599949</v>
          </cell>
          <cell r="S1520">
            <v>-5311623829.9800043</v>
          </cell>
          <cell r="T1520">
            <v>-5254973849.8399992</v>
          </cell>
          <cell r="U1520">
            <v>-5202890360.1200008</v>
          </cell>
          <cell r="V1520">
            <v>-5198796705.8000011</v>
          </cell>
          <cell r="W1520">
            <v>-5156274329.7900019</v>
          </cell>
          <cell r="X1520">
            <v>-5347915777.9699984</v>
          </cell>
          <cell r="Y1520">
            <v>-5313557295.0699997</v>
          </cell>
          <cell r="Z1520">
            <v>-5275417958.2299986</v>
          </cell>
          <cell r="AA1520">
            <v>-5385977432.8900042</v>
          </cell>
          <cell r="AB1520">
            <v>-5385667283.6500025</v>
          </cell>
          <cell r="AC1520">
            <v>-5393609371.0699987</v>
          </cell>
          <cell r="AD1520">
            <v>-5230477485.5345831</v>
          </cell>
          <cell r="AE1520">
            <v>-5228146323.8500004</v>
          </cell>
          <cell r="AF1520">
            <v>-5226912960.5612497</v>
          </cell>
          <cell r="AG1520">
            <v>-5223976800.5541658</v>
          </cell>
          <cell r="AH1520">
            <v>-5225522741.9020834</v>
          </cell>
          <cell r="AI1520">
            <v>-5223548998.5008335</v>
          </cell>
          <cell r="AJ1520">
            <v>-5221209024.9929161</v>
          </cell>
          <cell r="AK1520">
            <v>-5227843247.4712505</v>
          </cell>
          <cell r="AL1520">
            <v>-5236267256.3466673</v>
          </cell>
          <cell r="AM1520">
            <v>-5252183485.0395842</v>
          </cell>
          <cell r="AN1520">
            <v>-5269706020.076251</v>
          </cell>
          <cell r="AO1520">
            <v>-5283400789.2787514</v>
          </cell>
        </row>
        <row r="1521">
          <cell r="R1521">
            <v>0</v>
          </cell>
          <cell r="S1521">
            <v>0</v>
          </cell>
          <cell r="T1521">
            <v>0</v>
          </cell>
          <cell r="U1521">
            <v>0</v>
          </cell>
          <cell r="V1521">
            <v>0</v>
          </cell>
          <cell r="W1521">
            <v>0</v>
          </cell>
          <cell r="X1521">
            <v>0</v>
          </cell>
          <cell r="Y1521">
            <v>0</v>
          </cell>
          <cell r="Z1521">
            <v>0</v>
          </cell>
          <cell r="AA1521">
            <v>-7.62939453125E-6</v>
          </cell>
          <cell r="AB1521">
            <v>0</v>
          </cell>
          <cell r="AC1521">
            <v>0</v>
          </cell>
          <cell r="AD1521">
            <v>0</v>
          </cell>
          <cell r="AE1521">
            <v>0</v>
          </cell>
          <cell r="AF1521">
            <v>0</v>
          </cell>
          <cell r="AG1521">
            <v>0</v>
          </cell>
          <cell r="AH1521">
            <v>0</v>
          </cell>
          <cell r="AI1521">
            <v>0</v>
          </cell>
          <cell r="AJ1521">
            <v>0</v>
          </cell>
          <cell r="AK1521">
            <v>0</v>
          </cell>
          <cell r="AL1521">
            <v>0</v>
          </cell>
          <cell r="AM1521">
            <v>0</v>
          </cell>
          <cell r="AN1521">
            <v>0</v>
          </cell>
          <cell r="AO1521">
            <v>0</v>
          </cell>
        </row>
        <row r="1530">
          <cell r="AD1530">
            <v>1.9073486328125E-6</v>
          </cell>
          <cell r="AE1530">
            <v>6.67572021484375E-6</v>
          </cell>
          <cell r="AF1530">
            <v>9.5367431640625E-7</v>
          </cell>
          <cell r="AG1530">
            <v>-9.5367431640625E-7</v>
          </cell>
          <cell r="AH1530">
            <v>-9.5367431640625E-7</v>
          </cell>
          <cell r="AI1530">
            <v>2.86102294921875E-6</v>
          </cell>
          <cell r="AJ1530">
            <v>9.5367431640625E-7</v>
          </cell>
          <cell r="AK1530">
            <v>-9.5367431640625E-7</v>
          </cell>
          <cell r="AL1530">
            <v>-1.239776611328125E-5</v>
          </cell>
          <cell r="AM1530">
            <v>-4.76837158203125E-6</v>
          </cell>
          <cell r="AN1530">
            <v>6.67572021484375E-6</v>
          </cell>
          <cell r="AO1530">
            <v>-3.814697265625E-6</v>
          </cell>
        </row>
        <row r="1536">
          <cell r="AD1536">
            <v>1.9073486328125E-6</v>
          </cell>
          <cell r="AE1536">
            <v>6.67572021484375E-6</v>
          </cell>
          <cell r="AF1536">
            <v>9.5367431640625E-7</v>
          </cell>
          <cell r="AG1536">
            <v>-9.5367431640625E-7</v>
          </cell>
          <cell r="AH1536">
            <v>-9.5367431640625E-7</v>
          </cell>
          <cell r="AI1536">
            <v>2.86102294921875E-6</v>
          </cell>
          <cell r="AJ1536">
            <v>9.5367431640625E-7</v>
          </cell>
          <cell r="AK1536">
            <v>-9.5367431640625E-7</v>
          </cell>
          <cell r="AL1536">
            <v>-1.239776611328125E-5</v>
          </cell>
          <cell r="AM1536">
            <v>-4.76837158203125E-6</v>
          </cell>
          <cell r="AN1536">
            <v>6.67572021484375E-6</v>
          </cell>
        </row>
      </sheetData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on RB to WC"/>
      <sheetName val="ERB"/>
      <sheetName val="ERB-sources"/>
      <sheetName val="EWC"/>
      <sheetName val="EWC-sources"/>
      <sheetName val="GRB"/>
      <sheetName val="GRB-sources"/>
      <sheetName val="GWC"/>
      <sheetName val="GWC-sources"/>
      <sheetName val="BS"/>
      <sheetName val="CWC"/>
      <sheetName val="Extrac1"/>
      <sheetName val="Cube.SAP Recon"/>
      <sheetName val="Dec03"/>
      <sheetName val="Nov03"/>
      <sheetName val="Oct03"/>
      <sheetName val="Sep03"/>
      <sheetName val="JulAug03"/>
      <sheetName val="Jun03"/>
      <sheetName val="AprMay03"/>
      <sheetName val="FebMar03"/>
      <sheetName val="Jan03"/>
      <sheetName val="Dec02"/>
      <sheetName val="Procedures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>
        <row r="10">
          <cell r="R10">
            <v>3906774146.0166669</v>
          </cell>
        </row>
      </sheetData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T_A_DOL93"/>
      <sheetName val="DT_A_AMW93"/>
      <sheetName val="PCost Rpt Dol"/>
      <sheetName val="Outlook"/>
      <sheetName val="PCost Rpt MWH"/>
      <sheetName val="Unit Cost Report"/>
      <sheetName val="on-off Shaping MWh"/>
      <sheetName val="on-off Shaping aMW"/>
      <sheetName val="MacroSmall"/>
      <sheetName val="MacroJHS"/>
      <sheetName val="MacroLINKS"/>
      <sheetName val="Module2"/>
      <sheetName val="Module1"/>
      <sheetName val="Module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3.05"/>
      <sheetName val="4Fact"/>
      <sheetName val="Comparison"/>
      <sheetName val="T&amp;D Vari Expl"/>
      <sheetName val="T&amp;D Vari Expl.Operat"/>
      <sheetName val="E&amp;G Plant"/>
      <sheetName val="BS"/>
      <sheetName val="IS"/>
      <sheetName val="IS. allocate"/>
      <sheetName val="T,Distr &amp; G.Plant"/>
      <sheetName val="FERC.P354,5"/>
      <sheetName val="SAP DL Download"/>
      <sheetName val="Tax &amp; Benefit Form"/>
      <sheetName val="DL"/>
      <sheetName val="SAP.ZASS.E"/>
      <sheetName val="SAP.ZASS.G"/>
      <sheetName val="CustCount_G"/>
      <sheetName val="CustCount_E"/>
      <sheetName val="Mete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on-Summary"/>
      <sheetName val="Recon-Electric"/>
      <sheetName val="Recon-Gas"/>
      <sheetName val="GL"/>
      <sheetName val="Energy Efficency"/>
      <sheetName val="SAP 18230032"/>
      <sheetName val="SAP 18230021"/>
      <sheetName val="Unmatched"/>
      <sheetName val="Issu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iew Checklist"/>
      <sheetName val="2.12"/>
      <sheetName val="Excise Tax-Restated"/>
      <sheetName val="State Excise"/>
      <sheetName val="Excise Tax-Charged to Exps"/>
      <sheetName val="Allocation Method"/>
      <sheetName val="Summary of Taxes"/>
      <sheetName val="WUTC Filing Fee"/>
      <sheetName val="Order 92800010"/>
      <sheetName val="State Excise - Revised"/>
      <sheetName val="TY - 40810002 - Electric"/>
      <sheetName val="23600471-WA Utility Tax (Elect)"/>
      <sheetName val="TY - 40810010 - Encogen"/>
      <sheetName val="23601001 - Encogen"/>
      <sheetName val="TY - 40810302 - Gas"/>
      <sheetName val="23600552-WA Utility Tax (Gas)"/>
      <sheetName val="40810602 - B&amp;O (Common)"/>
      <sheetName val="23601013 - B &amp; O Taxes"/>
      <sheetName val="SLIP"/>
    </sheetNames>
    <sheetDataSet>
      <sheetData sheetId="0" refreshError="1"/>
      <sheetData sheetId="1" refreshError="1"/>
      <sheetData sheetId="2"/>
      <sheetData sheetId="3" refreshError="1"/>
      <sheetData sheetId="4"/>
      <sheetData sheetId="5" refreshError="1"/>
      <sheetData sheetId="6" refreshError="1"/>
      <sheetData sheetId="7"/>
      <sheetData sheetId="8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4"/>
  <sheetViews>
    <sheetView tabSelected="1" zoomScaleNormal="100" workbookViewId="0">
      <selection activeCell="B28" sqref="B28"/>
    </sheetView>
  </sheetViews>
  <sheetFormatPr defaultRowHeight="13.2"/>
  <cols>
    <col min="1" max="1" width="9.33203125" style="30" bestFit="1" customWidth="1"/>
    <col min="2" max="2" width="40.33203125" style="30" bestFit="1" customWidth="1"/>
    <col min="3" max="4" width="14.44140625" style="30" bestFit="1" customWidth="1"/>
    <col min="5" max="5" width="15.33203125" style="30" customWidth="1"/>
    <col min="6" max="6" width="16.44140625" style="30" customWidth="1"/>
    <col min="7" max="7" width="3.33203125" style="30" customWidth="1"/>
    <col min="8" max="8" width="6" style="30" customWidth="1"/>
    <col min="9" max="9" width="9.5546875" style="30" customWidth="1"/>
    <col min="10" max="10" width="10.33203125" style="30" customWidth="1"/>
    <col min="11" max="11" width="12.5546875" style="30" customWidth="1"/>
    <col min="12" max="12" width="13.33203125" style="30" customWidth="1"/>
    <col min="13" max="13" width="12.44140625" style="30" customWidth="1"/>
    <col min="14" max="14" width="13.33203125" style="30" customWidth="1"/>
    <col min="15" max="16" width="8.88671875" style="30"/>
    <col min="17" max="17" width="1" style="30" customWidth="1"/>
    <col min="18" max="19" width="10.6640625" style="30" customWidth="1"/>
    <col min="20" max="20" width="9.6640625" style="30" customWidth="1"/>
    <col min="21" max="21" width="0.6640625" style="30" customWidth="1"/>
    <col min="22" max="23" width="10.6640625" style="30" customWidth="1"/>
    <col min="24" max="24" width="10.6640625" style="30" bestFit="1" customWidth="1"/>
    <col min="25" max="25" width="0.6640625" style="30" customWidth="1"/>
    <col min="26" max="27" width="10.6640625" style="30" customWidth="1"/>
    <col min="28" max="16384" width="8.88671875" style="30"/>
  </cols>
  <sheetData>
    <row r="1" spans="1:28">
      <c r="F1" s="16"/>
      <c r="G1" s="16"/>
    </row>
    <row r="2" spans="1:28">
      <c r="A2" s="43" t="s">
        <v>151</v>
      </c>
      <c r="B2" s="43"/>
      <c r="C2" s="43"/>
      <c r="D2" s="43"/>
      <c r="E2" s="43"/>
      <c r="F2" s="43"/>
      <c r="G2" s="43"/>
    </row>
    <row r="3" spans="1:28">
      <c r="A3" s="43" t="s">
        <v>12</v>
      </c>
      <c r="B3" s="43"/>
      <c r="C3" s="43"/>
      <c r="D3" s="43"/>
      <c r="E3" s="43"/>
      <c r="F3" s="43"/>
      <c r="G3" s="43"/>
    </row>
    <row r="4" spans="1:28">
      <c r="A4" s="44" t="s">
        <v>184</v>
      </c>
      <c r="B4" s="44"/>
      <c r="C4" s="44"/>
      <c r="D4" s="44"/>
      <c r="E4" s="44"/>
      <c r="F4" s="44"/>
      <c r="G4" s="44"/>
    </row>
    <row r="5" spans="1:28" ht="15.75" customHeight="1">
      <c r="A5" s="43"/>
      <c r="B5" s="43"/>
      <c r="C5" s="43"/>
      <c r="D5" s="43"/>
      <c r="E5" s="43"/>
      <c r="F5" s="43"/>
      <c r="G5" s="43"/>
      <c r="P5" s="45" t="s">
        <v>129</v>
      </c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</row>
    <row r="6" spans="1:28" ht="15.6">
      <c r="A6" s="31"/>
      <c r="J6" s="45" t="s">
        <v>118</v>
      </c>
      <c r="K6" s="45"/>
      <c r="L6" s="45"/>
      <c r="M6" s="45"/>
      <c r="N6" s="45"/>
      <c r="P6" s="45" t="s">
        <v>136</v>
      </c>
      <c r="Q6" s="45"/>
      <c r="R6" s="45"/>
      <c r="S6" s="45"/>
      <c r="T6" s="45"/>
      <c r="U6" s="45"/>
      <c r="V6" s="45"/>
      <c r="W6" s="45"/>
      <c r="X6" s="45"/>
      <c r="Y6" s="45"/>
      <c r="Z6" s="45"/>
      <c r="AA6" s="45"/>
      <c r="AB6" s="45"/>
    </row>
    <row r="7" spans="1:28" ht="15.6">
      <c r="A7" s="46" t="s">
        <v>13</v>
      </c>
      <c r="B7" s="47"/>
      <c r="C7" s="47"/>
      <c r="D7" s="47"/>
      <c r="H7" s="131"/>
      <c r="J7" s="45" t="s">
        <v>119</v>
      </c>
      <c r="K7" s="45"/>
      <c r="L7" s="45"/>
      <c r="M7" s="45"/>
      <c r="N7" s="45"/>
    </row>
    <row r="8" spans="1:28">
      <c r="A8" s="48" t="s">
        <v>14</v>
      </c>
      <c r="B8" s="49" t="s">
        <v>15</v>
      </c>
      <c r="C8" s="49"/>
      <c r="D8" s="49"/>
      <c r="E8" s="126"/>
      <c r="F8" s="126"/>
      <c r="G8" s="131"/>
      <c r="H8" s="131"/>
      <c r="R8" s="50" t="s">
        <v>132</v>
      </c>
      <c r="S8" s="132"/>
      <c r="T8" s="132"/>
      <c r="U8" s="133"/>
      <c r="V8" s="50" t="s">
        <v>142</v>
      </c>
      <c r="W8" s="132"/>
      <c r="X8" s="132"/>
      <c r="Y8" s="133"/>
      <c r="Z8" s="50" t="s">
        <v>146</v>
      </c>
      <c r="AA8" s="132"/>
      <c r="AB8" s="132"/>
    </row>
    <row r="9" spans="1:28">
      <c r="A9" s="31"/>
      <c r="B9" s="3"/>
      <c r="C9" s="51"/>
      <c r="D9" s="52"/>
      <c r="E9" s="3"/>
      <c r="F9" s="3"/>
      <c r="G9" s="3"/>
      <c r="H9" s="131"/>
      <c r="J9" s="31"/>
      <c r="K9" s="31" t="s">
        <v>121</v>
      </c>
      <c r="L9" s="31" t="s">
        <v>122</v>
      </c>
      <c r="M9" s="31"/>
      <c r="N9" s="31" t="s">
        <v>123</v>
      </c>
      <c r="R9" s="53" t="s">
        <v>133</v>
      </c>
      <c r="S9" s="134"/>
      <c r="T9" s="134"/>
      <c r="U9" s="133"/>
      <c r="V9" s="53" t="s">
        <v>134</v>
      </c>
      <c r="W9" s="134"/>
      <c r="X9" s="134"/>
      <c r="Y9" s="133"/>
      <c r="Z9" s="53" t="s">
        <v>135</v>
      </c>
      <c r="AA9" s="134"/>
      <c r="AB9" s="134"/>
    </row>
    <row r="10" spans="1:28">
      <c r="A10" s="135">
        <v>1</v>
      </c>
      <c r="B10" s="136"/>
      <c r="C10" s="54" t="s">
        <v>16</v>
      </c>
      <c r="D10" s="55" t="s">
        <v>17</v>
      </c>
      <c r="E10" s="56" t="s">
        <v>152</v>
      </c>
      <c r="F10" s="57" t="s">
        <v>18</v>
      </c>
      <c r="G10" s="57"/>
      <c r="H10" s="55"/>
      <c r="J10" s="58" t="s">
        <v>64</v>
      </c>
      <c r="K10" s="58" t="s">
        <v>120</v>
      </c>
      <c r="L10" s="58" t="s">
        <v>120</v>
      </c>
      <c r="M10" s="58" t="s">
        <v>123</v>
      </c>
      <c r="N10" s="58" t="s">
        <v>128</v>
      </c>
      <c r="P10" s="58" t="s">
        <v>64</v>
      </c>
      <c r="Q10" s="58"/>
      <c r="R10" s="58" t="s">
        <v>121</v>
      </c>
      <c r="S10" s="58" t="s">
        <v>130</v>
      </c>
      <c r="T10" s="58" t="s">
        <v>131</v>
      </c>
      <c r="V10" s="58" t="s">
        <v>121</v>
      </c>
      <c r="W10" s="58" t="s">
        <v>130</v>
      </c>
      <c r="X10" s="58" t="s">
        <v>131</v>
      </c>
      <c r="Z10" s="58" t="s">
        <v>121</v>
      </c>
      <c r="AA10" s="58" t="s">
        <v>130</v>
      </c>
      <c r="AB10" s="58" t="s">
        <v>131</v>
      </c>
    </row>
    <row r="11" spans="1:28">
      <c r="A11" s="135">
        <f t="shared" ref="A11:A35" si="0">A10+1</f>
        <v>2</v>
      </c>
      <c r="B11" s="136"/>
      <c r="C11" s="59" t="s">
        <v>114</v>
      </c>
      <c r="D11" s="1" t="s">
        <v>114</v>
      </c>
      <c r="E11" s="60" t="s">
        <v>19</v>
      </c>
      <c r="F11" s="61">
        <f>0.071</f>
        <v>7.0999999999999994E-2</v>
      </c>
      <c r="G11" s="62" t="s">
        <v>178</v>
      </c>
      <c r="H11" s="61">
        <f>0.071</f>
        <v>7.0999999999999994E-2</v>
      </c>
      <c r="I11" s="9"/>
      <c r="J11" s="137" t="s">
        <v>125</v>
      </c>
      <c r="K11" s="137" t="s">
        <v>126</v>
      </c>
      <c r="L11" s="137" t="s">
        <v>127</v>
      </c>
      <c r="M11" s="138" t="s">
        <v>124</v>
      </c>
      <c r="N11" s="138" t="s">
        <v>183</v>
      </c>
      <c r="P11" s="139">
        <f>B12</f>
        <v>43101</v>
      </c>
      <c r="Q11" s="140"/>
      <c r="R11" s="141">
        <f t="array" ref="R11:R22">TRANSPOSE('Actual Total Usage'!B9:M9)/1000</f>
        <v>1245600.4971179999</v>
      </c>
      <c r="S11" s="141">
        <f t="array" ref="S11:S22">TRANSPOSE('Normalized Total Usage'!B9:M9)/1000</f>
        <v>1312478.4828336635</v>
      </c>
      <c r="T11" s="141">
        <f>S11-R11</f>
        <v>66877.985715663526</v>
      </c>
      <c r="U11" s="141"/>
      <c r="V11" s="141">
        <f t="array" ref="V11:V22">TRANSPOSE('Actual Total Usage'!B13:M13)/1000</f>
        <v>270052.26044799993</v>
      </c>
      <c r="W11" s="141">
        <f t="array" ref="W11:W22">TRANSPOSE('Normalized Total Usage'!B13:M13)/1000</f>
        <v>278679.17067591567</v>
      </c>
      <c r="X11" s="141">
        <f>W11-V11</f>
        <v>8626.9102279157378</v>
      </c>
      <c r="Y11" s="141"/>
      <c r="Z11" s="141">
        <f t="array" ref="Z11:Z22">TRANSPOSE('Actual Total Usage'!B17:M17)/1000</f>
        <v>268152.90463499998</v>
      </c>
      <c r="AA11" s="141">
        <f t="array" ref="AA11:AA22">TRANSPOSE('Normalized Total Usage'!B17:M17)/1000</f>
        <v>273697.30758958426</v>
      </c>
      <c r="AB11" s="141">
        <f>AA11-Z11</f>
        <v>5544.4029545842786</v>
      </c>
    </row>
    <row r="12" spans="1:28">
      <c r="A12" s="135">
        <f t="shared" si="0"/>
        <v>3</v>
      </c>
      <c r="B12" s="140">
        <v>43101</v>
      </c>
      <c r="C12" s="118">
        <f>'System Model '!K4*1000</f>
        <v>2215266167</v>
      </c>
      <c r="D12" s="26">
        <f>'System Model '!N4*1000</f>
        <v>2305584065.4216886</v>
      </c>
      <c r="E12" s="142">
        <f t="shared" ref="E12:E23" si="1">+D12-C12</f>
        <v>90317898.421688557</v>
      </c>
      <c r="F12" s="142">
        <f>E12*(1-$F$11)</f>
        <v>83905327.63374868</v>
      </c>
      <c r="G12" s="142"/>
      <c r="H12" s="131"/>
      <c r="I12" s="10"/>
      <c r="J12" s="139">
        <f>B12</f>
        <v>43101</v>
      </c>
      <c r="K12" s="141">
        <f>C12/1000</f>
        <v>2215266.1669999999</v>
      </c>
      <c r="L12" s="141">
        <f>D12/1000</f>
        <v>2305584.0654216884</v>
      </c>
      <c r="M12" s="141">
        <f>E12/1000</f>
        <v>90317.898421688558</v>
      </c>
      <c r="N12" s="141">
        <f>F12/1000</f>
        <v>83905.327633748675</v>
      </c>
      <c r="P12" s="139">
        <f t="shared" ref="P12:P22" si="2">B13</f>
        <v>43132</v>
      </c>
      <c r="Q12" s="140"/>
      <c r="R12" s="141">
        <v>1123202.8302799999</v>
      </c>
      <c r="S12" s="141">
        <v>1081187.6390991576</v>
      </c>
      <c r="T12" s="141">
        <f t="shared" ref="T12:T22" si="3">S12-R12</f>
        <v>-42015.19118084223</v>
      </c>
      <c r="U12" s="141"/>
      <c r="V12" s="141">
        <v>250610.40238099999</v>
      </c>
      <c r="W12" s="141">
        <v>245128.46869024093</v>
      </c>
      <c r="X12" s="141">
        <f t="shared" ref="X12:X22" si="4">W12-V12</f>
        <v>-5481.9336907590623</v>
      </c>
      <c r="Y12" s="141"/>
      <c r="Z12" s="141">
        <v>260714.836633</v>
      </c>
      <c r="AA12" s="141">
        <v>257118.99808754722</v>
      </c>
      <c r="AB12" s="141">
        <f t="shared" ref="AB12:AB22" si="5">AA12-Z12</f>
        <v>-3595.8385454527743</v>
      </c>
    </row>
    <row r="13" spans="1:28">
      <c r="A13" s="135">
        <f t="shared" si="0"/>
        <v>4</v>
      </c>
      <c r="B13" s="140">
        <v>43132</v>
      </c>
      <c r="C13" s="118">
        <f>'System Model '!K5*1000</f>
        <v>2064898700</v>
      </c>
      <c r="D13" s="26">
        <f>'System Model '!N5*1000</f>
        <v>2007991930.630203</v>
      </c>
      <c r="E13" s="142">
        <f t="shared" si="1"/>
        <v>-56906769.369796991</v>
      </c>
      <c r="F13" s="142">
        <f t="shared" ref="F13:F19" si="6">E13*(1-$F$11)</f>
        <v>-52866388.744541407</v>
      </c>
      <c r="G13" s="142"/>
      <c r="H13" s="131"/>
      <c r="I13" s="10"/>
      <c r="J13" s="139">
        <f t="shared" ref="J13:J23" si="7">B13</f>
        <v>43132</v>
      </c>
      <c r="K13" s="141">
        <f t="shared" ref="K13:K23" si="8">C13/1000</f>
        <v>2064898.7</v>
      </c>
      <c r="L13" s="141">
        <f t="shared" ref="L13:L23" si="9">D13/1000</f>
        <v>2007991.9306302031</v>
      </c>
      <c r="M13" s="141">
        <f t="shared" ref="M13:M23" si="10">E13/1000</f>
        <v>-56906.769369796988</v>
      </c>
      <c r="N13" s="141">
        <f t="shared" ref="N13:N23" si="11">F13/1000</f>
        <v>-52866.388744541408</v>
      </c>
      <c r="P13" s="139">
        <f t="shared" si="2"/>
        <v>43160</v>
      </c>
      <c r="Q13" s="140"/>
      <c r="R13" s="141">
        <v>1119823.6269689999</v>
      </c>
      <c r="S13" s="141">
        <v>1124111.6674870651</v>
      </c>
      <c r="T13" s="141">
        <f t="shared" si="3"/>
        <v>4288.040518065216</v>
      </c>
      <c r="U13" s="141"/>
      <c r="V13" s="141">
        <v>249794.73207899998</v>
      </c>
      <c r="W13" s="141">
        <v>250540.24114362241</v>
      </c>
      <c r="X13" s="141">
        <f t="shared" si="4"/>
        <v>745.5090646224271</v>
      </c>
      <c r="Y13" s="141"/>
      <c r="Z13" s="141">
        <v>261974.89123100002</v>
      </c>
      <c r="AA13" s="141">
        <v>262571.11880648811</v>
      </c>
      <c r="AB13" s="141">
        <f t="shared" si="5"/>
        <v>596.2275754880975</v>
      </c>
    </row>
    <row r="14" spans="1:28">
      <c r="A14" s="135">
        <f t="shared" si="0"/>
        <v>5</v>
      </c>
      <c r="B14" s="140">
        <v>43160</v>
      </c>
      <c r="C14" s="118">
        <f>'System Model '!K6*1000</f>
        <v>2062414077</v>
      </c>
      <c r="D14" s="26">
        <f>'System Model '!N6*1000</f>
        <v>2068533333.0722306</v>
      </c>
      <c r="E14" s="142">
        <f t="shared" si="1"/>
        <v>6119256.0722305775</v>
      </c>
      <c r="F14" s="142">
        <f t="shared" si="6"/>
        <v>5684788.8911022069</v>
      </c>
      <c r="G14" s="142"/>
      <c r="I14" s="10"/>
      <c r="J14" s="139">
        <f t="shared" si="7"/>
        <v>43160</v>
      </c>
      <c r="K14" s="141">
        <f t="shared" si="8"/>
        <v>2062414.077</v>
      </c>
      <c r="L14" s="141">
        <f t="shared" si="9"/>
        <v>2068533.3330722307</v>
      </c>
      <c r="M14" s="141">
        <f t="shared" si="10"/>
        <v>6119.256072230577</v>
      </c>
      <c r="N14" s="141">
        <f t="shared" si="11"/>
        <v>5684.7888911022073</v>
      </c>
      <c r="P14" s="139">
        <f t="shared" si="2"/>
        <v>43191</v>
      </c>
      <c r="Q14" s="140"/>
      <c r="R14" s="141">
        <v>924598.02489300002</v>
      </c>
      <c r="S14" s="141">
        <v>933663.40466798469</v>
      </c>
      <c r="T14" s="141">
        <f t="shared" si="3"/>
        <v>9065.3797749846708</v>
      </c>
      <c r="U14" s="141"/>
      <c r="V14" s="141">
        <v>222392.89107099999</v>
      </c>
      <c r="W14" s="141">
        <v>223205.8959595242</v>
      </c>
      <c r="X14" s="141">
        <f t="shared" si="4"/>
        <v>813.00488852421404</v>
      </c>
      <c r="Y14" s="141"/>
      <c r="Z14" s="141">
        <v>243307.75608700002</v>
      </c>
      <c r="AA14" s="141">
        <v>243653.6529643487</v>
      </c>
      <c r="AB14" s="141">
        <f t="shared" si="5"/>
        <v>345.89687734868494</v>
      </c>
    </row>
    <row r="15" spans="1:28">
      <c r="A15" s="135">
        <f t="shared" si="0"/>
        <v>6</v>
      </c>
      <c r="B15" s="140">
        <v>43191</v>
      </c>
      <c r="C15" s="118">
        <f>'System Model '!K7*1000</f>
        <v>1768077599</v>
      </c>
      <c r="D15" s="26">
        <f>'System Model '!N7*1000</f>
        <v>1779404185.600157</v>
      </c>
      <c r="E15" s="142">
        <f t="shared" si="1"/>
        <v>11326586.600157022</v>
      </c>
      <c r="F15" s="142">
        <f t="shared" si="6"/>
        <v>10522398.951545874</v>
      </c>
      <c r="G15" s="142"/>
      <c r="I15" s="36"/>
      <c r="J15" s="139">
        <f t="shared" si="7"/>
        <v>43191</v>
      </c>
      <c r="K15" s="141">
        <f t="shared" si="8"/>
        <v>1768077.5989999999</v>
      </c>
      <c r="L15" s="141">
        <f t="shared" si="9"/>
        <v>1779404.1856001571</v>
      </c>
      <c r="M15" s="141">
        <f t="shared" si="10"/>
        <v>11326.586600157023</v>
      </c>
      <c r="N15" s="141">
        <f t="shared" si="11"/>
        <v>10522.398951545874</v>
      </c>
      <c r="P15" s="139">
        <f t="shared" si="2"/>
        <v>43221</v>
      </c>
      <c r="Q15" s="140"/>
      <c r="R15" s="141">
        <v>741369.50304700003</v>
      </c>
      <c r="S15" s="141">
        <v>757682.04358456342</v>
      </c>
      <c r="T15" s="141">
        <f t="shared" si="3"/>
        <v>16312.540537563385</v>
      </c>
      <c r="U15" s="141"/>
      <c r="V15" s="141">
        <v>203704.35266199999</v>
      </c>
      <c r="W15" s="141">
        <v>204567.2532799842</v>
      </c>
      <c r="X15" s="141">
        <f t="shared" si="4"/>
        <v>862.90061798421084</v>
      </c>
      <c r="Y15" s="141"/>
      <c r="Z15" s="141">
        <v>237955.92672299998</v>
      </c>
      <c r="AA15" s="141">
        <v>237803.75608385852</v>
      </c>
      <c r="AB15" s="141">
        <f t="shared" si="5"/>
        <v>-152.17063914146274</v>
      </c>
    </row>
    <row r="16" spans="1:28">
      <c r="A16" s="135">
        <f t="shared" si="0"/>
        <v>7</v>
      </c>
      <c r="B16" s="140">
        <v>43221</v>
      </c>
      <c r="C16" s="118">
        <f>'System Model '!K8*1000</f>
        <v>1593061438</v>
      </c>
      <c r="D16" s="26">
        <f>'System Model '!N8*1000</f>
        <v>1611520006.8019745</v>
      </c>
      <c r="E16" s="142">
        <f t="shared" si="1"/>
        <v>18458568.801974535</v>
      </c>
      <c r="F16" s="142">
        <f t="shared" si="6"/>
        <v>17148010.417034343</v>
      </c>
      <c r="G16" s="142"/>
      <c r="I16" s="10"/>
      <c r="J16" s="139">
        <f t="shared" si="7"/>
        <v>43221</v>
      </c>
      <c r="K16" s="141">
        <f t="shared" si="8"/>
        <v>1593061.4380000001</v>
      </c>
      <c r="L16" s="141">
        <f t="shared" si="9"/>
        <v>1611520.0068019745</v>
      </c>
      <c r="M16" s="141">
        <f t="shared" si="10"/>
        <v>18458.568801974536</v>
      </c>
      <c r="N16" s="141">
        <f t="shared" si="11"/>
        <v>17148.010417034344</v>
      </c>
      <c r="P16" s="139">
        <f t="shared" si="2"/>
        <v>43252</v>
      </c>
      <c r="Q16" s="140"/>
      <c r="R16" s="141">
        <v>663353.18537899991</v>
      </c>
      <c r="S16" s="141">
        <v>659761.97621224565</v>
      </c>
      <c r="T16" s="141">
        <f t="shared" si="3"/>
        <v>-3591.20916675427</v>
      </c>
      <c r="U16" s="141"/>
      <c r="V16" s="141">
        <v>201826.31566099994</v>
      </c>
      <c r="W16" s="141">
        <v>201130.19995461099</v>
      </c>
      <c r="X16" s="141">
        <f t="shared" si="4"/>
        <v>-696.115706388955</v>
      </c>
      <c r="Y16" s="141"/>
      <c r="Z16" s="141">
        <v>232786.86050099999</v>
      </c>
      <c r="AA16" s="141">
        <v>232142.44762596779</v>
      </c>
      <c r="AB16" s="141">
        <f t="shared" si="5"/>
        <v>-644.41287503219792</v>
      </c>
    </row>
    <row r="17" spans="1:28">
      <c r="A17" s="135">
        <f t="shared" si="0"/>
        <v>8</v>
      </c>
      <c r="B17" s="140">
        <v>43252</v>
      </c>
      <c r="C17" s="118">
        <f>'System Model '!K9*1000</f>
        <v>1565951960</v>
      </c>
      <c r="D17" s="26">
        <f>'System Model '!N9*1000</f>
        <v>1559953299.7715843</v>
      </c>
      <c r="E17" s="142">
        <f t="shared" si="1"/>
        <v>-5998660.2284157276</v>
      </c>
      <c r="F17" s="142">
        <f t="shared" si="6"/>
        <v>-5572755.3521982115</v>
      </c>
      <c r="G17" s="142"/>
      <c r="I17" s="10"/>
      <c r="J17" s="139">
        <f t="shared" si="7"/>
        <v>43252</v>
      </c>
      <c r="K17" s="141">
        <f t="shared" si="8"/>
        <v>1565951.96</v>
      </c>
      <c r="L17" s="141">
        <f t="shared" si="9"/>
        <v>1559953.2997715843</v>
      </c>
      <c r="M17" s="141">
        <f t="shared" si="10"/>
        <v>-5998.6602284157279</v>
      </c>
      <c r="N17" s="141">
        <f t="shared" si="11"/>
        <v>-5572.7553521982118</v>
      </c>
      <c r="P17" s="139">
        <f t="shared" si="2"/>
        <v>43282</v>
      </c>
      <c r="Q17" s="140"/>
      <c r="R17" s="141">
        <v>670337.02335200005</v>
      </c>
      <c r="S17" s="141">
        <v>631249.83628234931</v>
      </c>
      <c r="T17" s="141">
        <f t="shared" si="3"/>
        <v>-39087.187069650739</v>
      </c>
      <c r="U17" s="141"/>
      <c r="V17" s="141">
        <v>209722.59827400002</v>
      </c>
      <c r="W17" s="141">
        <v>202142.69708347373</v>
      </c>
      <c r="X17" s="141">
        <f t="shared" si="4"/>
        <v>-7579.9011905262887</v>
      </c>
      <c r="Y17" s="141"/>
      <c r="Z17" s="141">
        <v>236616.96438699999</v>
      </c>
      <c r="AA17" s="141">
        <v>229633.41679634625</v>
      </c>
      <c r="AB17" s="141">
        <f t="shared" si="5"/>
        <v>-6983.5475906537322</v>
      </c>
    </row>
    <row r="18" spans="1:28">
      <c r="A18" s="135">
        <f t="shared" si="0"/>
        <v>9</v>
      </c>
      <c r="B18" s="140">
        <v>43282</v>
      </c>
      <c r="C18" s="118">
        <f>'System Model '!K10*1000</f>
        <v>1749554292</v>
      </c>
      <c r="D18" s="26">
        <f>'System Model '!N10*1000</f>
        <v>1684287652.4307153</v>
      </c>
      <c r="E18" s="142">
        <f t="shared" si="1"/>
        <v>-65266639.569284678</v>
      </c>
      <c r="F18" s="142">
        <f t="shared" si="6"/>
        <v>-60632708.159865469</v>
      </c>
      <c r="G18" s="142"/>
      <c r="I18" s="10"/>
      <c r="J18" s="139">
        <f t="shared" si="7"/>
        <v>43282</v>
      </c>
      <c r="K18" s="141">
        <f t="shared" si="8"/>
        <v>1749554.2919999999</v>
      </c>
      <c r="L18" s="141">
        <f t="shared" si="9"/>
        <v>1684287.6524307153</v>
      </c>
      <c r="M18" s="141">
        <f t="shared" si="10"/>
        <v>-65266.639569284678</v>
      </c>
      <c r="N18" s="141">
        <f t="shared" si="11"/>
        <v>-60632.708159865469</v>
      </c>
      <c r="P18" s="139">
        <f t="shared" si="2"/>
        <v>43313</v>
      </c>
      <c r="Q18" s="140"/>
      <c r="R18" s="141">
        <v>735328.69555099995</v>
      </c>
      <c r="S18" s="141">
        <v>714848.18045086169</v>
      </c>
      <c r="T18" s="141">
        <f t="shared" si="3"/>
        <v>-20480.515100138262</v>
      </c>
      <c r="U18" s="141"/>
      <c r="V18" s="141">
        <v>226661.21228899999</v>
      </c>
      <c r="W18" s="141">
        <v>222688.79795923945</v>
      </c>
      <c r="X18" s="141">
        <f t="shared" si="4"/>
        <v>-3972.4143297605333</v>
      </c>
      <c r="Y18" s="141"/>
      <c r="Z18" s="141">
        <v>267578.76714700001</v>
      </c>
      <c r="AA18" s="141">
        <v>263922.94532825117</v>
      </c>
      <c r="AB18" s="141">
        <f t="shared" si="5"/>
        <v>-3655.8218187488383</v>
      </c>
    </row>
    <row r="19" spans="1:28">
      <c r="A19" s="135">
        <f t="shared" si="0"/>
        <v>10</v>
      </c>
      <c r="B19" s="140">
        <v>43313</v>
      </c>
      <c r="C19" s="118">
        <f>'System Model '!K11*1000</f>
        <v>1709931727</v>
      </c>
      <c r="D19" s="26">
        <f>'System Model '!N11*1000</f>
        <v>1675731272.7487276</v>
      </c>
      <c r="E19" s="142">
        <f t="shared" si="1"/>
        <v>-34200454.25127244</v>
      </c>
      <c r="F19" s="142">
        <f t="shared" si="6"/>
        <v>-31772221.999432098</v>
      </c>
      <c r="G19" s="142"/>
      <c r="I19" s="10"/>
      <c r="J19" s="139">
        <f t="shared" si="7"/>
        <v>43313</v>
      </c>
      <c r="K19" s="141">
        <f t="shared" si="8"/>
        <v>1709931.727</v>
      </c>
      <c r="L19" s="141">
        <f t="shared" si="9"/>
        <v>1675731.2727487276</v>
      </c>
      <c r="M19" s="141">
        <f t="shared" si="10"/>
        <v>-34200.454251272437</v>
      </c>
      <c r="N19" s="141">
        <f t="shared" si="11"/>
        <v>-31772.221999432099</v>
      </c>
      <c r="P19" s="139">
        <f t="shared" si="2"/>
        <v>43344</v>
      </c>
      <c r="Q19" s="140"/>
      <c r="R19" s="141">
        <v>680363.49579099996</v>
      </c>
      <c r="S19" s="141">
        <v>681691.50927155023</v>
      </c>
      <c r="T19" s="141">
        <f t="shared" si="3"/>
        <v>1328.0134805502603</v>
      </c>
      <c r="U19" s="141"/>
      <c r="V19" s="141">
        <v>214122.84150400001</v>
      </c>
      <c r="W19" s="141">
        <v>214380.33836304897</v>
      </c>
      <c r="X19" s="141">
        <f t="shared" si="4"/>
        <v>257.49685904895887</v>
      </c>
      <c r="Y19" s="141"/>
      <c r="Z19" s="141">
        <v>241721.71924600002</v>
      </c>
      <c r="AA19" s="141">
        <v>241958.44499028829</v>
      </c>
      <c r="AB19" s="141">
        <f t="shared" si="5"/>
        <v>236.7257442882692</v>
      </c>
    </row>
    <row r="20" spans="1:28">
      <c r="A20" s="135">
        <f t="shared" si="0"/>
        <v>11</v>
      </c>
      <c r="B20" s="140">
        <v>43344</v>
      </c>
      <c r="C20" s="118">
        <f>'System Model '!K12*1000</f>
        <v>1543735913</v>
      </c>
      <c r="D20" s="26">
        <f>'System Model '!N12*1000</f>
        <v>1545952399.3269167</v>
      </c>
      <c r="E20" s="142">
        <f t="shared" si="1"/>
        <v>2216486.3269166946</v>
      </c>
      <c r="F20" s="142">
        <f>E20*(1-$H$11)</f>
        <v>2059115.7977056094</v>
      </c>
      <c r="G20" s="142"/>
      <c r="I20" s="10"/>
      <c r="J20" s="139">
        <f t="shared" si="7"/>
        <v>43344</v>
      </c>
      <c r="K20" s="141">
        <f t="shared" si="8"/>
        <v>1543735.9129999999</v>
      </c>
      <c r="L20" s="141">
        <f t="shared" si="9"/>
        <v>1545952.3993269168</v>
      </c>
      <c r="M20" s="141">
        <f t="shared" si="10"/>
        <v>2216.4863269166945</v>
      </c>
      <c r="N20" s="141">
        <f t="shared" si="11"/>
        <v>2059.1157977056096</v>
      </c>
      <c r="P20" s="139">
        <f t="shared" si="2"/>
        <v>43374</v>
      </c>
      <c r="Q20" s="140"/>
      <c r="R20" s="141">
        <v>687720.73388199997</v>
      </c>
      <c r="S20" s="141">
        <v>693718.26041482354</v>
      </c>
      <c r="T20" s="141">
        <f t="shared" si="3"/>
        <v>5997.5265328235691</v>
      </c>
      <c r="U20" s="141"/>
      <c r="V20" s="141">
        <v>199410.52197099998</v>
      </c>
      <c r="W20" s="141">
        <v>199926.52814046614</v>
      </c>
      <c r="X20" s="141">
        <f t="shared" si="4"/>
        <v>516.00616946615628</v>
      </c>
      <c r="Y20" s="141"/>
      <c r="Z20" s="141">
        <v>229756.25103300001</v>
      </c>
      <c r="AA20" s="141">
        <v>229956.31502289811</v>
      </c>
      <c r="AB20" s="141">
        <f t="shared" si="5"/>
        <v>200.06398989810259</v>
      </c>
    </row>
    <row r="21" spans="1:28">
      <c r="A21" s="135">
        <f t="shared" si="0"/>
        <v>12</v>
      </c>
      <c r="B21" s="140">
        <v>43374</v>
      </c>
      <c r="C21" s="118">
        <f>'System Model '!K13*1000</f>
        <v>1770977938</v>
      </c>
      <c r="D21" s="26">
        <f>'System Model '!N13*1000</f>
        <v>1778613561.3702583</v>
      </c>
      <c r="E21" s="142">
        <f t="shared" si="1"/>
        <v>7635623.3702583313</v>
      </c>
      <c r="F21" s="142">
        <f>E21*(1-$H$11)</f>
        <v>7093494.1109699905</v>
      </c>
      <c r="G21" s="142"/>
      <c r="I21" s="10"/>
      <c r="J21" s="139">
        <f t="shared" si="7"/>
        <v>43374</v>
      </c>
      <c r="K21" s="141">
        <f t="shared" si="8"/>
        <v>1770977.9380000001</v>
      </c>
      <c r="L21" s="141">
        <f t="shared" si="9"/>
        <v>1778613.5613702582</v>
      </c>
      <c r="M21" s="141">
        <f t="shared" si="10"/>
        <v>7635.6233702583313</v>
      </c>
      <c r="N21" s="141">
        <f t="shared" si="11"/>
        <v>7093.4941109699903</v>
      </c>
      <c r="P21" s="139">
        <f t="shared" si="2"/>
        <v>43405</v>
      </c>
      <c r="Q21" s="140"/>
      <c r="R21" s="141">
        <v>842221.07113299996</v>
      </c>
      <c r="S21" s="141">
        <v>905701.01286647597</v>
      </c>
      <c r="T21" s="141">
        <f t="shared" si="3"/>
        <v>63479.941733476007</v>
      </c>
      <c r="U21" s="141"/>
      <c r="V21" s="141">
        <v>210596.23024499998</v>
      </c>
      <c r="W21" s="141">
        <v>217499.09785160696</v>
      </c>
      <c r="X21" s="141">
        <f t="shared" si="4"/>
        <v>6902.8676066069747</v>
      </c>
      <c r="Y21" s="141"/>
      <c r="Z21" s="141">
        <v>236210.73050000001</v>
      </c>
      <c r="AA21" s="141">
        <v>240110.06260114079</v>
      </c>
      <c r="AB21" s="141">
        <f t="shared" si="5"/>
        <v>3899.3321011407825</v>
      </c>
    </row>
    <row r="22" spans="1:28">
      <c r="A22" s="135">
        <f t="shared" si="0"/>
        <v>13</v>
      </c>
      <c r="B22" s="140">
        <v>43405</v>
      </c>
      <c r="C22" s="118">
        <f>'System Model '!K14*1000</f>
        <v>1944414706</v>
      </c>
      <c r="D22" s="26">
        <f>'System Model '!N14*1000</f>
        <v>2027305896.8656933</v>
      </c>
      <c r="E22" s="142">
        <f t="shared" si="1"/>
        <v>82891190.865693331</v>
      </c>
      <c r="F22" s="142">
        <f>E22*(1-$H$11)</f>
        <v>77005916.314229101</v>
      </c>
      <c r="G22" s="142"/>
      <c r="I22" s="10"/>
      <c r="J22" s="143">
        <f t="shared" si="7"/>
        <v>43405</v>
      </c>
      <c r="K22" s="144">
        <f t="shared" si="8"/>
        <v>1944414.706</v>
      </c>
      <c r="L22" s="144">
        <f t="shared" si="9"/>
        <v>2027305.8968656934</v>
      </c>
      <c r="M22" s="144">
        <f t="shared" si="10"/>
        <v>82891.190865693337</v>
      </c>
      <c r="N22" s="144">
        <f t="shared" si="11"/>
        <v>77005.916314229107</v>
      </c>
      <c r="P22" s="145">
        <f t="shared" si="2"/>
        <v>43435</v>
      </c>
      <c r="Q22" s="146"/>
      <c r="R22" s="147">
        <v>1085744.61167</v>
      </c>
      <c r="S22" s="147">
        <v>1151652.7840308547</v>
      </c>
      <c r="T22" s="147">
        <f t="shared" si="3"/>
        <v>65908.172360854689</v>
      </c>
      <c r="U22" s="141"/>
      <c r="V22" s="147">
        <v>239275.20177900002</v>
      </c>
      <c r="W22" s="147">
        <v>247689.34552376915</v>
      </c>
      <c r="X22" s="147">
        <f t="shared" si="4"/>
        <v>8414.1437447691278</v>
      </c>
      <c r="Y22" s="141"/>
      <c r="Z22" s="147">
        <v>260618.35510500002</v>
      </c>
      <c r="AA22" s="147">
        <v>266203.048950219</v>
      </c>
      <c r="AB22" s="147">
        <f t="shared" si="5"/>
        <v>5584.6938452189788</v>
      </c>
    </row>
    <row r="23" spans="1:28">
      <c r="A23" s="135">
        <f t="shared" si="0"/>
        <v>14</v>
      </c>
      <c r="B23" s="140">
        <v>43435</v>
      </c>
      <c r="C23" s="27">
        <f>'System Model '!K15*1000</f>
        <v>2245387275</v>
      </c>
      <c r="D23" s="28">
        <f>'System Model '!N15*1000</f>
        <v>2334378362.3164573</v>
      </c>
      <c r="E23" s="142">
        <f t="shared" si="1"/>
        <v>88991087.316457272</v>
      </c>
      <c r="F23" s="142">
        <f>E23*(1-$H$11)</f>
        <v>82672720.116988808</v>
      </c>
      <c r="G23" s="142"/>
      <c r="I23" s="10"/>
      <c r="J23" s="145">
        <f t="shared" si="7"/>
        <v>43435</v>
      </c>
      <c r="K23" s="147">
        <f t="shared" si="8"/>
        <v>2245387.2749999999</v>
      </c>
      <c r="L23" s="147">
        <f t="shared" si="9"/>
        <v>2334378.3623164571</v>
      </c>
      <c r="M23" s="147">
        <f t="shared" si="10"/>
        <v>88991.087316457269</v>
      </c>
      <c r="N23" s="147">
        <f t="shared" si="11"/>
        <v>82672.720116988814</v>
      </c>
      <c r="P23" s="139" t="s">
        <v>21</v>
      </c>
      <c r="Q23" s="140"/>
      <c r="R23" s="148">
        <f>SUM(R11:R22)</f>
        <v>10519663.299064999</v>
      </c>
      <c r="S23" s="148">
        <f t="shared" ref="S23:T23" si="12">SUM(S11:S22)</f>
        <v>10647746.797201596</v>
      </c>
      <c r="T23" s="148">
        <f t="shared" si="12"/>
        <v>128083.49813659582</v>
      </c>
      <c r="U23" s="148"/>
      <c r="V23" s="148">
        <f>SUM(V11:V22)</f>
        <v>2698169.5603639991</v>
      </c>
      <c r="W23" s="148">
        <f t="shared" ref="W23" si="13">SUM(W11:W22)</f>
        <v>2707578.0346255028</v>
      </c>
      <c r="X23" s="148">
        <f t="shared" ref="X23" si="14">SUM(X11:X22)</f>
        <v>9408.4742615029681</v>
      </c>
      <c r="Y23" s="148"/>
      <c r="Z23" s="148">
        <f>SUM(Z11:Z22)</f>
        <v>2977395.9632280003</v>
      </c>
      <c r="AA23" s="148">
        <f t="shared" ref="AA23" si="15">SUM(AA11:AA22)</f>
        <v>2978771.5148469377</v>
      </c>
      <c r="AB23" s="148">
        <f t="shared" ref="AB23" si="16">SUM(AB11:AB22)</f>
        <v>1375.5516189381888</v>
      </c>
    </row>
    <row r="24" spans="1:28">
      <c r="A24" s="135">
        <f t="shared" si="0"/>
        <v>15</v>
      </c>
      <c r="C24" s="149">
        <f>SUM(C12:C23)</f>
        <v>22233671792</v>
      </c>
      <c r="D24" s="15">
        <f>SUM(D12:D23)</f>
        <v>22379255966.356602</v>
      </c>
      <c r="E24" s="15">
        <f>SUM(E12:E23)</f>
        <v>145584174.35660648</v>
      </c>
      <c r="F24" s="15">
        <f>SUM(F12:F23)</f>
        <v>135247697.97728741</v>
      </c>
      <c r="G24" s="35"/>
      <c r="J24" s="150" t="s">
        <v>21</v>
      </c>
      <c r="K24" s="151">
        <f>SUM(K12:K23)</f>
        <v>22233671.791999999</v>
      </c>
      <c r="L24" s="151">
        <f t="shared" ref="L24:N24" si="17">SUM(L12:L23)</f>
        <v>22379255.966356605</v>
      </c>
      <c r="M24" s="151">
        <f t="shared" si="17"/>
        <v>145584.1743566065</v>
      </c>
      <c r="N24" s="151">
        <f t="shared" si="17"/>
        <v>135247.69797728743</v>
      </c>
    </row>
    <row r="25" spans="1:28">
      <c r="A25" s="135">
        <f t="shared" si="0"/>
        <v>16</v>
      </c>
      <c r="B25" s="3"/>
      <c r="C25" s="2"/>
      <c r="D25" s="2"/>
      <c r="E25" s="3"/>
      <c r="F25" s="3"/>
      <c r="G25" s="3"/>
      <c r="R25" s="50" t="s">
        <v>145</v>
      </c>
      <c r="S25" s="132"/>
      <c r="T25" s="132"/>
      <c r="V25" s="50" t="s">
        <v>147</v>
      </c>
      <c r="W25" s="132"/>
      <c r="X25" s="132"/>
      <c r="Y25" s="133"/>
      <c r="Z25" s="50" t="s">
        <v>138</v>
      </c>
      <c r="AA25" s="132"/>
      <c r="AB25" s="132"/>
    </row>
    <row r="26" spans="1:28">
      <c r="A26" s="135">
        <f t="shared" si="0"/>
        <v>17</v>
      </c>
      <c r="B26" s="30" t="s">
        <v>163</v>
      </c>
      <c r="C26" s="30" t="s">
        <v>1</v>
      </c>
      <c r="D26" s="152"/>
      <c r="E26" s="142">
        <f>'Sales &amp; Revenue Adj.'!B22</f>
        <v>128083498.13659537</v>
      </c>
      <c r="F26" s="153">
        <f>+'Sales &amp; Revenue Adj.'!B8</f>
        <v>5034452</v>
      </c>
      <c r="G26" s="153"/>
      <c r="H26" s="154"/>
      <c r="I26" s="148"/>
      <c r="J26" s="155"/>
      <c r="R26" s="53" t="s">
        <v>160</v>
      </c>
      <c r="S26" s="134"/>
      <c r="T26" s="134"/>
      <c r="V26" s="53" t="s">
        <v>137</v>
      </c>
      <c r="W26" s="134"/>
      <c r="X26" s="134"/>
      <c r="Y26" s="133"/>
      <c r="Z26" s="53" t="s">
        <v>139</v>
      </c>
      <c r="AA26" s="134"/>
      <c r="AB26" s="134"/>
    </row>
    <row r="27" spans="1:28">
      <c r="A27" s="135">
        <f t="shared" si="0"/>
        <v>18</v>
      </c>
      <c r="B27" s="31" t="s">
        <v>164</v>
      </c>
      <c r="C27" s="30" t="s">
        <v>2</v>
      </c>
      <c r="E27" s="142">
        <f>'Sales &amp; Revenue Adj.'!B23</f>
        <v>9408474.2615028732</v>
      </c>
      <c r="F27" s="153">
        <f>+'Sales &amp; Revenue Adj.'!B9</f>
        <v>339628</v>
      </c>
      <c r="G27" s="153"/>
      <c r="H27" s="154"/>
      <c r="I27" s="148"/>
      <c r="J27" s="155"/>
      <c r="P27" s="58" t="s">
        <v>64</v>
      </c>
      <c r="Q27" s="58"/>
      <c r="R27" s="58" t="s">
        <v>121</v>
      </c>
      <c r="S27" s="58" t="s">
        <v>130</v>
      </c>
      <c r="T27" s="58" t="s">
        <v>131</v>
      </c>
      <c r="V27" s="58" t="s">
        <v>121</v>
      </c>
      <c r="W27" s="58" t="s">
        <v>130</v>
      </c>
      <c r="X27" s="58" t="s">
        <v>131</v>
      </c>
      <c r="Z27" s="58" t="s">
        <v>121</v>
      </c>
      <c r="AA27" s="58" t="s">
        <v>130</v>
      </c>
      <c r="AB27" s="58" t="s">
        <v>131</v>
      </c>
    </row>
    <row r="28" spans="1:28">
      <c r="A28" s="135">
        <f t="shared" si="0"/>
        <v>19</v>
      </c>
      <c r="C28" s="156" t="s">
        <v>3</v>
      </c>
      <c r="D28" s="4"/>
      <c r="E28" s="142">
        <f>'Sales &amp; Revenue Adj.'!B24</f>
        <v>1375551.6189382095</v>
      </c>
      <c r="F28" s="153">
        <f>+'Sales &amp; Revenue Adj.'!B10</f>
        <v>48971</v>
      </c>
      <c r="G28" s="153"/>
      <c r="H28" s="154"/>
      <c r="I28" s="148"/>
      <c r="J28" s="155"/>
      <c r="P28" s="139">
        <f t="shared" ref="P28:P39" si="18">P11</f>
        <v>43101</v>
      </c>
      <c r="Q28" s="140"/>
      <c r="R28" s="141">
        <f t="array" ref="R28:R39">TRANSPOSE('Actual Total Usage'!B21:M21)/1000</f>
        <v>158122.61891200001</v>
      </c>
      <c r="S28" s="141">
        <f t="array" ref="S28:S39">TRANSPOSE('Normalized Total Usage'!B21:M21)/1000</f>
        <v>158729.9477640081</v>
      </c>
      <c r="T28" s="141">
        <f>S28-R28</f>
        <v>607.32885200809687</v>
      </c>
      <c r="U28" s="141"/>
      <c r="V28" s="141">
        <f t="array" ref="V28:V39">TRANSPOSE('Actual Total Usage'!B25:M25)/1000</f>
        <v>114391.46893399999</v>
      </c>
      <c r="W28" s="141">
        <f t="array" ref="W28:W39">TRANSPOSE('Normalized Total Usage'!B25:M25)/1000</f>
        <v>115006.37855700117</v>
      </c>
      <c r="X28" s="141">
        <f>W28-V28</f>
        <v>614.90962300117826</v>
      </c>
      <c r="Y28" s="141"/>
      <c r="Z28" s="141">
        <f t="array" ref="Z28:Z39">TRANSPOSE('Actual Total Usage'!B27:M27)/1000</f>
        <v>269.38878899999997</v>
      </c>
      <c r="AA28" s="141">
        <f t="array" ref="AA28:AA39">TRANSPOSE('Normalized Total Usage'!B27:M27)/1000</f>
        <v>269.38878899999997</v>
      </c>
      <c r="AB28" s="141">
        <f>AA28-Z28</f>
        <v>0</v>
      </c>
    </row>
    <row r="29" spans="1:28">
      <c r="A29" s="135">
        <f t="shared" si="0"/>
        <v>20</v>
      </c>
      <c r="B29" s="157"/>
      <c r="C29" s="30" t="s">
        <v>4</v>
      </c>
      <c r="D29" s="156"/>
      <c r="E29" s="142">
        <f>'Sales &amp; Revenue Adj.'!B25</f>
        <v>-4780347.3562464509</v>
      </c>
      <c r="F29" s="153">
        <f>+'Sales &amp; Revenue Adj.'!B11</f>
        <v>-166014</v>
      </c>
      <c r="G29" s="153"/>
      <c r="H29" s="154"/>
      <c r="I29" s="148"/>
      <c r="J29" s="155"/>
      <c r="P29" s="139">
        <f t="shared" si="18"/>
        <v>43132</v>
      </c>
      <c r="Q29" s="140"/>
      <c r="R29" s="141">
        <v>159054.356891</v>
      </c>
      <c r="S29" s="141">
        <v>158681.05323626366</v>
      </c>
      <c r="T29" s="141">
        <f t="shared" ref="T29:T39" si="19">S29-R29</f>
        <v>-373.30365473634447</v>
      </c>
      <c r="U29" s="141"/>
      <c r="V29" s="141">
        <v>115062.34970199999</v>
      </c>
      <c r="W29" s="141">
        <v>114683.2154947925</v>
      </c>
      <c r="X29" s="141">
        <f t="shared" ref="X29:X39" si="20">W29-V29</f>
        <v>-379.13420720749127</v>
      </c>
      <c r="Y29" s="141"/>
      <c r="Z29" s="141">
        <v>276.13670000000002</v>
      </c>
      <c r="AA29" s="141">
        <v>276.13670000000002</v>
      </c>
      <c r="AB29" s="141">
        <f t="shared" ref="AB29:AB39" si="21">AA29-Z29</f>
        <v>0</v>
      </c>
    </row>
    <row r="30" spans="1:28">
      <c r="A30" s="135">
        <f t="shared" si="0"/>
        <v>21</v>
      </c>
      <c r="C30" s="156" t="s">
        <v>5</v>
      </c>
      <c r="E30" s="142">
        <f>'Sales &amp; Revenue Adj.'!B26</f>
        <v>-466216.36134378111</v>
      </c>
      <c r="F30" s="153">
        <f>+'Sales &amp; Revenue Adj.'!B12</f>
        <v>-16598</v>
      </c>
      <c r="G30" s="153"/>
      <c r="H30" s="154"/>
      <c r="I30" s="148"/>
      <c r="J30" s="155"/>
      <c r="P30" s="139">
        <f t="shared" si="18"/>
        <v>43160</v>
      </c>
      <c r="Q30" s="140"/>
      <c r="R30" s="141">
        <v>148013.02018899997</v>
      </c>
      <c r="S30" s="141">
        <v>147992.98635677525</v>
      </c>
      <c r="T30" s="141">
        <f t="shared" si="19"/>
        <v>-20.033832224726211</v>
      </c>
      <c r="U30" s="141"/>
      <c r="V30" s="141">
        <v>103806.900106</v>
      </c>
      <c r="W30" s="141">
        <v>103790.38380386609</v>
      </c>
      <c r="X30" s="141">
        <f t="shared" si="20"/>
        <v>-16.516302133910358</v>
      </c>
      <c r="Y30" s="141"/>
      <c r="Z30" s="141">
        <v>280.80811599999998</v>
      </c>
      <c r="AA30" s="141">
        <v>280.80811599999998</v>
      </c>
      <c r="AB30" s="141">
        <f t="shared" si="21"/>
        <v>0</v>
      </c>
    </row>
    <row r="31" spans="1:28">
      <c r="A31" s="135">
        <f t="shared" si="0"/>
        <v>22</v>
      </c>
      <c r="C31" s="156" t="s">
        <v>6</v>
      </c>
      <c r="E31" s="142">
        <f>'Sales &amp; Revenue Adj.'!B27</f>
        <v>-439249.76056518452</v>
      </c>
      <c r="F31" s="153">
        <f>+'Sales &amp; Revenue Adj.'!B13</f>
        <v>-14844</v>
      </c>
      <c r="G31" s="153"/>
      <c r="H31" s="154"/>
      <c r="I31" s="148"/>
      <c r="J31" s="155"/>
      <c r="P31" s="139">
        <f t="shared" si="18"/>
        <v>43191</v>
      </c>
      <c r="Q31" s="140"/>
      <c r="R31" s="141">
        <v>144668.35019699999</v>
      </c>
      <c r="S31" s="141">
        <v>144735.26534864894</v>
      </c>
      <c r="T31" s="141">
        <f t="shared" si="19"/>
        <v>66.915151648950996</v>
      </c>
      <c r="U31" s="141"/>
      <c r="V31" s="141">
        <v>108701.480595</v>
      </c>
      <c r="W31" s="141">
        <v>108769.79369923289</v>
      </c>
      <c r="X31" s="141">
        <f t="shared" si="20"/>
        <v>68.3131042328896</v>
      </c>
      <c r="Y31" s="141"/>
      <c r="Z31" s="141">
        <v>266.694748</v>
      </c>
      <c r="AA31" s="141">
        <v>266.694748</v>
      </c>
      <c r="AB31" s="141">
        <f t="shared" si="21"/>
        <v>0</v>
      </c>
    </row>
    <row r="32" spans="1:28">
      <c r="A32" s="135">
        <f t="shared" si="0"/>
        <v>23</v>
      </c>
      <c r="C32" s="30" t="s">
        <v>8</v>
      </c>
      <c r="E32" s="142">
        <f>'Sales &amp; Revenue Adj.'!B28</f>
        <v>-823233.98581287614</v>
      </c>
      <c r="F32" s="153">
        <f>+'Sales &amp; Revenue Adj.'!B14</f>
        <v>-27061</v>
      </c>
      <c r="G32" s="153"/>
      <c r="H32" s="154"/>
      <c r="I32" s="148"/>
      <c r="J32" s="155"/>
      <c r="P32" s="139">
        <f t="shared" si="18"/>
        <v>43221</v>
      </c>
      <c r="Q32" s="140"/>
      <c r="R32" s="141">
        <v>150175.392609</v>
      </c>
      <c r="S32" s="141">
        <v>150063.19538620446</v>
      </c>
      <c r="T32" s="141">
        <f t="shared" si="19"/>
        <v>-112.19722279554117</v>
      </c>
      <c r="U32" s="141"/>
      <c r="V32" s="141">
        <v>105469.56447499999</v>
      </c>
      <c r="W32" s="141">
        <v>105517.51899043325</v>
      </c>
      <c r="X32" s="141">
        <f t="shared" si="20"/>
        <v>47.954515433259076</v>
      </c>
      <c r="Y32" s="141"/>
      <c r="Z32" s="141">
        <v>708.71026399999994</v>
      </c>
      <c r="AA32" s="141">
        <v>692.132653853904</v>
      </c>
      <c r="AB32" s="141">
        <f t="shared" si="21"/>
        <v>-16.577610146095935</v>
      </c>
    </row>
    <row r="33" spans="1:29">
      <c r="A33" s="135">
        <f t="shared" si="0"/>
        <v>24</v>
      </c>
      <c r="C33" s="158" t="s">
        <v>24</v>
      </c>
      <c r="E33" s="142">
        <f>SUM('Sales &amp; Revenue Adj.'!B29:B29)</f>
        <v>2803305.1896940321</v>
      </c>
      <c r="F33" s="153">
        <f>SUM('Sales &amp; Revenue Adj.'!B15:B15)</f>
        <v>75607</v>
      </c>
      <c r="G33" s="153"/>
      <c r="H33" s="154"/>
      <c r="I33" s="148"/>
      <c r="J33" s="155"/>
      <c r="P33" s="139">
        <f t="shared" si="18"/>
        <v>43252</v>
      </c>
      <c r="Q33" s="140"/>
      <c r="R33" s="141">
        <v>156368.30940299999</v>
      </c>
      <c r="S33" s="141">
        <v>155998.4724139582</v>
      </c>
      <c r="T33" s="141">
        <f t="shared" si="19"/>
        <v>-369.83698904179619</v>
      </c>
      <c r="U33" s="141"/>
      <c r="V33" s="141">
        <v>103412.23788</v>
      </c>
      <c r="W33" s="141">
        <v>103287.49613780937</v>
      </c>
      <c r="X33" s="141">
        <f t="shared" si="20"/>
        <v>-124.74174219062843</v>
      </c>
      <c r="Y33" s="141"/>
      <c r="Z33" s="141">
        <v>1878.608117</v>
      </c>
      <c r="AA33" s="141">
        <v>1853.3650875184496</v>
      </c>
      <c r="AB33" s="141">
        <f t="shared" si="21"/>
        <v>-25.243029481550366</v>
      </c>
    </row>
    <row r="34" spans="1:29">
      <c r="A34" s="135">
        <f t="shared" si="0"/>
        <v>25</v>
      </c>
      <c r="C34" s="126" t="s">
        <v>9</v>
      </c>
      <c r="D34" s="126"/>
      <c r="E34" s="159">
        <f>'Sales &amp; Revenue Adj.'!B30</f>
        <v>85916.234525271488</v>
      </c>
      <c r="F34" s="160">
        <f>+'Sales &amp; Revenue Adj.'!B16</f>
        <v>3019</v>
      </c>
      <c r="G34" s="161"/>
      <c r="H34" s="154"/>
      <c r="I34" s="148"/>
      <c r="J34" s="155"/>
      <c r="P34" s="139">
        <f t="shared" si="18"/>
        <v>43282</v>
      </c>
      <c r="Q34" s="140"/>
      <c r="R34" s="141">
        <v>162872.29865000001</v>
      </c>
      <c r="S34" s="141">
        <v>158858.00433889453</v>
      </c>
      <c r="T34" s="141">
        <f t="shared" si="19"/>
        <v>-4014.2943111054774</v>
      </c>
      <c r="U34" s="141"/>
      <c r="V34" s="141">
        <v>109389.24895800001</v>
      </c>
      <c r="W34" s="141">
        <v>108032.11353169671</v>
      </c>
      <c r="X34" s="141">
        <f t="shared" si="20"/>
        <v>-1357.135426303299</v>
      </c>
      <c r="Y34" s="141"/>
      <c r="Z34" s="141">
        <v>3447.3845299999998</v>
      </c>
      <c r="AA34" s="141">
        <v>3163.6658384305756</v>
      </c>
      <c r="AB34" s="141">
        <f t="shared" si="21"/>
        <v>-283.71869156942421</v>
      </c>
    </row>
    <row r="35" spans="1:29">
      <c r="A35" s="135">
        <f t="shared" si="0"/>
        <v>26</v>
      </c>
      <c r="C35" s="30" t="s">
        <v>21</v>
      </c>
      <c r="E35" s="142">
        <f>SUM(E26:E34)</f>
        <v>135247697.97728741</v>
      </c>
      <c r="F35" s="5">
        <f>SUM(F26:F34)</f>
        <v>5277160</v>
      </c>
      <c r="G35" s="5"/>
      <c r="H35" s="154"/>
      <c r="I35" s="148"/>
      <c r="J35" s="155"/>
      <c r="P35" s="139">
        <f t="shared" si="18"/>
        <v>43313</v>
      </c>
      <c r="Q35" s="140"/>
      <c r="R35" s="141">
        <v>185803.802368</v>
      </c>
      <c r="S35" s="141">
        <v>183693.22960392115</v>
      </c>
      <c r="T35" s="141">
        <f t="shared" si="19"/>
        <v>-2110.5727640788537</v>
      </c>
      <c r="U35" s="141"/>
      <c r="V35" s="141">
        <v>114294.681037</v>
      </c>
      <c r="W35" s="141">
        <v>113585.73806281207</v>
      </c>
      <c r="X35" s="141">
        <f t="shared" si="20"/>
        <v>-708.94297418792848</v>
      </c>
      <c r="Y35" s="141"/>
      <c r="Z35" s="141">
        <v>4528.3572279999998</v>
      </c>
      <c r="AA35" s="141">
        <v>4378.1233659731715</v>
      </c>
      <c r="AB35" s="141">
        <f t="shared" si="21"/>
        <v>-150.23386202682832</v>
      </c>
    </row>
    <row r="36" spans="1:29">
      <c r="A36" s="135"/>
      <c r="P36" s="139">
        <f t="shared" si="18"/>
        <v>43344</v>
      </c>
      <c r="Q36" s="140"/>
      <c r="R36" s="141">
        <v>166948.099047</v>
      </c>
      <c r="S36" s="141">
        <v>167084.71787168639</v>
      </c>
      <c r="T36" s="141">
        <f t="shared" si="19"/>
        <v>136.61882468638942</v>
      </c>
      <c r="U36" s="141"/>
      <c r="V36" s="141">
        <v>111133.23430900001</v>
      </c>
      <c r="W36" s="141">
        <v>111179.03331969124</v>
      </c>
      <c r="X36" s="141">
        <f t="shared" si="20"/>
        <v>45.799010691232979</v>
      </c>
      <c r="Y36" s="141"/>
      <c r="Z36" s="141">
        <v>3435.8691839999997</v>
      </c>
      <c r="AA36" s="141">
        <v>3445.4260158801176</v>
      </c>
      <c r="AB36" s="141">
        <f t="shared" si="21"/>
        <v>9.5568318801178975</v>
      </c>
    </row>
    <row r="37" spans="1:29">
      <c r="A37" s="162"/>
      <c r="B37" s="163"/>
      <c r="C37" s="163"/>
      <c r="D37" s="163"/>
      <c r="E37" s="164"/>
      <c r="F37" s="165"/>
      <c r="G37" s="165"/>
      <c r="P37" s="139">
        <f t="shared" si="18"/>
        <v>43374</v>
      </c>
      <c r="Q37" s="140"/>
      <c r="R37" s="141">
        <v>155888.47705199997</v>
      </c>
      <c r="S37" s="141">
        <v>156009.32489563629</v>
      </c>
      <c r="T37" s="141">
        <f t="shared" si="19"/>
        <v>120.84784363632207</v>
      </c>
      <c r="U37" s="141"/>
      <c r="V37" s="141">
        <v>102939.77304099999</v>
      </c>
      <c r="W37" s="141">
        <v>103051.26389170239</v>
      </c>
      <c r="X37" s="141">
        <f t="shared" si="20"/>
        <v>111.4908507023938</v>
      </c>
      <c r="Y37" s="141"/>
      <c r="Z37" s="141">
        <v>1100.2293710000001</v>
      </c>
      <c r="AA37" s="141">
        <v>1100.2293710000001</v>
      </c>
      <c r="AB37" s="141">
        <f t="shared" si="21"/>
        <v>0</v>
      </c>
    </row>
    <row r="38" spans="1:29">
      <c r="A38" s="166" t="s">
        <v>171</v>
      </c>
      <c r="B38" s="163"/>
      <c r="C38" s="163"/>
      <c r="D38" s="163"/>
      <c r="E38" s="164"/>
      <c r="F38" s="167"/>
      <c r="G38" s="167"/>
      <c r="P38" s="139">
        <f t="shared" si="18"/>
        <v>43405</v>
      </c>
      <c r="Q38" s="140"/>
      <c r="R38" s="141">
        <v>146612.391519</v>
      </c>
      <c r="S38" s="141">
        <v>147285.21813617839</v>
      </c>
      <c r="T38" s="141">
        <f t="shared" si="19"/>
        <v>672.82661717839073</v>
      </c>
      <c r="U38" s="141"/>
      <c r="V38" s="141">
        <v>97852.071420000007</v>
      </c>
      <c r="W38" s="141">
        <v>98508.171347521245</v>
      </c>
      <c r="X38" s="141">
        <f t="shared" si="20"/>
        <v>656.09992752123799</v>
      </c>
      <c r="Y38" s="141"/>
      <c r="Z38" s="141">
        <v>309.864799</v>
      </c>
      <c r="AA38" s="141">
        <v>309.864799</v>
      </c>
      <c r="AB38" s="141">
        <f t="shared" si="21"/>
        <v>0</v>
      </c>
    </row>
    <row r="39" spans="1:29">
      <c r="A39" s="166" t="s">
        <v>190</v>
      </c>
      <c r="B39" s="163"/>
      <c r="C39" s="163"/>
      <c r="D39" s="163"/>
      <c r="E39" s="164"/>
      <c r="F39" s="168"/>
      <c r="G39" s="168"/>
      <c r="P39" s="145">
        <f t="shared" si="18"/>
        <v>43435</v>
      </c>
      <c r="Q39" s="146"/>
      <c r="R39" s="147">
        <v>160253.025692</v>
      </c>
      <c r="S39" s="147">
        <v>160868.37982057815</v>
      </c>
      <c r="T39" s="147">
        <f t="shared" si="19"/>
        <v>615.3541285781539</v>
      </c>
      <c r="U39" s="141"/>
      <c r="V39" s="147">
        <v>111404.95738000001</v>
      </c>
      <c r="W39" s="147">
        <v>112007.6112398759</v>
      </c>
      <c r="X39" s="147">
        <f t="shared" si="20"/>
        <v>602.65385987589252</v>
      </c>
      <c r="Y39" s="141"/>
      <c r="Z39" s="147">
        <v>224.08819800000001</v>
      </c>
      <c r="AA39" s="147">
        <v>224.08819800000001</v>
      </c>
      <c r="AB39" s="147">
        <f t="shared" si="21"/>
        <v>0</v>
      </c>
    </row>
    <row r="40" spans="1:29">
      <c r="A40" s="162"/>
      <c r="B40" s="163"/>
      <c r="C40" s="163"/>
      <c r="D40" s="163"/>
      <c r="E40" s="164"/>
      <c r="F40" s="149"/>
      <c r="G40" s="149"/>
      <c r="P40" s="139" t="s">
        <v>21</v>
      </c>
      <c r="Q40" s="140"/>
      <c r="R40" s="148">
        <f>SUM(R28:R39)</f>
        <v>1894780.1425289998</v>
      </c>
      <c r="S40" s="148">
        <f t="shared" ref="S40" si="22">SUM(S28:S39)</f>
        <v>1889999.7951727537</v>
      </c>
      <c r="T40" s="148">
        <f t="shared" ref="T40" si="23">SUM(T28:T39)</f>
        <v>-4780.3473562464351</v>
      </c>
      <c r="V40" s="148">
        <f>SUM(V28:V39)</f>
        <v>1297857.967837</v>
      </c>
      <c r="W40" s="148">
        <f t="shared" ref="W40" si="24">SUM(W28:W39)</f>
        <v>1297418.7180764347</v>
      </c>
      <c r="X40" s="148">
        <f t="shared" ref="X40" si="25">SUM(X28:X39)</f>
        <v>-439.24976056517335</v>
      </c>
      <c r="Y40" s="148"/>
      <c r="Z40" s="148">
        <f>SUM(Z28:Z39)</f>
        <v>16726.140044</v>
      </c>
      <c r="AA40" s="148">
        <f t="shared" ref="AA40" si="26">SUM(AA28:AA39)</f>
        <v>16259.923682656217</v>
      </c>
      <c r="AB40" s="148">
        <f t="shared" ref="AB40" si="27">SUM(AB28:AB39)</f>
        <v>-466.21636134378093</v>
      </c>
    </row>
    <row r="41" spans="1:29">
      <c r="B41" s="163"/>
      <c r="C41" s="163"/>
      <c r="D41" s="163"/>
      <c r="E41" s="164"/>
      <c r="F41" s="165"/>
      <c r="G41" s="165"/>
    </row>
    <row r="42" spans="1:29">
      <c r="A42" s="162"/>
      <c r="B42" s="163"/>
      <c r="C42" s="163"/>
      <c r="D42" s="163"/>
      <c r="E42" s="131"/>
      <c r="F42" s="168"/>
      <c r="G42" s="168"/>
      <c r="Q42" s="133"/>
      <c r="R42" s="50" t="s">
        <v>173</v>
      </c>
      <c r="S42" s="132"/>
      <c r="T42" s="132"/>
      <c r="V42" s="50" t="s">
        <v>140</v>
      </c>
      <c r="W42" s="132"/>
      <c r="X42" s="132"/>
      <c r="Y42" s="133"/>
      <c r="Z42" s="50" t="s">
        <v>27</v>
      </c>
      <c r="AA42" s="132"/>
      <c r="AB42" s="132"/>
      <c r="AC42" s="133"/>
    </row>
    <row r="43" spans="1:29">
      <c r="A43" s="162"/>
      <c r="B43" s="163"/>
      <c r="C43" s="163"/>
      <c r="D43" s="163"/>
      <c r="E43" s="131"/>
      <c r="F43" s="169"/>
      <c r="G43" s="169"/>
      <c r="I43" s="155"/>
      <c r="Q43" s="133"/>
      <c r="R43" s="53" t="s">
        <v>143</v>
      </c>
      <c r="S43" s="134"/>
      <c r="T43" s="134"/>
      <c r="V43" s="53" t="s">
        <v>141</v>
      </c>
      <c r="W43" s="134"/>
      <c r="X43" s="134"/>
      <c r="Y43" s="133"/>
      <c r="Z43" s="53" t="s">
        <v>144</v>
      </c>
      <c r="AA43" s="134"/>
      <c r="AB43" s="134"/>
      <c r="AC43" s="148"/>
    </row>
    <row r="44" spans="1:29">
      <c r="A44" s="162"/>
      <c r="B44" s="163"/>
      <c r="C44" s="163"/>
      <c r="D44" s="163"/>
      <c r="E44" s="131"/>
      <c r="F44" s="168"/>
      <c r="G44" s="168"/>
      <c r="I44" s="155"/>
      <c r="P44" s="58" t="s">
        <v>64</v>
      </c>
      <c r="R44" s="58" t="s">
        <v>121</v>
      </c>
      <c r="S44" s="58" t="s">
        <v>130</v>
      </c>
      <c r="T44" s="58" t="s">
        <v>131</v>
      </c>
      <c r="V44" s="58" t="s">
        <v>121</v>
      </c>
      <c r="W44" s="58" t="s">
        <v>130</v>
      </c>
      <c r="X44" s="58" t="s">
        <v>131</v>
      </c>
      <c r="Z44" s="58" t="s">
        <v>121</v>
      </c>
      <c r="AA44" s="58" t="s">
        <v>130</v>
      </c>
      <c r="AB44" s="58" t="s">
        <v>131</v>
      </c>
    </row>
    <row r="45" spans="1:29">
      <c r="A45" s="162"/>
      <c r="B45" s="163"/>
      <c r="C45" s="163"/>
      <c r="D45" s="163"/>
      <c r="E45" s="131"/>
      <c r="F45" s="149"/>
      <c r="G45" s="149"/>
      <c r="P45" s="139">
        <f t="shared" ref="P45:P56" si="28">P28</f>
        <v>43101</v>
      </c>
      <c r="Q45" s="148"/>
      <c r="R45" s="141">
        <f t="array" ref="R45:R56">TRANSPOSE('Actual Total Usage'!B28:M28)/1000</f>
        <v>45745.730302000004</v>
      </c>
      <c r="S45" s="141">
        <f t="array" ref="S45:S56">TRANSPOSE('Normalized Total Usage'!B28:M28)/1000</f>
        <v>46069.022971372666</v>
      </c>
      <c r="T45" s="141">
        <f>S45-R45</f>
        <v>323.2926693726622</v>
      </c>
      <c r="U45" s="141"/>
      <c r="V45" s="141">
        <f t="array" ref="V45:V56">TRANSPOSE('Actual Total Usage'!B29:M29)/1000</f>
        <v>14705.562185000001</v>
      </c>
      <c r="W45" s="141">
        <f t="array" ref="W45:W56">TRANSPOSE('Normalized Total Usage'!B29:M29)/1000</f>
        <v>15984.509200517865</v>
      </c>
      <c r="X45" s="141">
        <f>W45-V45</f>
        <v>1278.9470155178642</v>
      </c>
      <c r="Y45" s="141"/>
      <c r="Z45" s="141">
        <f t="array" ref="Z45:Z56">TRANSPOSE('Actual Total Usage'!B30:M30)/1000</f>
        <v>997.46</v>
      </c>
      <c r="AA45" s="141">
        <f t="array" ref="AA45:AA56">TRANSPOSE('Normalized Total Usage'!B30:M30)/1000</f>
        <v>1029.0105756855714</v>
      </c>
      <c r="AB45" s="141">
        <f>AA45-Z45</f>
        <v>31.550575685571403</v>
      </c>
      <c r="AC45" s="148"/>
    </row>
    <row r="46" spans="1:29">
      <c r="A46" s="162"/>
      <c r="B46" s="163"/>
      <c r="C46" s="163"/>
      <c r="D46" s="163"/>
      <c r="E46" s="170"/>
      <c r="F46" s="168"/>
      <c r="G46" s="168"/>
      <c r="P46" s="139">
        <f t="shared" si="28"/>
        <v>43132</v>
      </c>
      <c r="Q46" s="148"/>
      <c r="R46" s="141">
        <v>43929.830578000001</v>
      </c>
      <c r="S46" s="141">
        <v>43733.919691333955</v>
      </c>
      <c r="T46" s="141">
        <f t="shared" ref="T46:T56" si="29">S46-R46</f>
        <v>-195.91088666604628</v>
      </c>
      <c r="U46" s="141"/>
      <c r="V46" s="141">
        <v>13348.269554999999</v>
      </c>
      <c r="W46" s="141">
        <v>12542.908577137294</v>
      </c>
      <c r="X46" s="141">
        <f t="shared" ref="X46:X56" si="30">W46-V46</f>
        <v>-805.36097786270511</v>
      </c>
      <c r="Y46" s="141"/>
      <c r="Z46" s="141">
        <v>897.14</v>
      </c>
      <c r="AA46" s="141">
        <v>877.42439898533053</v>
      </c>
      <c r="AB46" s="141">
        <f t="shared" ref="AB46:AB56" si="31">AA46-Z46</f>
        <v>-19.71560101466946</v>
      </c>
      <c r="AC46" s="148"/>
    </row>
    <row r="47" spans="1:29">
      <c r="A47" s="162"/>
      <c r="B47" s="163"/>
      <c r="C47" s="163"/>
      <c r="D47" s="163"/>
      <c r="E47" s="131"/>
      <c r="F47" s="6"/>
      <c r="G47" s="6"/>
      <c r="P47" s="139">
        <f t="shared" si="28"/>
        <v>43160</v>
      </c>
      <c r="Q47" s="148"/>
      <c r="R47" s="141">
        <v>44503.265692999994</v>
      </c>
      <c r="S47" s="141">
        <v>44486.104677806674</v>
      </c>
      <c r="T47" s="141">
        <f t="shared" si="29"/>
        <v>-17.161015193320054</v>
      </c>
      <c r="U47" s="141"/>
      <c r="V47" s="141">
        <v>14774.1</v>
      </c>
      <c r="W47" s="141">
        <v>14881.072003025</v>
      </c>
      <c r="X47" s="141">
        <f t="shared" si="30"/>
        <v>106.97200302499914</v>
      </c>
      <c r="Y47" s="141"/>
      <c r="Z47" s="141">
        <v>943.66</v>
      </c>
      <c r="AA47" s="141">
        <v>945.4108794533845</v>
      </c>
      <c r="AB47" s="141">
        <f t="shared" si="31"/>
        <v>1.7508794533845276</v>
      </c>
      <c r="AC47" s="148"/>
    </row>
    <row r="48" spans="1:29">
      <c r="A48" s="171"/>
      <c r="B48" s="3"/>
      <c r="C48" s="3"/>
      <c r="D48" s="3"/>
      <c r="E48" s="3"/>
      <c r="F48" s="3"/>
      <c r="G48" s="3"/>
      <c r="P48" s="139">
        <f t="shared" si="28"/>
        <v>43191</v>
      </c>
      <c r="Q48" s="148"/>
      <c r="R48" s="141">
        <v>42551.050405000002</v>
      </c>
      <c r="S48" s="141">
        <v>42585.838534201735</v>
      </c>
      <c r="T48" s="141">
        <f t="shared" si="29"/>
        <v>34.788129201733682</v>
      </c>
      <c r="U48" s="141"/>
      <c r="V48" s="141">
        <v>12167.918880000001</v>
      </c>
      <c r="W48" s="141">
        <v>12291.254040215736</v>
      </c>
      <c r="X48" s="141">
        <f t="shared" si="30"/>
        <v>123.3351602157345</v>
      </c>
      <c r="Y48" s="141"/>
      <c r="Z48" s="141">
        <v>776.62</v>
      </c>
      <c r="AA48" s="141">
        <v>781.38586538892207</v>
      </c>
      <c r="AB48" s="141">
        <f t="shared" si="31"/>
        <v>4.7658653889220659</v>
      </c>
      <c r="AC48" s="148"/>
    </row>
    <row r="49" spans="1:29">
      <c r="A49" s="171"/>
      <c r="B49" s="3"/>
      <c r="C49" s="3"/>
      <c r="D49" s="3"/>
      <c r="E49" s="3"/>
      <c r="F49" s="3"/>
      <c r="G49" s="3"/>
      <c r="P49" s="139">
        <f t="shared" si="28"/>
        <v>43221</v>
      </c>
      <c r="Q49" s="148"/>
      <c r="R49" s="141">
        <v>42098.019358999998</v>
      </c>
      <c r="S49" s="141">
        <v>42098.70113286272</v>
      </c>
      <c r="T49" s="141">
        <f t="shared" si="29"/>
        <v>0.68177386272145668</v>
      </c>
      <c r="U49" s="141"/>
      <c r="V49" s="141">
        <v>9528.3856850000011</v>
      </c>
      <c r="W49" s="141">
        <v>9723.226773721326</v>
      </c>
      <c r="X49" s="141">
        <f t="shared" si="30"/>
        <v>194.84108872132492</v>
      </c>
      <c r="Y49" s="141"/>
      <c r="Z49" s="141">
        <v>591.08000000000004</v>
      </c>
      <c r="AA49" s="141">
        <v>601.1173555526035</v>
      </c>
      <c r="AB49" s="141">
        <f t="shared" si="31"/>
        <v>10.037355552603458</v>
      </c>
      <c r="AC49" s="148"/>
    </row>
    <row r="50" spans="1:29">
      <c r="A50" s="171"/>
      <c r="B50" s="3"/>
      <c r="C50" s="3"/>
      <c r="D50" s="3"/>
      <c r="E50" s="3"/>
      <c r="F50" s="3"/>
      <c r="G50" s="3"/>
      <c r="P50" s="139">
        <f t="shared" si="28"/>
        <v>43252</v>
      </c>
      <c r="Q50" s="148"/>
      <c r="R50" s="141">
        <v>36454.394177000002</v>
      </c>
      <c r="S50" s="141">
        <v>36355.963409268283</v>
      </c>
      <c r="T50" s="141">
        <f t="shared" si="29"/>
        <v>-98.430767731719243</v>
      </c>
      <c r="U50" s="141"/>
      <c r="V50" s="141">
        <v>8207.9652699999988</v>
      </c>
      <c r="W50" s="141">
        <v>8185.6526829803652</v>
      </c>
      <c r="X50" s="141">
        <f t="shared" si="30"/>
        <v>-22.312587019633611</v>
      </c>
      <c r="Y50" s="141"/>
      <c r="Z50" s="141">
        <v>387.72</v>
      </c>
      <c r="AA50" s="141">
        <v>387.26751144258054</v>
      </c>
      <c r="AB50" s="141">
        <f t="shared" si="31"/>
        <v>-0.45248855741948546</v>
      </c>
      <c r="AC50" s="148"/>
    </row>
    <row r="51" spans="1:29">
      <c r="A51" s="171"/>
      <c r="B51" s="3"/>
      <c r="C51" s="3"/>
      <c r="D51" s="3"/>
      <c r="E51" s="3"/>
      <c r="F51" s="3"/>
      <c r="G51" s="3"/>
      <c r="P51" s="139">
        <f t="shared" si="28"/>
        <v>43282</v>
      </c>
      <c r="Q51" s="148"/>
      <c r="R51" s="141">
        <v>48717.375324000001</v>
      </c>
      <c r="S51" s="141">
        <v>47638.125478356735</v>
      </c>
      <c r="T51" s="141">
        <f t="shared" si="29"/>
        <v>-1079.2498456432659</v>
      </c>
      <c r="U51" s="141"/>
      <c r="V51" s="141">
        <v>6333.3257949999997</v>
      </c>
      <c r="W51" s="141">
        <v>6090.5746375682929</v>
      </c>
      <c r="X51" s="141">
        <f t="shared" si="30"/>
        <v>-242.75115743170682</v>
      </c>
      <c r="Y51" s="141"/>
      <c r="Z51" s="141">
        <v>316.26</v>
      </c>
      <c r="AA51" s="141">
        <v>311.33712301843309</v>
      </c>
      <c r="AB51" s="141">
        <f t="shared" si="31"/>
        <v>-4.9228769815669011</v>
      </c>
      <c r="AC51" s="148"/>
    </row>
    <row r="52" spans="1:29">
      <c r="A52" s="171"/>
      <c r="B52" s="3"/>
      <c r="C52" s="3"/>
      <c r="D52" s="3"/>
      <c r="E52" s="3"/>
      <c r="F52" s="3"/>
      <c r="G52" s="3"/>
      <c r="P52" s="139">
        <f t="shared" si="28"/>
        <v>43313</v>
      </c>
      <c r="Q52" s="148"/>
      <c r="R52" s="141">
        <v>46696.152519000003</v>
      </c>
      <c r="S52" s="141">
        <v>46131.249610161714</v>
      </c>
      <c r="T52" s="141">
        <f t="shared" si="29"/>
        <v>-564.90290883828857</v>
      </c>
      <c r="U52" s="141"/>
      <c r="V52" s="141">
        <v>5565.0993349999999</v>
      </c>
      <c r="W52" s="141">
        <v>5438.8578345329915</v>
      </c>
      <c r="X52" s="141">
        <f t="shared" si="30"/>
        <v>-126.24150046700834</v>
      </c>
      <c r="Y52" s="141"/>
      <c r="Z52" s="141">
        <v>285.14</v>
      </c>
      <c r="AA52" s="141">
        <v>282.56325881447532</v>
      </c>
      <c r="AB52" s="141">
        <f t="shared" si="31"/>
        <v>-2.5767411855246678</v>
      </c>
      <c r="AC52" s="148"/>
    </row>
    <row r="53" spans="1:29">
      <c r="P53" s="139">
        <f t="shared" si="28"/>
        <v>43344</v>
      </c>
      <c r="Q53" s="148"/>
      <c r="R53" s="141">
        <v>43379.395791000003</v>
      </c>
      <c r="S53" s="141">
        <v>43415.962344298205</v>
      </c>
      <c r="T53" s="141">
        <f t="shared" si="29"/>
        <v>36.566553298202052</v>
      </c>
      <c r="U53" s="141"/>
      <c r="V53" s="141">
        <v>5746.4796399999996</v>
      </c>
      <c r="W53" s="141">
        <v>5754.6513390354412</v>
      </c>
      <c r="X53" s="141">
        <f t="shared" si="30"/>
        <v>8.1716990354416339</v>
      </c>
      <c r="Y53" s="141"/>
      <c r="Z53" s="141">
        <v>298.26</v>
      </c>
      <c r="AA53" s="141">
        <v>298.4267942267989</v>
      </c>
      <c r="AB53" s="141">
        <f t="shared" si="31"/>
        <v>0.16679422679891331</v>
      </c>
      <c r="AC53" s="148"/>
    </row>
    <row r="54" spans="1:29">
      <c r="P54" s="139">
        <f t="shared" si="28"/>
        <v>43374</v>
      </c>
      <c r="Q54" s="148"/>
      <c r="R54" s="141">
        <v>35046.087943999999</v>
      </c>
      <c r="S54" s="141">
        <v>35113.31472737169</v>
      </c>
      <c r="T54" s="141">
        <f t="shared" si="29"/>
        <v>67.226783371690544</v>
      </c>
      <c r="U54" s="141"/>
      <c r="V54" s="141">
        <v>7995.505725</v>
      </c>
      <c r="W54" s="141">
        <v>8072.6758809875437</v>
      </c>
      <c r="X54" s="141">
        <f t="shared" si="30"/>
        <v>77.170155987543694</v>
      </c>
      <c r="Y54" s="141"/>
      <c r="Z54" s="141">
        <v>353.44</v>
      </c>
      <c r="AA54" s="141">
        <v>356.60178508422302</v>
      </c>
      <c r="AB54" s="141">
        <f t="shared" si="31"/>
        <v>3.1617850842230268</v>
      </c>
      <c r="AC54" s="148"/>
    </row>
    <row r="55" spans="1:29">
      <c r="P55" s="139">
        <f t="shared" si="28"/>
        <v>43405</v>
      </c>
      <c r="Q55" s="148"/>
      <c r="R55" s="141">
        <v>47156.353951999998</v>
      </c>
      <c r="S55" s="141">
        <v>47515.206209027754</v>
      </c>
      <c r="T55" s="141">
        <f t="shared" si="29"/>
        <v>358.85225702775642</v>
      </c>
      <c r="U55" s="141"/>
      <c r="V55" s="141">
        <v>9194.1588350000002</v>
      </c>
      <c r="W55" s="141">
        <v>10198.784454522111</v>
      </c>
      <c r="X55" s="141">
        <f t="shared" si="30"/>
        <v>1004.6256195221104</v>
      </c>
      <c r="Y55" s="141"/>
      <c r="Z55" s="141">
        <v>515.476</v>
      </c>
      <c r="AA55" s="141">
        <v>546.84645175589424</v>
      </c>
      <c r="AB55" s="141">
        <f t="shared" si="31"/>
        <v>31.370451755894237</v>
      </c>
      <c r="AC55" s="148"/>
    </row>
    <row r="56" spans="1:29">
      <c r="P56" s="145">
        <f t="shared" si="28"/>
        <v>43435</v>
      </c>
      <c r="Q56" s="148"/>
      <c r="R56" s="147">
        <v>42267.793201</v>
      </c>
      <c r="S56" s="147">
        <v>42578.806473124998</v>
      </c>
      <c r="T56" s="147">
        <f t="shared" si="29"/>
        <v>311.01327212499746</v>
      </c>
      <c r="U56" s="141"/>
      <c r="V56" s="147">
        <v>12572.569045</v>
      </c>
      <c r="W56" s="147">
        <v>13778.477715450066</v>
      </c>
      <c r="X56" s="147">
        <f t="shared" si="30"/>
        <v>1205.908670450066</v>
      </c>
      <c r="Y56" s="141"/>
      <c r="Z56" s="147">
        <v>768.62400000000002</v>
      </c>
      <c r="AA56" s="147">
        <v>799.40423511705433</v>
      </c>
      <c r="AB56" s="147">
        <f t="shared" si="31"/>
        <v>30.780235117054303</v>
      </c>
      <c r="AC56" s="148"/>
    </row>
    <row r="57" spans="1:29">
      <c r="P57" s="139" t="s">
        <v>21</v>
      </c>
      <c r="Q57" s="148"/>
      <c r="R57" s="148">
        <f>SUM(R45:R56)</f>
        <v>518545.44924500003</v>
      </c>
      <c r="S57" s="148">
        <f t="shared" ref="S57" si="32">SUM(S45:S56)</f>
        <v>517722.21525918704</v>
      </c>
      <c r="T57" s="148">
        <f t="shared" ref="T57" si="33">SUM(T45:T56)</f>
        <v>-823.2339858128762</v>
      </c>
      <c r="V57" s="148">
        <f>SUM(V45:V56)</f>
        <v>120139.33994999999</v>
      </c>
      <c r="W57" s="148">
        <f t="shared" ref="W57" si="34">SUM(W45:W56)</f>
        <v>122942.64513969402</v>
      </c>
      <c r="X57" s="148">
        <f t="shared" ref="X57" si="35">SUM(X45:X56)</f>
        <v>2803.3051896940306</v>
      </c>
      <c r="Y57" s="148"/>
      <c r="Z57" s="148">
        <f>SUM(Z45:Z56)</f>
        <v>7130.88</v>
      </c>
      <c r="AA57" s="148">
        <f t="shared" ref="AA57" si="36">SUM(AA45:AA56)</f>
        <v>7216.7962345252708</v>
      </c>
      <c r="AB57" s="148">
        <f t="shared" ref="AB57" si="37">SUM(AB45:AB56)</f>
        <v>85.91623452527142</v>
      </c>
      <c r="AC57" s="148"/>
    </row>
    <row r="59" spans="1:29">
      <c r="R59" s="50"/>
      <c r="S59" s="132"/>
      <c r="T59" s="132"/>
    </row>
    <row r="60" spans="1:29">
      <c r="R60" s="53" t="s">
        <v>21</v>
      </c>
      <c r="S60" s="134"/>
      <c r="T60" s="134"/>
    </row>
    <row r="61" spans="1:29">
      <c r="P61" s="58" t="s">
        <v>64</v>
      </c>
      <c r="R61" s="58" t="s">
        <v>121</v>
      </c>
      <c r="S61" s="58" t="s">
        <v>130</v>
      </c>
      <c r="T61" s="58" t="s">
        <v>131</v>
      </c>
    </row>
    <row r="62" spans="1:29">
      <c r="P62" s="139">
        <f t="shared" ref="P62:P73" si="38">P45</f>
        <v>43101</v>
      </c>
      <c r="R62" s="141">
        <f>R11+V11+Z11+R28+V28+Z28+R45+V45+Z45</f>
        <v>2118037.8913230002</v>
      </c>
      <c r="S62" s="141">
        <f t="shared" ref="S62:T73" si="39">S11+W11+AA11+S28+W28+AA28+S45+W45+AA45</f>
        <v>2201943.218956749</v>
      </c>
      <c r="T62" s="141">
        <f t="shared" si="39"/>
        <v>83905.327633748908</v>
      </c>
    </row>
    <row r="63" spans="1:29">
      <c r="P63" s="139">
        <f t="shared" si="38"/>
        <v>43132</v>
      </c>
      <c r="R63" s="141">
        <f t="shared" ref="R63:R73" si="40">R12+V12+Z12+R29+V29+Z29+R46+V46+Z46</f>
        <v>1967096.1527199997</v>
      </c>
      <c r="S63" s="141">
        <f t="shared" si="39"/>
        <v>1914229.7639754585</v>
      </c>
      <c r="T63" s="141">
        <f t="shared" si="39"/>
        <v>-52866.388744541327</v>
      </c>
    </row>
    <row r="64" spans="1:29">
      <c r="P64" s="139">
        <f t="shared" si="38"/>
        <v>43160</v>
      </c>
      <c r="R64" s="141">
        <f t="shared" si="40"/>
        <v>1943915.0043829998</v>
      </c>
      <c r="S64" s="141">
        <f t="shared" si="39"/>
        <v>1949599.793274102</v>
      </c>
      <c r="T64" s="141">
        <f t="shared" si="39"/>
        <v>5684.7888911021673</v>
      </c>
    </row>
    <row r="65" spans="16:20">
      <c r="P65" s="139">
        <f t="shared" si="38"/>
        <v>43191</v>
      </c>
      <c r="R65" s="141">
        <f t="shared" si="40"/>
        <v>1699430.7868760002</v>
      </c>
      <c r="S65" s="141">
        <f t="shared" si="39"/>
        <v>1709953.1858275456</v>
      </c>
      <c r="T65" s="141">
        <f t="shared" si="39"/>
        <v>10522.398951545802</v>
      </c>
    </row>
    <row r="66" spans="16:20">
      <c r="P66" s="139">
        <f t="shared" si="38"/>
        <v>43221</v>
      </c>
      <c r="R66" s="141">
        <f t="shared" si="40"/>
        <v>1491600.9348240001</v>
      </c>
      <c r="S66" s="141">
        <f t="shared" si="39"/>
        <v>1508748.9452410345</v>
      </c>
      <c r="T66" s="141">
        <f t="shared" si="39"/>
        <v>17148.010417034406</v>
      </c>
    </row>
    <row r="67" spans="16:20">
      <c r="P67" s="139">
        <f t="shared" si="38"/>
        <v>43252</v>
      </c>
      <c r="R67" s="141">
        <f t="shared" si="40"/>
        <v>1404675.5963879998</v>
      </c>
      <c r="S67" s="141">
        <f t="shared" si="39"/>
        <v>1399102.8410358017</v>
      </c>
      <c r="T67" s="141">
        <f t="shared" si="39"/>
        <v>-5572.7553521981699</v>
      </c>
    </row>
    <row r="68" spans="16:20">
      <c r="P68" s="139">
        <f t="shared" si="38"/>
        <v>43282</v>
      </c>
      <c r="R68" s="141">
        <f t="shared" si="40"/>
        <v>1447752.4792699998</v>
      </c>
      <c r="S68" s="141">
        <f t="shared" si="39"/>
        <v>1387119.7711101347</v>
      </c>
      <c r="T68" s="141">
        <f t="shared" si="39"/>
        <v>-60632.708159865506</v>
      </c>
    </row>
    <row r="69" spans="16:20">
      <c r="P69" s="139">
        <f t="shared" si="38"/>
        <v>43313</v>
      </c>
      <c r="R69" s="141">
        <f t="shared" si="40"/>
        <v>1586741.9074739995</v>
      </c>
      <c r="S69" s="141">
        <f t="shared" si="39"/>
        <v>1554969.6854745676</v>
      </c>
      <c r="T69" s="141">
        <f t="shared" si="39"/>
        <v>-31772.221999432062</v>
      </c>
    </row>
    <row r="70" spans="16:20">
      <c r="P70" s="139">
        <f t="shared" si="38"/>
        <v>43344</v>
      </c>
      <c r="R70" s="141">
        <f t="shared" si="40"/>
        <v>1467149.394512</v>
      </c>
      <c r="S70" s="141">
        <f t="shared" si="39"/>
        <v>1469208.5103097057</v>
      </c>
      <c r="T70" s="141">
        <f t="shared" si="39"/>
        <v>2059.1157977056714</v>
      </c>
    </row>
    <row r="71" spans="16:20">
      <c r="P71" s="139">
        <f t="shared" si="38"/>
        <v>43374</v>
      </c>
      <c r="R71" s="141">
        <f t="shared" si="40"/>
        <v>1420211.0200189999</v>
      </c>
      <c r="S71" s="141">
        <f t="shared" si="39"/>
        <v>1427304.51412997</v>
      </c>
      <c r="T71" s="141">
        <f t="shared" si="39"/>
        <v>7093.4941109700012</v>
      </c>
    </row>
    <row r="72" spans="16:20">
      <c r="P72" s="139">
        <f t="shared" si="38"/>
        <v>43405</v>
      </c>
      <c r="R72" s="141">
        <f t="shared" si="40"/>
        <v>1590668.348403</v>
      </c>
      <c r="S72" s="141">
        <f t="shared" si="39"/>
        <v>1667674.2647172289</v>
      </c>
      <c r="T72" s="141">
        <f t="shared" si="39"/>
        <v>77005.916314229151</v>
      </c>
    </row>
    <row r="73" spans="16:20">
      <c r="P73" s="145">
        <f t="shared" si="38"/>
        <v>43435</v>
      </c>
      <c r="R73" s="147">
        <f t="shared" si="40"/>
        <v>1913129.2260700003</v>
      </c>
      <c r="S73" s="147">
        <f t="shared" si="39"/>
        <v>1995801.9461869893</v>
      </c>
      <c r="T73" s="147">
        <f t="shared" si="39"/>
        <v>82672.720116988959</v>
      </c>
    </row>
    <row r="74" spans="16:20">
      <c r="P74" s="139" t="s">
        <v>21</v>
      </c>
      <c r="R74" s="148">
        <f>SUM(R62:R73)</f>
        <v>20050408.742262002</v>
      </c>
      <c r="S74" s="148">
        <f t="shared" ref="S74" si="41">SUM(S62:S73)</f>
        <v>20185656.440239288</v>
      </c>
      <c r="T74" s="148">
        <f t="shared" ref="T74" si="42">SUM(T62:T73)</f>
        <v>135247.69797728799</v>
      </c>
    </row>
  </sheetData>
  <mergeCells count="4">
    <mergeCell ref="J7:N7"/>
    <mergeCell ref="J6:N6"/>
    <mergeCell ref="P5:AB5"/>
    <mergeCell ref="P6:AB6"/>
  </mergeCells>
  <phoneticPr fontId="8" type="noConversion"/>
  <printOptions horizontalCentered="1"/>
  <pageMargins left="0.75" right="0.75" top="1" bottom="1" header="0.5" footer="0.5"/>
  <pageSetup scale="95" orientation="landscape" r:id="rId1"/>
  <headerFooter alignWithMargins="0">
    <oddFooter xml:space="preserve">&amp;L&amp;F 
&amp;A&amp;RPage &amp;P of &amp;N </oddFooter>
  </headerFooter>
  <rowBreaks count="1" manualBreakCount="1">
    <brk id="41" min="15" max="27" man="1"/>
  </rowBreaks>
  <ignoredErrors>
    <ignoredError sqref="J11:L11" numberStoredAsText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62"/>
  <sheetViews>
    <sheetView workbookViewId="0">
      <selection sqref="A1:XFD1048576"/>
    </sheetView>
  </sheetViews>
  <sheetFormatPr defaultColWidth="14.6640625" defaultRowHeight="13.2"/>
  <cols>
    <col min="1" max="1" width="34.33203125" style="30" bestFit="1" customWidth="1"/>
    <col min="2" max="6" width="14.33203125" style="30" bestFit="1" customWidth="1"/>
    <col min="7" max="7" width="12.33203125" style="30" bestFit="1" customWidth="1"/>
    <col min="8" max="8" width="13.44140625" style="30" bestFit="1" customWidth="1"/>
    <col min="9" max="9" width="14.33203125" style="30" customWidth="1"/>
    <col min="10" max="13" width="15" style="30" customWidth="1"/>
    <col min="14" max="14" width="13.33203125" style="30" customWidth="1"/>
    <col min="15" max="16" width="14.6640625" style="30"/>
    <col min="17" max="17" width="33" style="30" bestFit="1" customWidth="1"/>
    <col min="18" max="16384" width="14.6640625" style="30"/>
  </cols>
  <sheetData>
    <row r="1" spans="1:14">
      <c r="A1" s="256" t="str">
        <f>'Summary Sheet'!A2</f>
        <v>PUGET SOUND ENERGY-ELECTRIC SYSTEM</v>
      </c>
      <c r="B1" s="257"/>
      <c r="C1" s="257"/>
      <c r="D1" s="257"/>
      <c r="E1" s="257"/>
      <c r="F1" s="257"/>
      <c r="G1" s="257"/>
      <c r="H1" s="257"/>
      <c r="I1" s="257"/>
      <c r="J1" s="257"/>
      <c r="K1" s="257"/>
      <c r="L1" s="257"/>
      <c r="M1" s="257"/>
      <c r="N1" s="257"/>
    </row>
    <row r="2" spans="1:14">
      <c r="A2" s="256" t="str">
        <f>'Summary Sheet'!A3</f>
        <v xml:space="preserve">TEMPERATURE NORMALIZATION </v>
      </c>
      <c r="B2" s="257"/>
      <c r="C2" s="257"/>
      <c r="D2" s="257"/>
      <c r="E2" s="257"/>
      <c r="F2" s="257"/>
      <c r="G2" s="257"/>
      <c r="H2" s="257"/>
      <c r="I2" s="257"/>
      <c r="J2" s="257"/>
      <c r="K2" s="257"/>
      <c r="L2" s="257"/>
      <c r="M2" s="257"/>
      <c r="N2" s="257"/>
    </row>
    <row r="3" spans="1:14">
      <c r="A3" s="256" t="str">
        <f>'Summary Sheet'!A4</f>
        <v>FOR THE TWELVE MONTHS ENDED DECEMBER, 2018</v>
      </c>
      <c r="B3" s="257"/>
      <c r="C3" s="257"/>
      <c r="D3" s="257"/>
      <c r="E3" s="257"/>
      <c r="F3" s="257"/>
      <c r="G3" s="257"/>
      <c r="H3" s="257"/>
      <c r="I3" s="257"/>
      <c r="J3" s="257"/>
      <c r="K3" s="257"/>
      <c r="L3" s="257"/>
      <c r="M3" s="257"/>
      <c r="N3" s="257"/>
    </row>
    <row r="4" spans="1:14">
      <c r="A4" s="258"/>
      <c r="B4" s="116"/>
      <c r="C4" s="116"/>
      <c r="D4" s="116"/>
      <c r="E4" s="116"/>
      <c r="F4" s="116"/>
      <c r="G4" s="116"/>
      <c r="H4" s="116"/>
      <c r="I4" s="116"/>
      <c r="J4" s="116"/>
      <c r="K4" s="116"/>
      <c r="L4" s="116"/>
      <c r="M4" s="116"/>
      <c r="N4" s="116"/>
    </row>
    <row r="5" spans="1:14" s="261" customFormat="1" ht="13.8" thickBot="1">
      <c r="A5" s="259"/>
      <c r="B5" s="259" t="s">
        <v>21</v>
      </c>
      <c r="C5" s="260">
        <f>'Summary Sheet'!B12</f>
        <v>43101</v>
      </c>
      <c r="D5" s="260">
        <f>'Summary Sheet'!B13</f>
        <v>43132</v>
      </c>
      <c r="E5" s="260">
        <f>'Summary Sheet'!B14</f>
        <v>43160</v>
      </c>
      <c r="F5" s="260">
        <f>'Summary Sheet'!B15</f>
        <v>43191</v>
      </c>
      <c r="G5" s="260">
        <f>'Summary Sheet'!B16</f>
        <v>43221</v>
      </c>
      <c r="H5" s="260">
        <f>'Summary Sheet'!B17</f>
        <v>43252</v>
      </c>
      <c r="I5" s="260">
        <f>'Summary Sheet'!B18</f>
        <v>43282</v>
      </c>
      <c r="J5" s="260">
        <f>'Summary Sheet'!B19</f>
        <v>43313</v>
      </c>
      <c r="K5" s="260">
        <f>'Summary Sheet'!B20</f>
        <v>43344</v>
      </c>
      <c r="L5" s="260">
        <f>'Summary Sheet'!B21</f>
        <v>43374</v>
      </c>
      <c r="M5" s="260">
        <f>'Summary Sheet'!B22</f>
        <v>43405</v>
      </c>
      <c r="N5" s="260">
        <f>'Summary Sheet'!B23</f>
        <v>43435</v>
      </c>
    </row>
    <row r="6" spans="1:14">
      <c r="A6" s="262"/>
      <c r="B6" s="263"/>
      <c r="C6" s="263"/>
      <c r="D6" s="263"/>
      <c r="E6" s="263"/>
      <c r="F6" s="263"/>
      <c r="G6" s="263"/>
      <c r="H6" s="263"/>
      <c r="I6" s="263"/>
      <c r="J6" s="263"/>
      <c r="K6" s="263"/>
      <c r="L6" s="263"/>
      <c r="M6" s="263"/>
      <c r="N6" s="264"/>
    </row>
    <row r="7" spans="1:14">
      <c r="A7" s="265" t="s">
        <v>0</v>
      </c>
      <c r="B7" s="144"/>
      <c r="C7" s="144"/>
      <c r="D7" s="144"/>
      <c r="E7" s="144"/>
      <c r="F7" s="144"/>
      <c r="G7" s="144"/>
      <c r="H7" s="144"/>
      <c r="I7" s="144"/>
      <c r="J7" s="144"/>
      <c r="K7" s="144"/>
      <c r="L7" s="144"/>
      <c r="M7" s="144"/>
      <c r="N7" s="266"/>
    </row>
    <row r="8" spans="1:14">
      <c r="A8" s="267" t="s">
        <v>1</v>
      </c>
      <c r="B8" s="268">
        <f>SUM(C8:N8)</f>
        <v>5034452</v>
      </c>
      <c r="C8" s="268">
        <f t="shared" ref="C8:N8" si="0">ROUND(+C22*C37,0)</f>
        <v>2628706</v>
      </c>
      <c r="D8" s="268">
        <f t="shared" si="0"/>
        <v>-1651449</v>
      </c>
      <c r="E8" s="268">
        <f t="shared" si="0"/>
        <v>168546</v>
      </c>
      <c r="F8" s="268">
        <f t="shared" si="0"/>
        <v>356324</v>
      </c>
      <c r="G8" s="268">
        <f t="shared" si="0"/>
        <v>641181</v>
      </c>
      <c r="H8" s="268">
        <f t="shared" si="0"/>
        <v>-141156</v>
      </c>
      <c r="I8" s="268">
        <f t="shared" si="0"/>
        <v>-1536361</v>
      </c>
      <c r="J8" s="268">
        <f t="shared" si="0"/>
        <v>-805007</v>
      </c>
      <c r="K8" s="268">
        <f t="shared" si="0"/>
        <v>52199</v>
      </c>
      <c r="L8" s="268">
        <f t="shared" si="0"/>
        <v>235739</v>
      </c>
      <c r="M8" s="268">
        <f t="shared" si="0"/>
        <v>2495143</v>
      </c>
      <c r="N8" s="269">
        <f t="shared" si="0"/>
        <v>2590587</v>
      </c>
    </row>
    <row r="9" spans="1:14">
      <c r="A9" s="37" t="s">
        <v>174</v>
      </c>
      <c r="B9" s="268">
        <f t="shared" ref="B9:B16" si="1">SUM(C9:N9)</f>
        <v>339628</v>
      </c>
      <c r="C9" s="268">
        <f t="shared" ref="C9:N9" si="2">ROUND(+C23*C38,0)</f>
        <v>311414</v>
      </c>
      <c r="D9" s="268">
        <f t="shared" si="2"/>
        <v>-197887</v>
      </c>
      <c r="E9" s="268">
        <f t="shared" si="2"/>
        <v>26911</v>
      </c>
      <c r="F9" s="268">
        <f t="shared" si="2"/>
        <v>29348</v>
      </c>
      <c r="G9" s="268">
        <f t="shared" si="2"/>
        <v>31149</v>
      </c>
      <c r="H9" s="268">
        <f t="shared" si="2"/>
        <v>-25128</v>
      </c>
      <c r="I9" s="268">
        <f t="shared" si="2"/>
        <v>-273619</v>
      </c>
      <c r="J9" s="268">
        <f t="shared" si="2"/>
        <v>-143396</v>
      </c>
      <c r="K9" s="268">
        <f t="shared" si="2"/>
        <v>9295</v>
      </c>
      <c r="L9" s="268">
        <f t="shared" si="2"/>
        <v>18627</v>
      </c>
      <c r="M9" s="268">
        <f t="shared" si="2"/>
        <v>249180</v>
      </c>
      <c r="N9" s="269">
        <f t="shared" si="2"/>
        <v>303734</v>
      </c>
    </row>
    <row r="10" spans="1:14">
      <c r="A10" s="37" t="s">
        <v>177</v>
      </c>
      <c r="B10" s="268">
        <f t="shared" si="1"/>
        <v>48971</v>
      </c>
      <c r="C10" s="268">
        <f t="shared" ref="C10:N10" si="3">ROUND(+C24*C39,0)</f>
        <v>197386</v>
      </c>
      <c r="D10" s="268">
        <f t="shared" si="3"/>
        <v>-128015</v>
      </c>
      <c r="E10" s="268">
        <f t="shared" si="3"/>
        <v>21226</v>
      </c>
      <c r="F10" s="268">
        <f t="shared" si="3"/>
        <v>12314</v>
      </c>
      <c r="G10" s="268">
        <f t="shared" si="3"/>
        <v>-5417</v>
      </c>
      <c r="H10" s="268">
        <f t="shared" si="3"/>
        <v>-22942</v>
      </c>
      <c r="I10" s="268">
        <f t="shared" si="3"/>
        <v>-248621</v>
      </c>
      <c r="J10" s="268">
        <f t="shared" si="3"/>
        <v>-130151</v>
      </c>
      <c r="K10" s="268">
        <f t="shared" si="3"/>
        <v>8428</v>
      </c>
      <c r="L10" s="268">
        <f t="shared" si="3"/>
        <v>7122</v>
      </c>
      <c r="M10" s="268">
        <f t="shared" si="3"/>
        <v>138820</v>
      </c>
      <c r="N10" s="269">
        <f t="shared" si="3"/>
        <v>198821</v>
      </c>
    </row>
    <row r="11" spans="1:14">
      <c r="A11" s="37" t="s">
        <v>175</v>
      </c>
      <c r="B11" s="268">
        <f t="shared" si="1"/>
        <v>-166014</v>
      </c>
      <c r="C11" s="268">
        <f t="shared" ref="C11:N11" si="4">ROUND(+C25*C40,0)</f>
        <v>21092</v>
      </c>
      <c r="D11" s="268">
        <f t="shared" si="4"/>
        <v>-12964</v>
      </c>
      <c r="E11" s="268">
        <f t="shared" si="4"/>
        <v>-696</v>
      </c>
      <c r="F11" s="268">
        <f t="shared" si="4"/>
        <v>2324</v>
      </c>
      <c r="G11" s="268">
        <f t="shared" si="4"/>
        <v>-3896</v>
      </c>
      <c r="H11" s="268">
        <f t="shared" si="4"/>
        <v>-12844</v>
      </c>
      <c r="I11" s="268">
        <f t="shared" si="4"/>
        <v>-139412</v>
      </c>
      <c r="J11" s="268">
        <f t="shared" si="4"/>
        <v>-73298</v>
      </c>
      <c r="K11" s="268">
        <f t="shared" si="4"/>
        <v>4745</v>
      </c>
      <c r="L11" s="268">
        <f t="shared" si="4"/>
        <v>4197</v>
      </c>
      <c r="M11" s="268">
        <f t="shared" si="4"/>
        <v>23367</v>
      </c>
      <c r="N11" s="269">
        <f t="shared" si="4"/>
        <v>21371</v>
      </c>
    </row>
    <row r="12" spans="1:14">
      <c r="A12" s="267" t="s">
        <v>5</v>
      </c>
      <c r="B12" s="268">
        <f t="shared" si="1"/>
        <v>-16598</v>
      </c>
      <c r="C12" s="268">
        <f t="shared" ref="C12:N12" si="5">ROUND(+C26*C41,0)</f>
        <v>0</v>
      </c>
      <c r="D12" s="268">
        <f t="shared" si="5"/>
        <v>0</v>
      </c>
      <c r="E12" s="268">
        <f t="shared" si="5"/>
        <v>0</v>
      </c>
      <c r="F12" s="268">
        <f t="shared" si="5"/>
        <v>0</v>
      </c>
      <c r="G12" s="268">
        <f t="shared" si="5"/>
        <v>-590</v>
      </c>
      <c r="H12" s="268">
        <f t="shared" si="5"/>
        <v>-899</v>
      </c>
      <c r="I12" s="268">
        <f t="shared" si="5"/>
        <v>-10101</v>
      </c>
      <c r="J12" s="268">
        <f t="shared" si="5"/>
        <v>-5348</v>
      </c>
      <c r="K12" s="268">
        <f t="shared" si="5"/>
        <v>340</v>
      </c>
      <c r="L12" s="268">
        <f t="shared" si="5"/>
        <v>0</v>
      </c>
      <c r="M12" s="268">
        <f t="shared" si="5"/>
        <v>0</v>
      </c>
      <c r="N12" s="269">
        <f t="shared" si="5"/>
        <v>0</v>
      </c>
    </row>
    <row r="13" spans="1:14">
      <c r="A13" s="37" t="s">
        <v>176</v>
      </c>
      <c r="B13" s="268">
        <f t="shared" si="1"/>
        <v>-14844</v>
      </c>
      <c r="C13" s="268">
        <f t="shared" ref="C13:N13" si="6">ROUND(+C27*C42,0)</f>
        <v>20781</v>
      </c>
      <c r="D13" s="268">
        <f t="shared" si="6"/>
        <v>-12813</v>
      </c>
      <c r="E13" s="268">
        <f t="shared" si="6"/>
        <v>-558</v>
      </c>
      <c r="F13" s="268">
        <f t="shared" si="6"/>
        <v>2309</v>
      </c>
      <c r="G13" s="268">
        <f t="shared" si="6"/>
        <v>1621</v>
      </c>
      <c r="H13" s="268">
        <f t="shared" si="6"/>
        <v>-4216</v>
      </c>
      <c r="I13" s="268">
        <f t="shared" si="6"/>
        <v>-45866</v>
      </c>
      <c r="J13" s="268">
        <f t="shared" si="6"/>
        <v>-23959</v>
      </c>
      <c r="K13" s="268">
        <f t="shared" si="6"/>
        <v>1548</v>
      </c>
      <c r="L13" s="268">
        <f t="shared" si="6"/>
        <v>3768</v>
      </c>
      <c r="M13" s="268">
        <f t="shared" si="6"/>
        <v>22174</v>
      </c>
      <c r="N13" s="269">
        <f t="shared" si="6"/>
        <v>20367</v>
      </c>
    </row>
    <row r="14" spans="1:14">
      <c r="A14" s="37" t="s">
        <v>24</v>
      </c>
      <c r="B14" s="268">
        <f t="shared" si="1"/>
        <v>-27061</v>
      </c>
      <c r="C14" s="268">
        <f t="shared" ref="C14:N14" si="7">ROUND(+C28*C43,0)</f>
        <v>10627</v>
      </c>
      <c r="D14" s="268">
        <f t="shared" si="7"/>
        <v>-6440</v>
      </c>
      <c r="E14" s="268">
        <f t="shared" si="7"/>
        <v>-564</v>
      </c>
      <c r="F14" s="268">
        <f t="shared" si="7"/>
        <v>1144</v>
      </c>
      <c r="G14" s="268">
        <f t="shared" si="7"/>
        <v>22</v>
      </c>
      <c r="H14" s="268">
        <f t="shared" si="7"/>
        <v>-3236</v>
      </c>
      <c r="I14" s="268">
        <f t="shared" si="7"/>
        <v>-35477</v>
      </c>
      <c r="J14" s="268">
        <f t="shared" si="7"/>
        <v>-18569</v>
      </c>
      <c r="K14" s="268">
        <f t="shared" si="7"/>
        <v>1202</v>
      </c>
      <c r="L14" s="268">
        <f t="shared" si="7"/>
        <v>2210</v>
      </c>
      <c r="M14" s="268">
        <f t="shared" si="7"/>
        <v>11796</v>
      </c>
      <c r="N14" s="269">
        <f t="shared" si="7"/>
        <v>10224</v>
      </c>
    </row>
    <row r="15" spans="1:14">
      <c r="A15" s="267" t="s">
        <v>8</v>
      </c>
      <c r="B15" s="268">
        <f t="shared" si="1"/>
        <v>75607</v>
      </c>
      <c r="C15" s="268">
        <f t="shared" ref="C15:N15" si="8">ROUND(+C29*C44,0)</f>
        <v>34494</v>
      </c>
      <c r="D15" s="268">
        <f t="shared" si="8"/>
        <v>-21721</v>
      </c>
      <c r="E15" s="268">
        <f t="shared" si="8"/>
        <v>2885</v>
      </c>
      <c r="F15" s="268">
        <f t="shared" si="8"/>
        <v>3326</v>
      </c>
      <c r="G15" s="268">
        <f t="shared" si="8"/>
        <v>5255</v>
      </c>
      <c r="H15" s="268">
        <f t="shared" si="8"/>
        <v>-602</v>
      </c>
      <c r="I15" s="268">
        <f t="shared" si="8"/>
        <v>-6547</v>
      </c>
      <c r="J15" s="268">
        <f t="shared" si="8"/>
        <v>-3405</v>
      </c>
      <c r="K15" s="268">
        <f t="shared" si="8"/>
        <v>220</v>
      </c>
      <c r="L15" s="268">
        <f t="shared" si="8"/>
        <v>2081</v>
      </c>
      <c r="M15" s="268">
        <f t="shared" si="8"/>
        <v>27096</v>
      </c>
      <c r="N15" s="269">
        <f t="shared" si="8"/>
        <v>32525</v>
      </c>
    </row>
    <row r="16" spans="1:14">
      <c r="A16" s="37" t="s">
        <v>9</v>
      </c>
      <c r="B16" s="268">
        <f t="shared" si="1"/>
        <v>3019</v>
      </c>
      <c r="C16" s="268">
        <f t="shared" ref="C16:N16" si="9">ROUND(+C30*C45,0)</f>
        <v>1109</v>
      </c>
      <c r="D16" s="268">
        <f t="shared" si="9"/>
        <v>-693</v>
      </c>
      <c r="E16" s="268">
        <f t="shared" si="9"/>
        <v>62</v>
      </c>
      <c r="F16" s="268">
        <f t="shared" si="9"/>
        <v>167</v>
      </c>
      <c r="G16" s="268">
        <f t="shared" si="9"/>
        <v>353</v>
      </c>
      <c r="H16" s="268">
        <f t="shared" si="9"/>
        <v>-16</v>
      </c>
      <c r="I16" s="268">
        <f t="shared" si="9"/>
        <v>-173</v>
      </c>
      <c r="J16" s="268">
        <f t="shared" si="9"/>
        <v>-91</v>
      </c>
      <c r="K16" s="268">
        <f t="shared" si="9"/>
        <v>6</v>
      </c>
      <c r="L16" s="268">
        <f t="shared" si="9"/>
        <v>111</v>
      </c>
      <c r="M16" s="268">
        <f t="shared" si="9"/>
        <v>1102</v>
      </c>
      <c r="N16" s="269">
        <f t="shared" si="9"/>
        <v>1082</v>
      </c>
    </row>
    <row r="17" spans="1:14">
      <c r="A17" s="265"/>
      <c r="B17" s="268"/>
      <c r="C17" s="268"/>
      <c r="D17" s="268"/>
      <c r="E17" s="268"/>
      <c r="F17" s="268"/>
      <c r="G17" s="268"/>
      <c r="H17" s="268"/>
      <c r="I17" s="268"/>
      <c r="J17" s="268"/>
      <c r="K17" s="268"/>
      <c r="L17" s="268"/>
      <c r="M17" s="268"/>
      <c r="N17" s="269"/>
    </row>
    <row r="18" spans="1:14">
      <c r="A18" s="265" t="s">
        <v>10</v>
      </c>
      <c r="B18" s="268">
        <f t="shared" ref="B18:N18" si="10">SUM(B8:B17)</f>
        <v>5277160</v>
      </c>
      <c r="C18" s="268">
        <f t="shared" si="10"/>
        <v>3225609</v>
      </c>
      <c r="D18" s="268">
        <f t="shared" si="10"/>
        <v>-2031982</v>
      </c>
      <c r="E18" s="268">
        <f t="shared" si="10"/>
        <v>217812</v>
      </c>
      <c r="F18" s="268">
        <f t="shared" si="10"/>
        <v>407256</v>
      </c>
      <c r="G18" s="268">
        <f t="shared" si="10"/>
        <v>669678</v>
      </c>
      <c r="H18" s="268">
        <f t="shared" si="10"/>
        <v>-211039</v>
      </c>
      <c r="I18" s="268">
        <f t="shared" si="10"/>
        <v>-2296177</v>
      </c>
      <c r="J18" s="268">
        <f t="shared" si="10"/>
        <v>-1203224</v>
      </c>
      <c r="K18" s="268">
        <f t="shared" si="10"/>
        <v>77983</v>
      </c>
      <c r="L18" s="268">
        <f t="shared" si="10"/>
        <v>273855</v>
      </c>
      <c r="M18" s="268">
        <f t="shared" si="10"/>
        <v>2968678</v>
      </c>
      <c r="N18" s="269">
        <f t="shared" si="10"/>
        <v>3178711</v>
      </c>
    </row>
    <row r="19" spans="1:14" ht="13.8" thickBot="1">
      <c r="A19" s="270"/>
      <c r="B19" s="271"/>
      <c r="C19" s="271"/>
      <c r="D19" s="271"/>
      <c r="E19" s="271"/>
      <c r="F19" s="271"/>
      <c r="G19" s="271"/>
      <c r="H19" s="271"/>
      <c r="I19" s="271"/>
      <c r="J19" s="271"/>
      <c r="K19" s="271"/>
      <c r="L19" s="271"/>
      <c r="M19" s="271"/>
      <c r="N19" s="272"/>
    </row>
    <row r="20" spans="1:14" s="261" customFormat="1">
      <c r="A20" s="273"/>
      <c r="B20" s="274"/>
      <c r="C20" s="275"/>
      <c r="D20" s="275"/>
      <c r="E20" s="275"/>
      <c r="F20" s="275"/>
      <c r="G20" s="275"/>
      <c r="H20" s="275"/>
      <c r="I20" s="275"/>
      <c r="J20" s="275"/>
      <c r="K20" s="275"/>
      <c r="L20" s="275"/>
      <c r="M20" s="275"/>
      <c r="N20" s="276"/>
    </row>
    <row r="21" spans="1:14">
      <c r="A21" s="277" t="s">
        <v>11</v>
      </c>
      <c r="B21" s="144"/>
      <c r="C21" s="144"/>
      <c r="D21" s="144"/>
      <c r="E21" s="144"/>
      <c r="F21" s="144"/>
      <c r="G21" s="144"/>
      <c r="H21" s="144"/>
      <c r="I21" s="144"/>
      <c r="J21" s="144"/>
      <c r="K21" s="144"/>
      <c r="L21" s="144"/>
      <c r="M21" s="144"/>
      <c r="N21" s="266"/>
    </row>
    <row r="22" spans="1:14">
      <c r="A22" s="267" t="s">
        <v>1</v>
      </c>
      <c r="B22" s="118">
        <f>SUM(C22:N22)</f>
        <v>128083498.13659537</v>
      </c>
      <c r="C22" s="118">
        <f>+'Temp Adj. by Schedule'!B45</f>
        <v>66877985.715663314</v>
      </c>
      <c r="D22" s="118">
        <f>+'Temp Adj. by Schedule'!C45</f>
        <v>-42015191.180842318</v>
      </c>
      <c r="E22" s="118">
        <f>+'Temp Adj. by Schedule'!D45</f>
        <v>4288040.5180652607</v>
      </c>
      <c r="F22" s="118">
        <f>+'Temp Adj. by Schedule'!E45</f>
        <v>9065379.7749847509</v>
      </c>
      <c r="G22" s="118">
        <f>+'Temp Adj. by Schedule'!F45</f>
        <v>16312540.537563369</v>
      </c>
      <c r="H22" s="118">
        <f>+'Temp Adj. by Schedule'!G45</f>
        <v>-3591209.1667542555</v>
      </c>
      <c r="I22" s="118">
        <f>+'Temp Adj. by Schedule'!H45</f>
        <v>-39087187.069650702</v>
      </c>
      <c r="J22" s="118">
        <f>+'Temp Adj. by Schedule'!I45</f>
        <v>-20480515.100138307</v>
      </c>
      <c r="K22" s="118">
        <f>+'Temp Adj. by Schedule'!J45</f>
        <v>1328013.4805501606</v>
      </c>
      <c r="L22" s="118">
        <f>+'Temp Adj. by Schedule'!K45</f>
        <v>5997526.5328236045</v>
      </c>
      <c r="M22" s="118">
        <f>+'Temp Adj. by Schedule'!L45</f>
        <v>63479941.733475931</v>
      </c>
      <c r="N22" s="278">
        <f>+'Temp Adj. by Schedule'!M45</f>
        <v>65908172.360854551</v>
      </c>
    </row>
    <row r="23" spans="1:14">
      <c r="A23" s="37" t="s">
        <v>174</v>
      </c>
      <c r="B23" s="118">
        <f t="shared" ref="B23:B30" si="11">SUM(C23:N23)</f>
        <v>9408474.2615028732</v>
      </c>
      <c r="C23" s="118">
        <f>'Temp Adj. by Schedule'!B46+'Temp Adj. by Schedule'!B47</f>
        <v>8626910.2279156782</v>
      </c>
      <c r="D23" s="118">
        <f>'Temp Adj. by Schedule'!C46+'Temp Adj. by Schedule'!C47</f>
        <v>-5481933.6907590721</v>
      </c>
      <c r="E23" s="118">
        <f>'Temp Adj. by Schedule'!D46+'Temp Adj. by Schedule'!D47</f>
        <v>745509.06462240987</v>
      </c>
      <c r="F23" s="118">
        <f>'Temp Adj. by Schedule'!E46+'Temp Adj. by Schedule'!E47</f>
        <v>813004.88852421788</v>
      </c>
      <c r="G23" s="118">
        <f>'Temp Adj. by Schedule'!F46+'Temp Adj. by Schedule'!F47</f>
        <v>862900.61798422865</v>
      </c>
      <c r="H23" s="118">
        <f>'Temp Adj. by Schedule'!G46+'Temp Adj. by Schedule'!G47</f>
        <v>-696115.70638900099</v>
      </c>
      <c r="I23" s="118">
        <f>'Temp Adj. by Schedule'!H46+'Temp Adj. by Schedule'!H47</f>
        <v>-7579901.190526274</v>
      </c>
      <c r="J23" s="118">
        <f>'Temp Adj. by Schedule'!I46+'Temp Adj. by Schedule'!I47</f>
        <v>-3972414.3297605389</v>
      </c>
      <c r="K23" s="118">
        <f>'Temp Adj. by Schedule'!J46+'Temp Adj. by Schedule'!J47</f>
        <v>257496.85904894973</v>
      </c>
      <c r="L23" s="118">
        <f>'Temp Adj. by Schedule'!K46+'Temp Adj. by Schedule'!K47</f>
        <v>516006.16946613655</v>
      </c>
      <c r="M23" s="118">
        <f>'Temp Adj. by Schedule'!L46+'Temp Adj. by Schedule'!L47</f>
        <v>6902867.6066070031</v>
      </c>
      <c r="N23" s="278">
        <f>'Temp Adj. by Schedule'!M46+'Temp Adj. by Schedule'!M47</f>
        <v>8414143.7447691355</v>
      </c>
    </row>
    <row r="24" spans="1:14">
      <c r="A24" s="37" t="s">
        <v>177</v>
      </c>
      <c r="B24" s="118">
        <f t="shared" si="11"/>
        <v>1375551.6189382095</v>
      </c>
      <c r="C24" s="118">
        <f>'Temp Adj. by Schedule'!B48+'Temp Adj. by Schedule'!B49</f>
        <v>5544402.9545843191</v>
      </c>
      <c r="D24" s="118">
        <f>'Temp Adj. by Schedule'!C48+'Temp Adj. by Schedule'!C49</f>
        <v>-3595838.5454527787</v>
      </c>
      <c r="E24" s="118">
        <f>'Temp Adj. by Schedule'!D48+'Temp Adj. by Schedule'!D49</f>
        <v>596227.57548812602</v>
      </c>
      <c r="F24" s="118">
        <f>'Temp Adj. by Schedule'!E48+'Temp Adj. by Schedule'!E49</f>
        <v>345896.87734870042</v>
      </c>
      <c r="G24" s="118">
        <f>'Temp Adj. by Schedule'!F48+'Temp Adj. by Schedule'!F49</f>
        <v>-152170.63914148929</v>
      </c>
      <c r="H24" s="118">
        <f>'Temp Adj. by Schedule'!G48+'Temp Adj. by Schedule'!G49</f>
        <v>-644412.87503219338</v>
      </c>
      <c r="I24" s="118">
        <f>'Temp Adj. by Schedule'!H48+'Temp Adj. by Schedule'!H49</f>
        <v>-6983547.5906537538</v>
      </c>
      <c r="J24" s="118">
        <f>'Temp Adj. by Schedule'!I48+'Temp Adj. by Schedule'!I49</f>
        <v>-3655821.8187488504</v>
      </c>
      <c r="K24" s="118">
        <f>'Temp Adj. by Schedule'!J48+'Temp Adj. by Schedule'!J49</f>
        <v>236725.74428828486</v>
      </c>
      <c r="L24" s="118">
        <f>'Temp Adj. by Schedule'!K48+'Temp Adj. by Schedule'!K49</f>
        <v>200063.98989809462</v>
      </c>
      <c r="M24" s="118">
        <f>'Temp Adj. by Schedule'!L48+'Temp Adj. by Schedule'!L49</f>
        <v>3899332.101140799</v>
      </c>
      <c r="N24" s="278">
        <f>'Temp Adj. by Schedule'!M48+'Temp Adj. by Schedule'!M49</f>
        <v>5584693.84521895</v>
      </c>
    </row>
    <row r="25" spans="1:14">
      <c r="A25" s="37" t="s">
        <v>175</v>
      </c>
      <c r="B25" s="118">
        <f t="shared" si="11"/>
        <v>-4780347.3562464509</v>
      </c>
      <c r="C25" s="118">
        <f>'Temp Adj. by Schedule'!B50+'Temp Adj. by Schedule'!B51</f>
        <v>607328.85200809536</v>
      </c>
      <c r="D25" s="118">
        <f>'Temp Adj. by Schedule'!C50+'Temp Adj. by Schedule'!C51</f>
        <v>-373303.65473632747</v>
      </c>
      <c r="E25" s="118">
        <f>'Temp Adj. by Schedule'!D50+'Temp Adj. by Schedule'!D51</f>
        <v>-20033.832224730424</v>
      </c>
      <c r="F25" s="118">
        <f>'Temp Adj. by Schedule'!E50+'Temp Adj. by Schedule'!E51</f>
        <v>66915.15164892326</v>
      </c>
      <c r="G25" s="118">
        <f>'Temp Adj. by Schedule'!F50+'Temp Adj. by Schedule'!F51</f>
        <v>-112197.22279556497</v>
      </c>
      <c r="H25" s="118">
        <f>'Temp Adj. by Schedule'!G50+'Temp Adj. by Schedule'!G51</f>
        <v>-369836.98904181394</v>
      </c>
      <c r="I25" s="118">
        <f>'Temp Adj. by Schedule'!H50+'Temp Adj. by Schedule'!H51</f>
        <v>-4014294.3111054613</v>
      </c>
      <c r="J25" s="118">
        <f>'Temp Adj. by Schedule'!I50+'Temp Adj. by Schedule'!I51</f>
        <v>-2110572.764078829</v>
      </c>
      <c r="K25" s="118">
        <f>'Temp Adj. by Schedule'!J50+'Temp Adj. by Schedule'!J51</f>
        <v>136618.82468641031</v>
      </c>
      <c r="L25" s="118">
        <f>'Temp Adj. by Schedule'!K50+'Temp Adj. by Schedule'!K51</f>
        <v>120847.84363630219</v>
      </c>
      <c r="M25" s="118">
        <f>'Temp Adj. by Schedule'!L50+'Temp Adj. by Schedule'!L51</f>
        <v>672826.61717837467</v>
      </c>
      <c r="N25" s="278">
        <f>'Temp Adj. by Schedule'!M50+'Temp Adj. by Schedule'!M51</f>
        <v>615354.12857817113</v>
      </c>
    </row>
    <row r="26" spans="1:14">
      <c r="A26" s="267" t="s">
        <v>5</v>
      </c>
      <c r="B26" s="118">
        <f t="shared" si="11"/>
        <v>-466216.36134378111</v>
      </c>
      <c r="C26" s="118">
        <f>+'Temp Adj. by Schedule'!B54</f>
        <v>0</v>
      </c>
      <c r="D26" s="118">
        <f>+'Temp Adj. by Schedule'!C54</f>
        <v>0</v>
      </c>
      <c r="E26" s="118">
        <f>+'Temp Adj. by Schedule'!D54</f>
        <v>0</v>
      </c>
      <c r="F26" s="118">
        <f>+'Temp Adj. by Schedule'!E54</f>
        <v>0</v>
      </c>
      <c r="G26" s="118">
        <f>+'Temp Adj. by Schedule'!F54</f>
        <v>-16577.61014609602</v>
      </c>
      <c r="H26" s="118">
        <f>+'Temp Adj. by Schedule'!G54</f>
        <v>-25243.029481550468</v>
      </c>
      <c r="I26" s="118">
        <f>+'Temp Adj. by Schedule'!H54</f>
        <v>-283718.69156942435</v>
      </c>
      <c r="J26" s="118">
        <f>+'Temp Adj. by Schedule'!I54</f>
        <v>-150233.86202682799</v>
      </c>
      <c r="K26" s="118">
        <f>+'Temp Adj. by Schedule'!J54</f>
        <v>9556.831880117712</v>
      </c>
      <c r="L26" s="118">
        <f>+'Temp Adj. by Schedule'!K54</f>
        <v>0</v>
      </c>
      <c r="M26" s="118">
        <f>+'Temp Adj. by Schedule'!L54</f>
        <v>0</v>
      </c>
      <c r="N26" s="278">
        <f>+'Temp Adj. by Schedule'!M54</f>
        <v>0</v>
      </c>
    </row>
    <row r="27" spans="1:14">
      <c r="A27" s="37" t="s">
        <v>176</v>
      </c>
      <c r="B27" s="118">
        <f t="shared" si="11"/>
        <v>-439249.76056518452</v>
      </c>
      <c r="C27" s="118">
        <f>'Temp Adj. by Schedule'!B52+'Temp Adj. by Schedule'!B53</f>
        <v>614909.62300118676</v>
      </c>
      <c r="D27" s="118">
        <f>'Temp Adj. by Schedule'!C52+'Temp Adj. by Schedule'!C53</f>
        <v>-379134.20720748906</v>
      </c>
      <c r="E27" s="118">
        <f>'Temp Adj. by Schedule'!D52+'Temp Adj. by Schedule'!D53</f>
        <v>-16516.302133924415</v>
      </c>
      <c r="F27" s="118">
        <f>'Temp Adj. by Schedule'!E52+'Temp Adj. by Schedule'!E53</f>
        <v>68313.104232891754</v>
      </c>
      <c r="G27" s="118">
        <f>'Temp Adj. by Schedule'!F52+'Temp Adj. by Schedule'!F53</f>
        <v>47954.515433252251</v>
      </c>
      <c r="H27" s="118">
        <f>'Temp Adj. by Schedule'!G52+'Temp Adj. by Schedule'!G53</f>
        <v>-124741.74219062363</v>
      </c>
      <c r="I27" s="118">
        <f>'Temp Adj. by Schedule'!H52+'Temp Adj. by Schedule'!H53</f>
        <v>-1357135.4263033059</v>
      </c>
      <c r="J27" s="118">
        <f>'Temp Adj. by Schedule'!I52+'Temp Adj. by Schedule'!I53</f>
        <v>-708942.97418792138</v>
      </c>
      <c r="K27" s="118">
        <f>'Temp Adj. by Schedule'!J52+'Temp Adj. by Schedule'!J53</f>
        <v>45799.010691244323</v>
      </c>
      <c r="L27" s="118">
        <f>'Temp Adj. by Schedule'!K52+'Temp Adj. by Schedule'!K53</f>
        <v>111490.85070239236</v>
      </c>
      <c r="M27" s="118">
        <f>'Temp Adj. by Schedule'!L52+'Temp Adj. by Schedule'!L53</f>
        <v>656099.92752123554</v>
      </c>
      <c r="N27" s="278">
        <f>'Temp Adj. by Schedule'!M52+'Temp Adj. by Schedule'!M53</f>
        <v>602653.85987587692</v>
      </c>
    </row>
    <row r="28" spans="1:14">
      <c r="A28" s="37" t="s">
        <v>24</v>
      </c>
      <c r="B28" s="118">
        <f t="shared" si="11"/>
        <v>-823233.98581287614</v>
      </c>
      <c r="C28" s="118">
        <f>+'Temp Adj. by Schedule'!B55</f>
        <v>323292.66937266284</v>
      </c>
      <c r="D28" s="118">
        <f>+'Temp Adj. by Schedule'!C55</f>
        <v>-195910.88666604593</v>
      </c>
      <c r="E28" s="118">
        <f>+'Temp Adj. by Schedule'!D55</f>
        <v>-17161.015193317213</v>
      </c>
      <c r="F28" s="118">
        <f>+'Temp Adj. by Schedule'!E55</f>
        <v>34788.129201732998</v>
      </c>
      <c r="G28" s="118">
        <f>+'Temp Adj. by Schedule'!F55</f>
        <v>681.77386271700243</v>
      </c>
      <c r="H28" s="118">
        <f>+'Temp Adj. by Schedule'!G55</f>
        <v>-98430.767731719243</v>
      </c>
      <c r="I28" s="118">
        <f>+'Temp Adj. by Schedule'!H55</f>
        <v>-1079249.845643267</v>
      </c>
      <c r="J28" s="118">
        <f>+'Temp Adj. by Schedule'!I55</f>
        <v>-564902.90883828513</v>
      </c>
      <c r="K28" s="118">
        <f>+'Temp Adj. by Schedule'!J55</f>
        <v>36566.553298201485</v>
      </c>
      <c r="L28" s="118">
        <f>+'Temp Adj. by Schedule'!K55</f>
        <v>67226.783371692174</v>
      </c>
      <c r="M28" s="118">
        <f>+'Temp Adj. by Schedule'!L55</f>
        <v>358852.25702775602</v>
      </c>
      <c r="N28" s="278">
        <f>+'Temp Adj. by Schedule'!M55</f>
        <v>311013.27212499623</v>
      </c>
    </row>
    <row r="29" spans="1:14">
      <c r="A29" s="267" t="s">
        <v>8</v>
      </c>
      <c r="B29" s="118">
        <f>SUM(C29:N29)</f>
        <v>2803305.1896940321</v>
      </c>
      <c r="C29" s="118">
        <f>+'Temp Adj. by Schedule'!B56</f>
        <v>1278947.0155178648</v>
      </c>
      <c r="D29" s="118">
        <f>+'Temp Adj. by Schedule'!C56</f>
        <v>-805360.97786270583</v>
      </c>
      <c r="E29" s="118">
        <f>+'Temp Adj. by Schedule'!D56</f>
        <v>106972.00302499841</v>
      </c>
      <c r="F29" s="118">
        <f>+'Temp Adj. by Schedule'!E56</f>
        <v>123335.16021573462</v>
      </c>
      <c r="G29" s="118">
        <f>+'Temp Adj. by Schedule'!F56</f>
        <v>194841.08872132614</v>
      </c>
      <c r="H29" s="118">
        <f>+'Temp Adj. by Schedule'!G56</f>
        <v>-22312.587019634633</v>
      </c>
      <c r="I29" s="118">
        <f>+'Temp Adj. by Schedule'!H56</f>
        <v>-242751.15743170684</v>
      </c>
      <c r="J29" s="118">
        <f>+'Temp Adj. by Schedule'!I56</f>
        <v>-126241.50046700795</v>
      </c>
      <c r="K29" s="118">
        <f>+'Temp Adj. by Schedule'!J56</f>
        <v>8171.6990354412555</v>
      </c>
      <c r="L29" s="118">
        <f>+'Temp Adj. by Schedule'!K56</f>
        <v>77170.155987543854</v>
      </c>
      <c r="M29" s="118">
        <f>+'Temp Adj. by Schedule'!L56</f>
        <v>1004625.6195221099</v>
      </c>
      <c r="N29" s="278">
        <f>+'Temp Adj. by Schedule'!M56</f>
        <v>1205908.6704500681</v>
      </c>
    </row>
    <row r="30" spans="1:14">
      <c r="A30" s="37" t="s">
        <v>9</v>
      </c>
      <c r="B30" s="118">
        <f t="shared" si="11"/>
        <v>85916.234525271488</v>
      </c>
      <c r="C30" s="118">
        <f>+'Temp Adj. by Schedule'!B57</f>
        <v>31550.575685571574</v>
      </c>
      <c r="D30" s="118">
        <f>+'Temp Adj. by Schedule'!C57</f>
        <v>-19715.601014669577</v>
      </c>
      <c r="E30" s="118">
        <f>+'Temp Adj. by Schedule'!D57</f>
        <v>1750.8794533845605</v>
      </c>
      <c r="F30" s="118">
        <f>+'Temp Adj. by Schedule'!E57</f>
        <v>4765.8653889220859</v>
      </c>
      <c r="G30" s="118">
        <f>+'Temp Adj. by Schedule'!F57</f>
        <v>10037.355552603472</v>
      </c>
      <c r="H30" s="118">
        <f>+'Temp Adj. by Schedule'!G57</f>
        <v>-452.48855741942174</v>
      </c>
      <c r="I30" s="118">
        <f>+'Temp Adj. by Schedule'!H57</f>
        <v>-4922.8769815669093</v>
      </c>
      <c r="J30" s="118">
        <f>+'Temp Adj. by Schedule'!I57</f>
        <v>-2576.7411855247019</v>
      </c>
      <c r="K30" s="118">
        <f>+'Temp Adj. by Schedule'!J57</f>
        <v>166.79422679895072</v>
      </c>
      <c r="L30" s="118">
        <f>+'Temp Adj. by Schedule'!K57</f>
        <v>3161.7850842230041</v>
      </c>
      <c r="M30" s="118">
        <f>+'Temp Adj. by Schedule'!L57</f>
        <v>31370.451755894184</v>
      </c>
      <c r="N30" s="278">
        <f>+'Temp Adj. by Schedule'!M57</f>
        <v>30780.235117054261</v>
      </c>
    </row>
    <row r="31" spans="1:14">
      <c r="A31" s="265"/>
      <c r="B31" s="131"/>
      <c r="C31" s="131"/>
      <c r="D31" s="131"/>
      <c r="E31" s="131"/>
      <c r="F31" s="131"/>
      <c r="G31" s="131"/>
      <c r="H31" s="131"/>
      <c r="I31" s="131"/>
      <c r="J31" s="131"/>
      <c r="K31" s="131"/>
      <c r="L31" s="131"/>
      <c r="M31" s="131"/>
      <c r="N31" s="279"/>
    </row>
    <row r="32" spans="1:14">
      <c r="A32" s="265" t="s">
        <v>10</v>
      </c>
      <c r="B32" s="144">
        <f t="shared" ref="B32:N32" si="12">SUM(B22:B31)</f>
        <v>135247697.97728741</v>
      </c>
      <c r="C32" s="144">
        <f t="shared" si="12"/>
        <v>83905327.63374868</v>
      </c>
      <c r="D32" s="144">
        <f t="shared" si="12"/>
        <v>-52866388.744541399</v>
      </c>
      <c r="E32" s="144">
        <f t="shared" si="12"/>
        <v>5684788.8911022069</v>
      </c>
      <c r="F32" s="144">
        <f t="shared" si="12"/>
        <v>10522398.951545876</v>
      </c>
      <c r="G32" s="144">
        <f t="shared" si="12"/>
        <v>17148010.417034343</v>
      </c>
      <c r="H32" s="144">
        <f t="shared" si="12"/>
        <v>-5572755.3521982115</v>
      </c>
      <c r="I32" s="144">
        <f t="shared" si="12"/>
        <v>-60632708.159865461</v>
      </c>
      <c r="J32" s="144">
        <f t="shared" si="12"/>
        <v>-31772221.999432091</v>
      </c>
      <c r="K32" s="144">
        <f t="shared" si="12"/>
        <v>2059115.7977056094</v>
      </c>
      <c r="L32" s="144">
        <f t="shared" si="12"/>
        <v>7093494.1109699905</v>
      </c>
      <c r="M32" s="144">
        <f t="shared" si="12"/>
        <v>77005916.314229101</v>
      </c>
      <c r="N32" s="266">
        <f t="shared" si="12"/>
        <v>82672720.116988793</v>
      </c>
    </row>
    <row r="33" spans="1:15">
      <c r="A33" s="265"/>
      <c r="B33" s="131"/>
      <c r="C33" s="131"/>
      <c r="D33" s="131"/>
      <c r="E33" s="131"/>
      <c r="F33" s="131"/>
      <c r="G33" s="131"/>
      <c r="H33" s="131"/>
      <c r="I33" s="131"/>
      <c r="J33" s="131"/>
      <c r="K33" s="131"/>
      <c r="L33" s="131"/>
      <c r="M33" s="131"/>
      <c r="N33" s="279"/>
    </row>
    <row r="34" spans="1:15" s="261" customFormat="1" ht="13.8" thickBot="1">
      <c r="A34" s="280"/>
      <c r="B34" s="281"/>
      <c r="C34" s="260"/>
      <c r="D34" s="260"/>
      <c r="E34" s="260"/>
      <c r="F34" s="260"/>
      <c r="G34" s="260"/>
      <c r="H34" s="260"/>
      <c r="I34" s="260"/>
      <c r="J34" s="260"/>
      <c r="K34" s="260"/>
      <c r="L34" s="260"/>
      <c r="M34" s="260"/>
      <c r="N34" s="282"/>
    </row>
    <row r="35" spans="1:15">
      <c r="A35" s="283"/>
      <c r="B35" s="284"/>
      <c r="C35" s="284"/>
      <c r="D35" s="284"/>
      <c r="E35" s="284"/>
      <c r="F35" s="284"/>
      <c r="G35" s="284"/>
      <c r="H35" s="284"/>
      <c r="I35" s="284"/>
      <c r="J35" s="284"/>
      <c r="K35" s="284"/>
      <c r="L35" s="284"/>
      <c r="M35" s="284"/>
      <c r="N35" s="285"/>
    </row>
    <row r="36" spans="1:15" s="261" customFormat="1" ht="45.75" customHeight="1">
      <c r="A36" s="38" t="s">
        <v>103</v>
      </c>
      <c r="B36" s="281"/>
      <c r="C36" s="39" t="s">
        <v>191</v>
      </c>
      <c r="D36" s="39"/>
      <c r="E36" s="39"/>
      <c r="F36" s="39"/>
      <c r="G36" s="39"/>
      <c r="H36" s="39"/>
      <c r="I36" s="39"/>
      <c r="J36" s="39"/>
      <c r="K36" s="39"/>
      <c r="L36" s="39"/>
      <c r="M36" s="39"/>
      <c r="N36" s="40"/>
    </row>
    <row r="37" spans="1:15">
      <c r="A37" s="267" t="s">
        <v>1</v>
      </c>
      <c r="B37" s="118"/>
      <c r="C37" s="286">
        <v>3.9306000000000001E-2</v>
      </c>
      <c r="D37" s="286">
        <v>3.9306000000000001E-2</v>
      </c>
      <c r="E37" s="286">
        <v>3.9306000000000001E-2</v>
      </c>
      <c r="F37" s="286">
        <v>3.9306000000000001E-2</v>
      </c>
      <c r="G37" s="286">
        <v>3.9306000000000001E-2</v>
      </c>
      <c r="H37" s="286">
        <v>3.9306000000000001E-2</v>
      </c>
      <c r="I37" s="286">
        <v>3.9306000000000001E-2</v>
      </c>
      <c r="J37" s="286">
        <v>3.9306000000000001E-2</v>
      </c>
      <c r="K37" s="286">
        <v>3.9306000000000001E-2</v>
      </c>
      <c r="L37" s="286">
        <v>3.9306000000000001E-2</v>
      </c>
      <c r="M37" s="286">
        <v>3.9306000000000001E-2</v>
      </c>
      <c r="N37" s="287">
        <v>3.9306000000000001E-2</v>
      </c>
    </row>
    <row r="38" spans="1:15">
      <c r="A38" s="37" t="s">
        <v>174</v>
      </c>
      <c r="B38" s="118"/>
      <c r="C38" s="286">
        <v>3.6097999999999998E-2</v>
      </c>
      <c r="D38" s="286">
        <v>3.6097999999999998E-2</v>
      </c>
      <c r="E38" s="286">
        <v>3.6097999999999998E-2</v>
      </c>
      <c r="F38" s="286">
        <v>3.6097999999999998E-2</v>
      </c>
      <c r="G38" s="286">
        <v>3.6097999999999998E-2</v>
      </c>
      <c r="H38" s="286">
        <v>3.6097999999999998E-2</v>
      </c>
      <c r="I38" s="286">
        <v>3.6097999999999998E-2</v>
      </c>
      <c r="J38" s="286">
        <v>3.6097999999999998E-2</v>
      </c>
      <c r="K38" s="286">
        <v>3.6097999999999998E-2</v>
      </c>
      <c r="L38" s="286">
        <v>3.6097999999999998E-2</v>
      </c>
      <c r="M38" s="286">
        <v>3.6097999999999998E-2</v>
      </c>
      <c r="N38" s="287">
        <v>3.6097999999999998E-2</v>
      </c>
    </row>
    <row r="39" spans="1:15">
      <c r="A39" s="37" t="s">
        <v>177</v>
      </c>
      <c r="B39" s="118"/>
      <c r="C39" s="286">
        <v>3.5601000000000001E-2</v>
      </c>
      <c r="D39" s="286">
        <v>3.5601000000000001E-2</v>
      </c>
      <c r="E39" s="286">
        <v>3.5601000000000001E-2</v>
      </c>
      <c r="F39" s="286">
        <v>3.5601000000000001E-2</v>
      </c>
      <c r="G39" s="286">
        <v>3.5601000000000001E-2</v>
      </c>
      <c r="H39" s="286">
        <v>3.5601000000000001E-2</v>
      </c>
      <c r="I39" s="286">
        <v>3.5601000000000001E-2</v>
      </c>
      <c r="J39" s="286">
        <v>3.5601000000000001E-2</v>
      </c>
      <c r="K39" s="286">
        <v>3.5601000000000001E-2</v>
      </c>
      <c r="L39" s="286">
        <v>3.5601000000000001E-2</v>
      </c>
      <c r="M39" s="286">
        <v>3.5601000000000001E-2</v>
      </c>
      <c r="N39" s="287">
        <v>3.5601000000000001E-2</v>
      </c>
    </row>
    <row r="40" spans="1:15">
      <c r="A40" s="37" t="s">
        <v>175</v>
      </c>
      <c r="B40" s="118"/>
      <c r="C40" s="286">
        <v>3.4729000000000003E-2</v>
      </c>
      <c r="D40" s="286">
        <v>3.4729000000000003E-2</v>
      </c>
      <c r="E40" s="286">
        <v>3.4729000000000003E-2</v>
      </c>
      <c r="F40" s="286">
        <v>3.4729000000000003E-2</v>
      </c>
      <c r="G40" s="286">
        <v>3.4729000000000003E-2</v>
      </c>
      <c r="H40" s="286">
        <v>3.4729000000000003E-2</v>
      </c>
      <c r="I40" s="286">
        <v>3.4729000000000003E-2</v>
      </c>
      <c r="J40" s="286">
        <v>3.4729000000000003E-2</v>
      </c>
      <c r="K40" s="286">
        <v>3.4729000000000003E-2</v>
      </c>
      <c r="L40" s="286">
        <v>3.4729000000000003E-2</v>
      </c>
      <c r="M40" s="286">
        <v>3.4729000000000003E-2</v>
      </c>
      <c r="N40" s="287">
        <v>3.4729000000000003E-2</v>
      </c>
    </row>
    <row r="41" spans="1:15">
      <c r="A41" s="267" t="s">
        <v>5</v>
      </c>
      <c r="B41" s="118"/>
      <c r="C41" s="286">
        <v>3.5601000000000001E-2</v>
      </c>
      <c r="D41" s="286">
        <v>3.5601000000000001E-2</v>
      </c>
      <c r="E41" s="286">
        <v>3.5601000000000001E-2</v>
      </c>
      <c r="F41" s="286">
        <v>3.5601000000000001E-2</v>
      </c>
      <c r="G41" s="286">
        <v>3.5601000000000001E-2</v>
      </c>
      <c r="H41" s="286">
        <v>3.5601000000000001E-2</v>
      </c>
      <c r="I41" s="286">
        <v>3.5601000000000001E-2</v>
      </c>
      <c r="J41" s="286">
        <v>3.5601000000000001E-2</v>
      </c>
      <c r="K41" s="286">
        <v>3.5601000000000001E-2</v>
      </c>
      <c r="L41" s="286">
        <v>3.5601000000000001E-2</v>
      </c>
      <c r="M41" s="286">
        <v>3.5601000000000001E-2</v>
      </c>
      <c r="N41" s="287">
        <v>3.5601000000000001E-2</v>
      </c>
    </row>
    <row r="42" spans="1:15">
      <c r="A42" s="37" t="s">
        <v>176</v>
      </c>
      <c r="B42" s="118"/>
      <c r="C42" s="286">
        <v>3.3796E-2</v>
      </c>
      <c r="D42" s="286">
        <v>3.3796E-2</v>
      </c>
      <c r="E42" s="286">
        <v>3.3796E-2</v>
      </c>
      <c r="F42" s="286">
        <v>3.3796E-2</v>
      </c>
      <c r="G42" s="286">
        <v>3.3796E-2</v>
      </c>
      <c r="H42" s="286">
        <v>3.3796E-2</v>
      </c>
      <c r="I42" s="286">
        <v>3.3796E-2</v>
      </c>
      <c r="J42" s="286">
        <v>3.3796E-2</v>
      </c>
      <c r="K42" s="286">
        <v>3.3796E-2</v>
      </c>
      <c r="L42" s="286">
        <v>3.3796E-2</v>
      </c>
      <c r="M42" s="286">
        <v>3.3796E-2</v>
      </c>
      <c r="N42" s="287">
        <v>3.3796E-2</v>
      </c>
    </row>
    <row r="43" spans="1:15">
      <c r="A43" s="37" t="s">
        <v>24</v>
      </c>
      <c r="B43" s="118"/>
      <c r="C43" s="286">
        <v>3.2871999999999998E-2</v>
      </c>
      <c r="D43" s="286">
        <v>3.2871999999999998E-2</v>
      </c>
      <c r="E43" s="286">
        <v>3.2871999999999998E-2</v>
      </c>
      <c r="F43" s="286">
        <v>3.2871999999999998E-2</v>
      </c>
      <c r="G43" s="286">
        <v>3.2871999999999998E-2</v>
      </c>
      <c r="H43" s="286">
        <v>3.2871999999999998E-2</v>
      </c>
      <c r="I43" s="286">
        <v>3.2871999999999998E-2</v>
      </c>
      <c r="J43" s="286">
        <v>3.2871999999999998E-2</v>
      </c>
      <c r="K43" s="286">
        <v>3.2871999999999998E-2</v>
      </c>
      <c r="L43" s="286">
        <v>3.2871999999999998E-2</v>
      </c>
      <c r="M43" s="286">
        <v>3.2871999999999998E-2</v>
      </c>
      <c r="N43" s="287">
        <v>3.2871999999999998E-2</v>
      </c>
    </row>
    <row r="44" spans="1:15">
      <c r="A44" s="267" t="s">
        <v>8</v>
      </c>
      <c r="B44" s="118"/>
      <c r="C44" s="286">
        <v>2.6970999999999998E-2</v>
      </c>
      <c r="D44" s="286">
        <v>2.6970999999999998E-2</v>
      </c>
      <c r="E44" s="286">
        <v>2.6970999999999998E-2</v>
      </c>
      <c r="F44" s="286">
        <v>2.6970999999999998E-2</v>
      </c>
      <c r="G44" s="286">
        <v>2.6970999999999998E-2</v>
      </c>
      <c r="H44" s="286">
        <v>2.6970999999999998E-2</v>
      </c>
      <c r="I44" s="286">
        <v>2.6970999999999998E-2</v>
      </c>
      <c r="J44" s="286">
        <v>2.6970999999999998E-2</v>
      </c>
      <c r="K44" s="286">
        <v>2.6970999999999998E-2</v>
      </c>
      <c r="L44" s="286">
        <v>2.6970999999999998E-2</v>
      </c>
      <c r="M44" s="286">
        <v>2.6970999999999998E-2</v>
      </c>
      <c r="N44" s="287">
        <v>2.6970999999999998E-2</v>
      </c>
    </row>
    <row r="45" spans="1:15">
      <c r="A45" s="37" t="s">
        <v>9</v>
      </c>
      <c r="B45" s="118"/>
      <c r="C45" s="286">
        <v>3.5139999999999998E-2</v>
      </c>
      <c r="D45" s="286">
        <v>3.5139999999999998E-2</v>
      </c>
      <c r="E45" s="286">
        <v>3.5139999999999998E-2</v>
      </c>
      <c r="F45" s="286">
        <v>3.5139999999999998E-2</v>
      </c>
      <c r="G45" s="286">
        <v>3.5139999999999998E-2</v>
      </c>
      <c r="H45" s="286">
        <v>3.5139999999999998E-2</v>
      </c>
      <c r="I45" s="286">
        <v>3.5139999999999998E-2</v>
      </c>
      <c r="J45" s="286">
        <v>3.5139999999999998E-2</v>
      </c>
      <c r="K45" s="286">
        <v>3.5139999999999998E-2</v>
      </c>
      <c r="L45" s="286">
        <v>3.5139999999999998E-2</v>
      </c>
      <c r="M45" s="286">
        <v>3.5139999999999998E-2</v>
      </c>
      <c r="N45" s="287">
        <v>3.5139999999999998E-2</v>
      </c>
    </row>
    <row r="46" spans="1:15" ht="13.8" thickBot="1">
      <c r="A46" s="270"/>
      <c r="B46" s="288"/>
      <c r="C46" s="288"/>
      <c r="D46" s="288"/>
      <c r="E46" s="288"/>
      <c r="F46" s="288"/>
      <c r="G46" s="288"/>
      <c r="H46" s="288"/>
      <c r="I46" s="288"/>
      <c r="J46" s="288"/>
      <c r="K46" s="288"/>
      <c r="L46" s="288"/>
      <c r="M46" s="288"/>
      <c r="N46" s="289"/>
    </row>
    <row r="47" spans="1:15">
      <c r="C47" s="158"/>
    </row>
    <row r="48" spans="1:15">
      <c r="A48" s="290"/>
      <c r="B48" s="131"/>
      <c r="C48" s="286"/>
      <c r="D48" s="286"/>
      <c r="E48" s="286"/>
      <c r="F48" s="286"/>
      <c r="G48" s="286"/>
      <c r="H48" s="286"/>
      <c r="I48" s="286"/>
      <c r="J48" s="286"/>
      <c r="K48" s="286"/>
      <c r="L48" s="286"/>
      <c r="M48" s="286"/>
      <c r="N48" s="286"/>
      <c r="O48" s="131"/>
    </row>
    <row r="49" spans="1:15">
      <c r="A49" s="290"/>
      <c r="B49" s="131"/>
      <c r="C49" s="286"/>
      <c r="D49" s="286"/>
      <c r="E49" s="286"/>
      <c r="F49" s="286"/>
      <c r="G49" s="286"/>
      <c r="H49" s="286"/>
      <c r="I49" s="286"/>
      <c r="J49" s="286"/>
      <c r="K49" s="286"/>
      <c r="L49" s="286"/>
      <c r="M49" s="286"/>
      <c r="N49" s="286"/>
    </row>
    <row r="50" spans="1:15">
      <c r="A50" s="291"/>
      <c r="B50" s="118"/>
      <c r="C50" s="286"/>
      <c r="D50" s="286"/>
      <c r="E50" s="286"/>
      <c r="F50" s="286"/>
      <c r="G50" s="286"/>
      <c r="H50" s="286"/>
      <c r="I50" s="286"/>
      <c r="J50" s="286"/>
      <c r="K50" s="286"/>
      <c r="L50" s="286"/>
      <c r="M50" s="286"/>
      <c r="N50" s="286"/>
    </row>
    <row r="51" spans="1:15">
      <c r="A51" s="291"/>
      <c r="B51" s="118"/>
      <c r="C51" s="286"/>
      <c r="D51" s="286"/>
      <c r="E51" s="286"/>
      <c r="F51" s="286"/>
      <c r="G51" s="286"/>
      <c r="H51" s="286"/>
      <c r="I51" s="286"/>
      <c r="J51" s="286"/>
      <c r="K51" s="286"/>
      <c r="L51" s="286"/>
      <c r="M51" s="286"/>
      <c r="N51" s="286"/>
      <c r="O51" s="286"/>
    </row>
    <row r="52" spans="1:15">
      <c r="A52" s="29"/>
      <c r="B52" s="118"/>
      <c r="C52" s="286"/>
      <c r="D52" s="286"/>
      <c r="E52" s="286"/>
      <c r="F52" s="286"/>
      <c r="G52" s="286"/>
      <c r="H52" s="286"/>
      <c r="I52" s="286"/>
      <c r="J52" s="286"/>
      <c r="K52" s="286"/>
      <c r="L52" s="286"/>
      <c r="M52" s="286"/>
      <c r="N52" s="286"/>
    </row>
    <row r="53" spans="1:15">
      <c r="A53" s="29"/>
      <c r="B53" s="118"/>
      <c r="C53" s="286"/>
      <c r="D53" s="286"/>
      <c r="E53" s="286"/>
      <c r="F53" s="286"/>
      <c r="G53" s="286"/>
      <c r="H53" s="286"/>
      <c r="I53" s="286"/>
      <c r="J53" s="286"/>
      <c r="K53" s="286"/>
      <c r="L53" s="286"/>
      <c r="M53" s="286"/>
      <c r="N53" s="286"/>
    </row>
    <row r="54" spans="1:15">
      <c r="A54" s="292"/>
      <c r="B54" s="118"/>
      <c r="C54" s="286"/>
      <c r="D54" s="286"/>
      <c r="E54" s="286"/>
      <c r="F54" s="286"/>
      <c r="G54" s="286"/>
      <c r="H54" s="286"/>
      <c r="I54" s="286"/>
      <c r="J54" s="286"/>
      <c r="K54" s="286"/>
      <c r="L54" s="286"/>
      <c r="M54" s="286"/>
      <c r="N54" s="286"/>
      <c r="O54" s="286"/>
    </row>
    <row r="55" spans="1:15">
      <c r="A55" s="29"/>
      <c r="B55" s="118"/>
      <c r="C55" s="286"/>
      <c r="D55" s="286"/>
      <c r="E55" s="286"/>
      <c r="F55" s="286"/>
      <c r="G55" s="286"/>
      <c r="H55" s="286"/>
      <c r="I55" s="286"/>
      <c r="J55" s="286"/>
      <c r="K55" s="286"/>
      <c r="L55" s="286"/>
      <c r="M55" s="286"/>
      <c r="N55" s="286"/>
    </row>
    <row r="56" spans="1:15">
      <c r="A56" s="29"/>
      <c r="B56" s="118"/>
      <c r="C56" s="286"/>
      <c r="D56" s="286"/>
      <c r="E56" s="286"/>
      <c r="F56" s="286"/>
      <c r="G56" s="286"/>
      <c r="H56" s="286"/>
      <c r="I56" s="286"/>
      <c r="J56" s="286"/>
      <c r="K56" s="286"/>
      <c r="L56" s="286"/>
      <c r="M56" s="286"/>
      <c r="N56" s="286"/>
    </row>
    <row r="57" spans="1:15">
      <c r="A57" s="292"/>
      <c r="B57" s="118"/>
      <c r="C57" s="286"/>
      <c r="D57" s="286"/>
      <c r="E57" s="286"/>
      <c r="F57" s="286"/>
      <c r="G57" s="286"/>
      <c r="H57" s="286"/>
      <c r="I57" s="286"/>
      <c r="J57" s="286"/>
      <c r="K57" s="286"/>
      <c r="L57" s="286"/>
      <c r="M57" s="286"/>
      <c r="N57" s="286"/>
    </row>
    <row r="58" spans="1:15">
      <c r="A58" s="292"/>
      <c r="B58" s="118"/>
      <c r="C58" s="286"/>
      <c r="D58" s="286"/>
      <c r="E58" s="286"/>
      <c r="F58" s="286"/>
      <c r="G58" s="286"/>
      <c r="H58" s="286"/>
      <c r="I58" s="286"/>
      <c r="J58" s="286"/>
      <c r="K58" s="286"/>
      <c r="L58" s="286"/>
      <c r="M58" s="286"/>
      <c r="N58" s="286"/>
    </row>
    <row r="59" spans="1:15">
      <c r="A59" s="292"/>
      <c r="B59" s="118"/>
      <c r="C59" s="286"/>
      <c r="D59" s="286"/>
      <c r="E59" s="286"/>
      <c r="F59" s="286"/>
      <c r="G59" s="286"/>
      <c r="H59" s="286"/>
      <c r="I59" s="286"/>
      <c r="J59" s="286"/>
      <c r="K59" s="286"/>
      <c r="L59" s="286"/>
      <c r="M59" s="286"/>
      <c r="N59" s="286"/>
    </row>
    <row r="60" spans="1:15">
      <c r="A60" s="29"/>
      <c r="B60" s="118"/>
      <c r="C60" s="286"/>
      <c r="D60" s="286"/>
      <c r="E60" s="286"/>
      <c r="F60" s="286"/>
      <c r="G60" s="286"/>
      <c r="H60" s="286"/>
      <c r="I60" s="286"/>
      <c r="J60" s="286"/>
      <c r="K60" s="286"/>
      <c r="L60" s="286"/>
      <c r="M60" s="286"/>
      <c r="N60" s="286"/>
    </row>
    <row r="61" spans="1:15">
      <c r="A61" s="131"/>
      <c r="B61" s="131"/>
      <c r="C61" s="131"/>
      <c r="D61" s="131"/>
      <c r="E61" s="131"/>
      <c r="F61" s="131"/>
      <c r="G61" s="131"/>
      <c r="H61" s="131"/>
      <c r="I61" s="131"/>
      <c r="J61" s="131"/>
      <c r="K61" s="131"/>
      <c r="L61" s="131"/>
      <c r="M61" s="131"/>
      <c r="N61" s="131"/>
    </row>
    <row r="62" spans="1:15">
      <c r="C62" s="293"/>
      <c r="D62" s="293"/>
      <c r="E62" s="293"/>
      <c r="F62" s="293"/>
      <c r="G62" s="293"/>
      <c r="H62" s="293"/>
      <c r="I62" s="293"/>
      <c r="J62" s="293"/>
      <c r="K62" s="293"/>
      <c r="L62" s="293"/>
      <c r="M62" s="293"/>
      <c r="N62" s="293"/>
    </row>
  </sheetData>
  <mergeCells count="2">
    <mergeCell ref="A35:N35"/>
    <mergeCell ref="C36:N36"/>
  </mergeCells>
  <phoneticPr fontId="8" type="noConversion"/>
  <printOptions horizontalCentered="1"/>
  <pageMargins left="0.75" right="0.75" top="1" bottom="1" header="0.5" footer="0.5"/>
  <pageSetup scale="56" fitToHeight="0" orientation="landscape" r:id="rId1"/>
  <headerFooter alignWithMargins="0">
    <oddFooter xml:space="preserve">&amp;L&amp;F 
&amp;A&amp;RPage &amp;P of &amp;N 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B142"/>
  <sheetViews>
    <sheetView topLeftCell="A25" zoomScaleNormal="100" workbookViewId="0">
      <selection sqref="A1:XFD1048576"/>
    </sheetView>
  </sheetViews>
  <sheetFormatPr defaultRowHeight="13.2"/>
  <cols>
    <col min="1" max="1" width="28" style="30" customWidth="1"/>
    <col min="2" max="14" width="16" style="30" customWidth="1"/>
    <col min="15" max="15" width="12.33203125" style="121" customWidth="1"/>
    <col min="16" max="16" width="12.33203125" style="30" customWidth="1"/>
    <col min="17" max="20" width="12.6640625" style="30" customWidth="1"/>
    <col min="21" max="16384" width="8.88671875" style="30"/>
  </cols>
  <sheetData>
    <row r="1" spans="1:28">
      <c r="A1" s="9" t="s">
        <v>53</v>
      </c>
    </row>
    <row r="2" spans="1:28">
      <c r="A2" s="9" t="s">
        <v>186</v>
      </c>
    </row>
    <row r="3" spans="1:28">
      <c r="A3" s="108"/>
    </row>
    <row r="4" spans="1:28">
      <c r="A4" s="9" t="s">
        <v>43</v>
      </c>
    </row>
    <row r="5" spans="1:28">
      <c r="A5" s="9" t="s">
        <v>42</v>
      </c>
    </row>
    <row r="6" spans="1:28">
      <c r="A6" s="109" t="s">
        <v>25</v>
      </c>
      <c r="O6" s="119" t="s">
        <v>50</v>
      </c>
    </row>
    <row r="7" spans="1:28">
      <c r="A7" s="9" t="s">
        <v>26</v>
      </c>
      <c r="B7" s="114">
        <f>'Sales &amp; Revenue Adj.'!C5</f>
        <v>43101</v>
      </c>
      <c r="C7" s="114">
        <f>'Sales &amp; Revenue Adj.'!D5</f>
        <v>43132</v>
      </c>
      <c r="D7" s="114">
        <f>'Sales &amp; Revenue Adj.'!E5</f>
        <v>43160</v>
      </c>
      <c r="E7" s="114">
        <f>'Sales &amp; Revenue Adj.'!F5</f>
        <v>43191</v>
      </c>
      <c r="F7" s="114">
        <f>'Sales &amp; Revenue Adj.'!G5</f>
        <v>43221</v>
      </c>
      <c r="G7" s="114">
        <f>'Sales &amp; Revenue Adj.'!H5</f>
        <v>43252</v>
      </c>
      <c r="H7" s="114">
        <f>'Sales &amp; Revenue Adj.'!I5</f>
        <v>43282</v>
      </c>
      <c r="I7" s="114">
        <f>'Sales &amp; Revenue Adj.'!J5</f>
        <v>43313</v>
      </c>
      <c r="J7" s="114">
        <f>'Sales &amp; Revenue Adj.'!K5</f>
        <v>43344</v>
      </c>
      <c r="K7" s="114">
        <f>'Sales &amp; Revenue Adj.'!L5</f>
        <v>43374</v>
      </c>
      <c r="L7" s="114">
        <f>'Sales &amp; Revenue Adj.'!M5</f>
        <v>43405</v>
      </c>
      <c r="M7" s="114">
        <f>'Sales &amp; Revenue Adj.'!N5</f>
        <v>43435</v>
      </c>
      <c r="N7" s="115" t="s">
        <v>20</v>
      </c>
      <c r="O7" s="119" t="s">
        <v>51</v>
      </c>
    </row>
    <row r="8" spans="1:28">
      <c r="A8" s="7" t="s">
        <v>156</v>
      </c>
      <c r="B8" s="116">
        <f>($B65*I$68+$C65*I$72+$D65*I$76)*B92</f>
        <v>74793782.059039772</v>
      </c>
      <c r="C8" s="116">
        <f t="shared" ref="C8:D8" si="0">($B65*J$68+$C65*J$72+$D65*J$76)*C92</f>
        <v>-44869101.567900084</v>
      </c>
      <c r="D8" s="116">
        <f t="shared" si="0"/>
        <v>4394677.0337621355</v>
      </c>
      <c r="E8" s="116">
        <f>($B65*L$68+$C65*L$72+$D65*L$76)*E92</f>
        <v>16344914.743105689</v>
      </c>
      <c r="F8" s="116">
        <f>($B65*M$68+$C65*M$72+$D65*M$76+E$65*M$80+F$65*M$84)*F92</f>
        <v>49052692.87684124</v>
      </c>
      <c r="G8" s="122">
        <f>($E65*N$80+$F65*N$84)*G92</f>
        <v>-5826662.2558389846</v>
      </c>
      <c r="H8" s="116">
        <f>($E65*O$80+$F65*O$84)*H92</f>
        <v>-50428483.718085885</v>
      </c>
      <c r="I8" s="116">
        <f>($E65*P$80+$F65*P$84)*I92</f>
        <v>-26511573.558548819</v>
      </c>
      <c r="J8" s="122">
        <f>($E65*Q$80+$F65*Q$84)*J92</f>
        <v>4058904.9878357491</v>
      </c>
      <c r="K8" s="116">
        <f>($B65*R$68+$C65*R$72+$D65*R$76)*K92</f>
        <v>10084461.026951266</v>
      </c>
      <c r="L8" s="116">
        <f t="shared" ref="L8:M8" si="1">($B65*S$68+$C65*S$72+$D65*S$76)*L92</f>
        <v>57210928.578655943</v>
      </c>
      <c r="M8" s="116">
        <f t="shared" si="1"/>
        <v>74831432.778536066</v>
      </c>
      <c r="N8" s="237">
        <f t="shared" ref="N8:N9" si="2">SUM(B8:M8)</f>
        <v>163135972.98435408</v>
      </c>
    </row>
    <row r="9" spans="1:28">
      <c r="A9" s="8" t="s">
        <v>30</v>
      </c>
      <c r="B9" s="117">
        <f t="shared" ref="B9:G9" si="3">SUM(B8:B8)</f>
        <v>74793782.059039772</v>
      </c>
      <c r="C9" s="117">
        <f t="shared" si="3"/>
        <v>-44869101.567900084</v>
      </c>
      <c r="D9" s="117">
        <f t="shared" si="3"/>
        <v>4394677.0337621355</v>
      </c>
      <c r="E9" s="117">
        <f t="shared" si="3"/>
        <v>16344914.743105689</v>
      </c>
      <c r="F9" s="117">
        <f t="shared" ref="F9" si="4">SUM(F8:F8)</f>
        <v>49052692.87684124</v>
      </c>
      <c r="G9" s="117">
        <f t="shared" si="3"/>
        <v>-5826662.2558389846</v>
      </c>
      <c r="H9" s="117">
        <f t="shared" ref="H9:L9" si="5">SUM(H8:H8)</f>
        <v>-50428483.718085885</v>
      </c>
      <c r="I9" s="117">
        <f t="shared" si="5"/>
        <v>-26511573.558548819</v>
      </c>
      <c r="J9" s="117">
        <f t="shared" si="5"/>
        <v>4058904.9878357491</v>
      </c>
      <c r="K9" s="117">
        <f t="shared" si="5"/>
        <v>10084461.026951266</v>
      </c>
      <c r="L9" s="117">
        <f t="shared" si="5"/>
        <v>57210928.578655943</v>
      </c>
      <c r="M9" s="117">
        <f t="shared" ref="M9" si="6">SUM(M8:M8)</f>
        <v>74831432.778536066</v>
      </c>
      <c r="N9" s="117">
        <f t="shared" si="2"/>
        <v>163135972.98435408</v>
      </c>
      <c r="O9" s="120">
        <f>N9/N32</f>
        <v>0.97783337020636663</v>
      </c>
    </row>
    <row r="10" spans="1:28">
      <c r="B10" s="116"/>
      <c r="C10" s="116"/>
      <c r="D10" s="116"/>
      <c r="E10" s="116"/>
      <c r="F10" s="116"/>
      <c r="G10" s="116"/>
      <c r="H10" s="116"/>
      <c r="I10" s="116"/>
      <c r="J10" s="116"/>
      <c r="K10" s="116"/>
      <c r="L10" s="116"/>
      <c r="M10" s="116"/>
      <c r="N10" s="116"/>
    </row>
    <row r="11" spans="1:28">
      <c r="A11" s="7" t="s">
        <v>36</v>
      </c>
      <c r="B11" s="116">
        <f>($B66*I$68+$C66*I$72+$D66*I$76)*B93</f>
        <v>1188359.1219696389</v>
      </c>
      <c r="C11" s="122">
        <f t="shared" ref="C11:E11" si="7">($B66*J$68+$C66*J$72+$D66*J$76)*C93</f>
        <v>-715119.34814999613</v>
      </c>
      <c r="D11" s="122">
        <f t="shared" si="7"/>
        <v>80467.044781668403</v>
      </c>
      <c r="E11" s="122">
        <f t="shared" si="7"/>
        <v>224250.7633208856</v>
      </c>
      <c r="F11" s="116">
        <f>($B66*M$68+$C66*M$72+$D66*M$76+E$66*M$80+F$66*M$84)*F93</f>
        <v>655354.97494244564</v>
      </c>
      <c r="G11" s="116">
        <f t="shared" ref="G11:J12" si="8">($E66*N$80+$F66*N$84)*G93</f>
        <v>-50046.506999522273</v>
      </c>
      <c r="H11" s="116">
        <f t="shared" si="8"/>
        <v>-433449.61560780962</v>
      </c>
      <c r="I11" s="116">
        <f t="shared" si="8"/>
        <v>-227856.82079217702</v>
      </c>
      <c r="J11" s="116">
        <f t="shared" si="8"/>
        <v>34818.647819511389</v>
      </c>
      <c r="K11" s="116">
        <f t="shared" ref="K11:K12" si="9">($B66*R$68+$C66*R$72+$D66*R$76)*K93</f>
        <v>135947.96782000127</v>
      </c>
      <c r="L11" s="122">
        <f t="shared" ref="L11:M11" si="10">($B66*S$68+$C66*S$72+$D66*S$76)*L93</f>
        <v>841587.3114651012</v>
      </c>
      <c r="M11" s="122">
        <f t="shared" si="10"/>
        <v>1177236.5029937795</v>
      </c>
      <c r="N11" s="237">
        <f>SUM(B11:M11)</f>
        <v>2911550.0435635271</v>
      </c>
    </row>
    <row r="12" spans="1:28" s="238" customFormat="1">
      <c r="A12" s="7" t="s">
        <v>153</v>
      </c>
      <c r="B12" s="116">
        <f>($B67*I$68+$C67*I$72+$D67*I$76)*B94</f>
        <v>8459647.4159800634</v>
      </c>
      <c r="C12" s="116">
        <f t="shared" ref="C12" si="11">($B67*J$68+$C67*J$72+$D67*J$76)*C94</f>
        <v>-5139178.4104977604</v>
      </c>
      <c r="D12" s="116">
        <f t="shared" ref="D12" si="12">($B67*K$68+$C67*K$72+$D67*K$76)*D94</f>
        <v>683581.60423525644</v>
      </c>
      <c r="E12" s="116">
        <f t="shared" ref="E12" si="13">($B67*L$68+$C67*L$72+$D67*L$76)*E94</f>
        <v>1241600.1903617291</v>
      </c>
      <c r="F12" s="116">
        <f>($B67*M$68+$C67*M$72+$D67*M$76+E$67*M$80+F$67*M$84)*F94</f>
        <v>1939433.9176735063</v>
      </c>
      <c r="G12" s="116">
        <f t="shared" si="8"/>
        <v>-1079386.7629036442</v>
      </c>
      <c r="H12" s="116">
        <f t="shared" si="8"/>
        <v>-9345788.8619532175</v>
      </c>
      <c r="I12" s="116">
        <f t="shared" si="8"/>
        <v>-4914345.6186263869</v>
      </c>
      <c r="J12" s="116">
        <f t="shared" si="8"/>
        <v>752187.88551239483</v>
      </c>
      <c r="K12" s="116">
        <f t="shared" si="9"/>
        <v>731683.72620733897</v>
      </c>
      <c r="L12" s="116">
        <f t="shared" ref="L12" si="14">($B67*S$68+$C67*S$72+$D67*S$76)*L94</f>
        <v>5379582.0035226522</v>
      </c>
      <c r="M12" s="116">
        <f t="shared" ref="M12" si="15">($B67*T$68+$C67*T$72+$D67*T$76)*M94</f>
        <v>8376092.1582573503</v>
      </c>
      <c r="N12" s="237">
        <f>SUM(B12:M12)</f>
        <v>7085109.2477692841</v>
      </c>
      <c r="O12" s="121"/>
      <c r="Q12" s="239"/>
      <c r="R12" s="239"/>
      <c r="S12" s="239"/>
      <c r="T12" s="239"/>
      <c r="U12" s="239"/>
      <c r="V12" s="239"/>
      <c r="W12" s="239"/>
      <c r="X12" s="239"/>
      <c r="Y12" s="239"/>
      <c r="Z12" s="239"/>
      <c r="AA12" s="239"/>
      <c r="AB12" s="239"/>
    </row>
    <row r="13" spans="1:28">
      <c r="A13" s="8" t="s">
        <v>31</v>
      </c>
      <c r="B13" s="117">
        <f t="shared" ref="B13:G13" si="16">SUM(B11:B12)</f>
        <v>9648006.5379497018</v>
      </c>
      <c r="C13" s="117">
        <f t="shared" si="16"/>
        <v>-5854297.7586477567</v>
      </c>
      <c r="D13" s="117">
        <f t="shared" si="16"/>
        <v>764048.6490169249</v>
      </c>
      <c r="E13" s="117">
        <f t="shared" si="16"/>
        <v>1465850.9536826147</v>
      </c>
      <c r="F13" s="117">
        <f t="shared" ref="F13" si="17">SUM(F11:F12)</f>
        <v>2594788.8926159521</v>
      </c>
      <c r="G13" s="117">
        <f t="shared" si="16"/>
        <v>-1129433.2699031665</v>
      </c>
      <c r="H13" s="117">
        <f t="shared" ref="H13:L13" si="18">SUM(H11:H12)</f>
        <v>-9779238.4775610268</v>
      </c>
      <c r="I13" s="117">
        <f t="shared" si="18"/>
        <v>-5142202.4394185636</v>
      </c>
      <c r="J13" s="117">
        <f t="shared" si="18"/>
        <v>787006.53333190619</v>
      </c>
      <c r="K13" s="117">
        <f t="shared" si="18"/>
        <v>867631.69402734027</v>
      </c>
      <c r="L13" s="117">
        <f t="shared" si="18"/>
        <v>6221169.3149877535</v>
      </c>
      <c r="M13" s="117">
        <f t="shared" ref="M13" si="19">SUM(M11:M12)</f>
        <v>9553328.6612511296</v>
      </c>
      <c r="N13" s="117">
        <f>SUM(B13:M13)</f>
        <v>9996659.2913328111</v>
      </c>
      <c r="O13" s="120">
        <f>N13/N32</f>
        <v>5.9919752013164199E-2</v>
      </c>
    </row>
    <row r="14" spans="1:28">
      <c r="B14" s="116"/>
      <c r="C14" s="116"/>
      <c r="D14" s="116"/>
      <c r="E14" s="116"/>
      <c r="F14" s="116"/>
      <c r="G14" s="116"/>
      <c r="H14" s="116"/>
      <c r="I14" s="116"/>
      <c r="J14" s="116"/>
      <c r="K14" s="116"/>
      <c r="L14" s="116"/>
      <c r="M14" s="116"/>
      <c r="N14" s="237"/>
      <c r="Q14" s="236"/>
      <c r="R14" s="236"/>
      <c r="S14" s="236"/>
      <c r="T14" s="236"/>
      <c r="U14" s="236"/>
      <c r="V14" s="236"/>
      <c r="W14" s="236"/>
      <c r="X14" s="236"/>
      <c r="Y14" s="236"/>
      <c r="Z14" s="236"/>
      <c r="AA14" s="236"/>
      <c r="AB14" s="236"/>
    </row>
    <row r="15" spans="1:28">
      <c r="A15" s="7" t="s">
        <v>37</v>
      </c>
      <c r="B15" s="116">
        <f>($B68*I$68+$C68*I$72+$D68*I$76)*B95</f>
        <v>554770.92922148865</v>
      </c>
      <c r="C15" s="116">
        <f t="shared" ref="C15:E15" si="20">($B68*J$68+$C68*J$72+$D68*J$76)*C95</f>
        <v>-336698.07186827582</v>
      </c>
      <c r="D15" s="116">
        <f t="shared" si="20"/>
        <v>42140.82523346581</v>
      </c>
      <c r="E15" s="116">
        <f t="shared" si="20"/>
        <v>88600.247313815489</v>
      </c>
      <c r="F15" s="116">
        <f>($B68*M$68+$C68*M$72+$D68*M$76+E68*M80+F68*M84)*F95</f>
        <v>189413.71774468102</v>
      </c>
      <c r="G15" s="116">
        <f t="shared" ref="G15:J16" si="21">($E68*N$80+$F68*N$84)*G95</f>
        <v>-49463.651770555611</v>
      </c>
      <c r="H15" s="116">
        <f t="shared" si="21"/>
        <v>-429320.36908599851</v>
      </c>
      <c r="I15" s="116">
        <f t="shared" si="21"/>
        <v>-225468.79686799928</v>
      </c>
      <c r="J15" s="116">
        <f t="shared" si="21"/>
        <v>34234.232156444712</v>
      </c>
      <c r="K15" s="116">
        <f t="shared" ref="K15:K16" si="22">($B68*R$68+$C68*R$72+$D68*R$76)*K95</f>
        <v>52129.312370486543</v>
      </c>
      <c r="L15" s="116">
        <f t="shared" ref="L15:M15" si="23">($B68*S$68+$C68*S$72+$D68*S$76)*L95</f>
        <v>358995.10558723228</v>
      </c>
      <c r="M15" s="116">
        <f t="shared" si="23"/>
        <v>537952.59987089189</v>
      </c>
      <c r="N15" s="237">
        <f>SUM(B15:M15)</f>
        <v>817286.07990567735</v>
      </c>
    </row>
    <row r="16" spans="1:28" s="238" customFormat="1">
      <c r="A16" s="7" t="s">
        <v>154</v>
      </c>
      <c r="B16" s="116">
        <f>($B69*I$68+$C69*I$72+$D69*I$76)*B96</f>
        <v>5645877.3378442619</v>
      </c>
      <c r="C16" s="116">
        <f t="shared" ref="C16:E16" si="24">($B69*J$68+$C69*J$72+$D69*J$76)*C96</f>
        <v>-3503390.2481691209</v>
      </c>
      <c r="D16" s="116">
        <f t="shared" si="24"/>
        <v>568913.94951842469</v>
      </c>
      <c r="E16" s="116">
        <f t="shared" si="24"/>
        <v>535053.15833520528</v>
      </c>
      <c r="F16" s="116">
        <f>($B69*M$68+$C69*M$72+$D69*M$76+E69*M80+F69*M84)*F96</f>
        <v>-646999.07114145346</v>
      </c>
      <c r="G16" s="116">
        <f t="shared" si="21"/>
        <v>-996082.84852431342</v>
      </c>
      <c r="H16" s="116">
        <f t="shared" si="21"/>
        <v>-8580530.2334200945</v>
      </c>
      <c r="I16" s="116">
        <f t="shared" si="21"/>
        <v>-4506911.6433121096</v>
      </c>
      <c r="J16" s="116">
        <f t="shared" si="21"/>
        <v>689288.01992400538</v>
      </c>
      <c r="K16" s="116">
        <f t="shared" si="22"/>
        <v>284265.61610244529</v>
      </c>
      <c r="L16" s="116">
        <f t="shared" ref="L16:M16" si="25">($B69*S$68+$C69*S$72+$D69*S$76)*L96</f>
        <v>3155255.2899071267</v>
      </c>
      <c r="M16" s="116">
        <f t="shared" si="25"/>
        <v>5802848.9592908286</v>
      </c>
      <c r="N16" s="237">
        <f>SUM(B16:M16)</f>
        <v>-1552411.7136447942</v>
      </c>
      <c r="O16" s="121"/>
      <c r="Q16" s="239"/>
      <c r="R16" s="239"/>
      <c r="S16" s="239"/>
      <c r="T16" s="239"/>
      <c r="U16" s="239"/>
      <c r="V16" s="239"/>
      <c r="W16" s="239"/>
      <c r="X16" s="239"/>
      <c r="Y16" s="239"/>
      <c r="Z16" s="239"/>
      <c r="AA16" s="239"/>
      <c r="AB16" s="239"/>
    </row>
    <row r="17" spans="1:28">
      <c r="A17" s="8" t="s">
        <v>32</v>
      </c>
      <c r="B17" s="117">
        <f t="shared" ref="B17:G17" si="26">SUM(B15:B16)</f>
        <v>6200648.2670657504</v>
      </c>
      <c r="C17" s="117">
        <f t="shared" si="26"/>
        <v>-3840088.3200373966</v>
      </c>
      <c r="D17" s="117">
        <f t="shared" si="26"/>
        <v>611054.77475189045</v>
      </c>
      <c r="E17" s="117">
        <f t="shared" si="26"/>
        <v>623653.4056490208</v>
      </c>
      <c r="F17" s="117">
        <f t="shared" ref="F17" si="27">SUM(F15:F16)</f>
        <v>-457585.35339677241</v>
      </c>
      <c r="G17" s="117">
        <f t="shared" si="26"/>
        <v>-1045546.5002948691</v>
      </c>
      <c r="H17" s="117">
        <f t="shared" ref="H17:L17" si="28">SUM(H15:H16)</f>
        <v>-9009850.6025060937</v>
      </c>
      <c r="I17" s="117">
        <f t="shared" si="28"/>
        <v>-4732380.4401801089</v>
      </c>
      <c r="J17" s="117">
        <f t="shared" si="28"/>
        <v>723522.25208045007</v>
      </c>
      <c r="K17" s="117">
        <f t="shared" si="28"/>
        <v>336394.92847293185</v>
      </c>
      <c r="L17" s="117">
        <f t="shared" si="28"/>
        <v>3514250.3954943591</v>
      </c>
      <c r="M17" s="117">
        <f t="shared" ref="M17" si="29">SUM(M15:M16)</f>
        <v>6340801.5591617208</v>
      </c>
      <c r="N17" s="117">
        <f>SUM(B17:M17)</f>
        <v>-735125.63373911753</v>
      </c>
      <c r="O17" s="120">
        <f>N17/N32</f>
        <v>-4.4063265925606328E-3</v>
      </c>
    </row>
    <row r="18" spans="1:28">
      <c r="B18" s="116"/>
      <c r="C18" s="116"/>
      <c r="D18" s="116"/>
      <c r="E18" s="116"/>
      <c r="F18" s="116"/>
      <c r="G18" s="116"/>
      <c r="H18" s="116"/>
      <c r="I18" s="116"/>
      <c r="J18" s="116"/>
      <c r="K18" s="116"/>
      <c r="L18" s="116"/>
      <c r="M18" s="116"/>
      <c r="N18" s="237"/>
      <c r="Q18" s="236"/>
      <c r="R18" s="236"/>
      <c r="S18" s="236"/>
      <c r="T18" s="236"/>
      <c r="U18" s="236"/>
      <c r="V18" s="236"/>
      <c r="W18" s="236"/>
      <c r="X18" s="236"/>
      <c r="Y18" s="236"/>
      <c r="Z18" s="236"/>
      <c r="AA18" s="236"/>
      <c r="AB18" s="236"/>
    </row>
    <row r="19" spans="1:28">
      <c r="A19" s="7" t="s">
        <v>38</v>
      </c>
      <c r="B19" s="122">
        <f>($B70*I$68+$C70*I$72+$D70*I$76)*B97</f>
        <v>109080.74449783332</v>
      </c>
      <c r="C19" s="122">
        <f t="shared" ref="C19:E19" si="30">($B70*J$68+$C70*J$72+$D70*J$76)*C97</f>
        <v>-65714.965506666311</v>
      </c>
      <c r="D19" s="122">
        <f t="shared" si="30"/>
        <v>7492.443029500153</v>
      </c>
      <c r="E19" s="122">
        <f t="shared" si="30"/>
        <v>20196.219131110818</v>
      </c>
      <c r="F19" s="122">
        <f>($B70*M$68+$C70*M$72+$D70*M$76+E70*M80+F70*M84)*F97</f>
        <v>54334.711006694553</v>
      </c>
      <c r="G19" s="116">
        <f t="shared" ref="G19:J20" si="31">($E70*N$80+$F70*N$84)*G97</f>
        <v>-7581.7913161250081</v>
      </c>
      <c r="H19" s="116">
        <f t="shared" si="31"/>
        <v>-65591.197134124784</v>
      </c>
      <c r="I19" s="116">
        <f t="shared" si="31"/>
        <v>-37096.692846499878</v>
      </c>
      <c r="J19" s="116">
        <f t="shared" si="31"/>
        <v>5669.662159000045</v>
      </c>
      <c r="K19" s="116">
        <f t="shared" ref="K19:K20" si="32">($B70*R$68+$C70*R$72+$D70*R$76)*K97</f>
        <v>13110.566143889007</v>
      </c>
      <c r="L19" s="122">
        <f t="shared" ref="L19:M19" si="33">($B70*S$68+$C70*S$72+$D70*S$76)*L97</f>
        <v>82035.66284647194</v>
      </c>
      <c r="M19" s="122">
        <f t="shared" si="33"/>
        <v>115697.64954533348</v>
      </c>
      <c r="N19" s="237">
        <f>SUM(B19:M19)</f>
        <v>231633.01155641733</v>
      </c>
    </row>
    <row r="20" spans="1:28" s="238" customFormat="1">
      <c r="A20" s="7" t="s">
        <v>155</v>
      </c>
      <c r="B20" s="122">
        <f>($B71*I$68+$C71*I$72+$D71*I$76)*B98</f>
        <v>570132.6215922517</v>
      </c>
      <c r="C20" s="116">
        <f t="shared" ref="C20:E20" si="34">($B71*J$68+$C71*J$72+$D71*J$76)*C98</f>
        <v>-332945.5934311208</v>
      </c>
      <c r="D20" s="116">
        <f t="shared" si="34"/>
        <v>-28024.483714598609</v>
      </c>
      <c r="E20" s="116">
        <f t="shared" si="34"/>
        <v>100452.05770574996</v>
      </c>
      <c r="F20" s="116">
        <f>($B71*M$68+$C71*M$72+$D71*M$76+E71*M80+F71*M84)*F98</f>
        <v>-391717.83650772448</v>
      </c>
      <c r="G20" s="116">
        <f t="shared" si="31"/>
        <v>-592471.03902644501</v>
      </c>
      <c r="H20" s="116">
        <f t="shared" si="31"/>
        <v>-5113465.9436742319</v>
      </c>
      <c r="I20" s="116">
        <f t="shared" si="31"/>
        <v>-2694993.0427855742</v>
      </c>
      <c r="J20" s="116">
        <f t="shared" si="31"/>
        <v>411888.4704001699</v>
      </c>
      <c r="K20" s="116">
        <f t="shared" si="32"/>
        <v>190087.42934169984</v>
      </c>
      <c r="L20" s="116">
        <f t="shared" ref="L20:M20" si="35">($B71*S$68+$C71*S$72+$D71*S$76)*L98</f>
        <v>524345.41580709442</v>
      </c>
      <c r="M20" s="116">
        <f t="shared" si="35"/>
        <v>582968.83532660431</v>
      </c>
      <c r="N20" s="237">
        <f>SUM(B20:M20)</f>
        <v>-6773743.1089661252</v>
      </c>
      <c r="O20" s="121"/>
      <c r="Q20" s="239"/>
      <c r="R20" s="239"/>
      <c r="S20" s="239"/>
      <c r="T20" s="239"/>
      <c r="U20" s="239"/>
      <c r="V20" s="239"/>
      <c r="W20" s="239"/>
      <c r="X20" s="239"/>
      <c r="Y20" s="239"/>
      <c r="Z20" s="239"/>
      <c r="AA20" s="239"/>
      <c r="AB20" s="239"/>
    </row>
    <row r="21" spans="1:28">
      <c r="A21" s="8" t="s">
        <v>33</v>
      </c>
      <c r="B21" s="117">
        <f t="shared" ref="B21:G21" si="36">SUM(B19:B20)</f>
        <v>679213.36609008501</v>
      </c>
      <c r="C21" s="117">
        <f t="shared" si="36"/>
        <v>-398660.55893778708</v>
      </c>
      <c r="D21" s="117">
        <f t="shared" si="36"/>
        <v>-20532.040685098458</v>
      </c>
      <c r="E21" s="117">
        <f t="shared" si="36"/>
        <v>120648.27683686078</v>
      </c>
      <c r="F21" s="117">
        <f t="shared" ref="F21" si="37">SUM(F19:F20)</f>
        <v>-337383.12550102995</v>
      </c>
      <c r="G21" s="117">
        <f t="shared" si="36"/>
        <v>-600052.83034256997</v>
      </c>
      <c r="H21" s="117">
        <f t="shared" ref="H21:L21" si="38">SUM(H19:H20)</f>
        <v>-5179057.1408083569</v>
      </c>
      <c r="I21" s="117">
        <f t="shared" si="38"/>
        <v>-2732089.7356320741</v>
      </c>
      <c r="J21" s="117">
        <f t="shared" si="38"/>
        <v>417558.13255916996</v>
      </c>
      <c r="K21" s="117">
        <f t="shared" si="38"/>
        <v>203197.99548558885</v>
      </c>
      <c r="L21" s="117">
        <f t="shared" si="38"/>
        <v>606381.07865356631</v>
      </c>
      <c r="M21" s="117">
        <f t="shared" ref="M21" si="39">SUM(M19:M20)</f>
        <v>698666.48487193778</v>
      </c>
      <c r="N21" s="117">
        <f>SUM(B21:M21)</f>
        <v>-6542110.0974097066</v>
      </c>
      <c r="O21" s="120">
        <f>N21/N32</f>
        <v>-3.921326147620894E-2</v>
      </c>
    </row>
    <row r="22" spans="1:28">
      <c r="B22" s="116"/>
      <c r="C22" s="116"/>
      <c r="D22" s="116"/>
      <c r="E22" s="116"/>
      <c r="F22" s="116"/>
      <c r="G22" s="116"/>
      <c r="H22" s="116"/>
      <c r="I22" s="116"/>
      <c r="J22" s="116"/>
      <c r="K22" s="116"/>
      <c r="L22" s="116"/>
      <c r="M22" s="116"/>
      <c r="N22" s="237"/>
      <c r="Q22" s="236"/>
      <c r="R22" s="236"/>
      <c r="S22" s="236"/>
      <c r="T22" s="236"/>
      <c r="U22" s="236"/>
      <c r="V22" s="236"/>
      <c r="W22" s="236"/>
      <c r="X22" s="236"/>
      <c r="Y22" s="236"/>
      <c r="Z22" s="236"/>
      <c r="AA22" s="236"/>
      <c r="AB22" s="236"/>
    </row>
    <row r="23" spans="1:28">
      <c r="A23" s="7" t="s">
        <v>39</v>
      </c>
      <c r="B23" s="116">
        <f>($B72*I$68+$C72*I$72+$D72*I$76)*B99</f>
        <v>145170.8904656111</v>
      </c>
      <c r="C23" s="116">
        <f>($B72*J$68+$C72*J$72+$D72*J$76)*C99</f>
        <v>-87408.142161527299</v>
      </c>
      <c r="D23" s="116">
        <f t="shared" ref="D23:E23" si="40">($B72*K$68+$C72*K$72+$D72*K$76)*D99</f>
        <v>9818.756082236323</v>
      </c>
      <c r="E23" s="116">
        <f t="shared" si="40"/>
        <v>27377.917784388486</v>
      </c>
      <c r="F23" s="116">
        <f>($B72*M$68+$C72*M$72+$D72*M$76+E72*M80+F72*M84)*F99</f>
        <v>70571.446410472374</v>
      </c>
      <c r="G23" s="116">
        <f t="shared" ref="G23:J24" si="41">($E72*N$80+$F72*N$84)*G99</f>
        <v>-13402.210314277792</v>
      </c>
      <c r="H23" s="116">
        <f t="shared" si="41"/>
        <v>-115944.50204494403</v>
      </c>
      <c r="I23" s="116">
        <f t="shared" si="41"/>
        <v>-60891.28134122202</v>
      </c>
      <c r="J23" s="116">
        <f t="shared" si="41"/>
        <v>9306.3011051111844</v>
      </c>
      <c r="K23" s="116">
        <f t="shared" ref="K23:K24" si="42">($B72*R$68+$C72*R$72+$D72*R$76)*K99</f>
        <v>16536.301193750151</v>
      </c>
      <c r="L23" s="116">
        <f t="shared" ref="L23:M23" si="43">($B72*S$68+$C72*S$72+$D72*S$76)*L99</f>
        <v>102260.14291611768</v>
      </c>
      <c r="M23" s="116">
        <f t="shared" si="43"/>
        <v>143026.08663813907</v>
      </c>
      <c r="N23" s="237">
        <f>SUM(B23:M23)</f>
        <v>246421.70673385522</v>
      </c>
    </row>
    <row r="24" spans="1:28" s="238" customFormat="1">
      <c r="A24" s="7" t="s">
        <v>6</v>
      </c>
      <c r="B24" s="116">
        <f>($B73*I$68+$C73*I$72+$D73*I$76)*B100</f>
        <v>542520.52004266833</v>
      </c>
      <c r="C24" s="116">
        <f>($B73*J$68+$C73*J$72+$D73*J$76)*C100</f>
        <v>-317479.01348266267</v>
      </c>
      <c r="D24" s="116">
        <f t="shared" ref="D24" si="44">($B73*K$68+$C73*K$72+$D73*K$76)*D100</f>
        <v>-26745.791487998671</v>
      </c>
      <c r="E24" s="116">
        <f t="shared" ref="E24" si="45">($B73*L$68+$C73*L$72+$D73*L$76)*E100</f>
        <v>95790.872959999979</v>
      </c>
      <c r="F24" s="122">
        <f>($B73*M$68+$C73*M$72+$D73*M$76+E73*M80+F73*M84)*F100</f>
        <v>73630.378693861305</v>
      </c>
      <c r="G24" s="116">
        <f t="shared" si="41"/>
        <v>-188988.67453819467</v>
      </c>
      <c r="H24" s="116">
        <f t="shared" si="41"/>
        <v>-1634968.9527048555</v>
      </c>
      <c r="I24" s="116">
        <f t="shared" si="41"/>
        <v>-856819.70967152494</v>
      </c>
      <c r="J24" s="116">
        <f t="shared" si="41"/>
        <v>130672.57385000105</v>
      </c>
      <c r="K24" s="116">
        <f t="shared" si="42"/>
        <v>170928.50327466652</v>
      </c>
      <c r="L24" s="116">
        <f t="shared" ref="L24:M24" si="46">($B73*S$68+$C73*S$72+$D73*S$76)*L100</f>
        <v>489046.10388978035</v>
      </c>
      <c r="M24" s="116">
        <f t="shared" si="46"/>
        <v>541220.64921600395</v>
      </c>
      <c r="N24" s="237">
        <f>SUM(B24:M24)</f>
        <v>-981192.53995825443</v>
      </c>
      <c r="O24" s="121"/>
    </row>
    <row r="25" spans="1:28">
      <c r="A25" s="8" t="s">
        <v>34</v>
      </c>
      <c r="B25" s="117">
        <f t="shared" ref="B25:G25" si="47">SUM(B23:B24)</f>
        <v>687691.41050827946</v>
      </c>
      <c r="C25" s="117">
        <f t="shared" si="47"/>
        <v>-404887.15564418997</v>
      </c>
      <c r="D25" s="117">
        <f t="shared" si="47"/>
        <v>-16927.035405762348</v>
      </c>
      <c r="E25" s="117">
        <f t="shared" si="47"/>
        <v>123168.79074438846</v>
      </c>
      <c r="F25" s="117">
        <f t="shared" ref="F25" si="48">SUM(F23:F24)</f>
        <v>144201.82510433369</v>
      </c>
      <c r="G25" s="117">
        <f t="shared" si="47"/>
        <v>-202390.88485247246</v>
      </c>
      <c r="H25" s="117">
        <f t="shared" ref="H25:L25" si="49">SUM(H23:H24)</f>
        <v>-1750913.4547497996</v>
      </c>
      <c r="I25" s="117">
        <f t="shared" si="49"/>
        <v>-917710.99101274693</v>
      </c>
      <c r="J25" s="117">
        <f t="shared" si="49"/>
        <v>139978.87495511223</v>
      </c>
      <c r="K25" s="117">
        <f t="shared" si="49"/>
        <v>187464.80446841667</v>
      </c>
      <c r="L25" s="117">
        <f t="shared" si="49"/>
        <v>591306.24680589803</v>
      </c>
      <c r="M25" s="117">
        <f t="shared" ref="M25" si="50">SUM(M23:M24)</f>
        <v>684246.73585414304</v>
      </c>
      <c r="N25" s="117">
        <f t="shared" ref="N25" si="51">SUM(N23:N24)</f>
        <v>-734770.83322439925</v>
      </c>
      <c r="O25" s="120">
        <f>N25/N32</f>
        <v>-4.404199926217758E-3</v>
      </c>
    </row>
    <row r="26" spans="1:28">
      <c r="B26" s="116"/>
      <c r="C26" s="116"/>
      <c r="D26" s="116"/>
      <c r="E26" s="116"/>
      <c r="F26" s="116"/>
      <c r="G26" s="116"/>
      <c r="H26" s="116"/>
      <c r="I26" s="116"/>
      <c r="J26" s="116"/>
      <c r="K26" s="116"/>
      <c r="L26" s="116"/>
      <c r="M26" s="116"/>
      <c r="N26" s="237"/>
    </row>
    <row r="27" spans="1:28">
      <c r="A27" s="7" t="s">
        <v>5</v>
      </c>
      <c r="B27" s="116">
        <f t="shared" ref="B27:E30" si="52">($B74*I$68+$C74*I$72+$D74*I$76)*B101</f>
        <v>0</v>
      </c>
      <c r="C27" s="116">
        <f t="shared" si="52"/>
        <v>0</v>
      </c>
      <c r="D27" s="116">
        <f t="shared" si="52"/>
        <v>0</v>
      </c>
      <c r="E27" s="116">
        <f t="shared" si="52"/>
        <v>0</v>
      </c>
      <c r="F27" s="116">
        <f>($B74*M$68+$C74*M$72+$D74*M$76+E74*M80+F74*M84)*F101</f>
        <v>-49849.771545758304</v>
      </c>
      <c r="G27" s="116">
        <f t="shared" ref="G27:J30" si="53">($E74*N$80+$F74*N$84)*G101</f>
        <v>-40956.290840645881</v>
      </c>
      <c r="H27" s="116">
        <f t="shared" si="53"/>
        <v>-366040.75378538627</v>
      </c>
      <c r="I27" s="116">
        <f t="shared" si="53"/>
        <v>-194474.40968329101</v>
      </c>
      <c r="J27" s="116">
        <f t="shared" si="53"/>
        <v>29209.246106483566</v>
      </c>
      <c r="K27" s="116">
        <f t="shared" ref="K27:M30" si="54">($B74*R$68+$C74*R$72+$D74*R$76)*K101</f>
        <v>0</v>
      </c>
      <c r="L27" s="116">
        <f t="shared" si="54"/>
        <v>0</v>
      </c>
      <c r="M27" s="116">
        <f t="shared" si="54"/>
        <v>0</v>
      </c>
      <c r="N27" s="237">
        <f t="shared" ref="N27:N30" si="55">SUM(B27:M27)</f>
        <v>-622111.97974859783</v>
      </c>
      <c r="O27" s="121">
        <f>N27/$N$32</f>
        <v>-3.728925280395813E-3</v>
      </c>
    </row>
    <row r="28" spans="1:28">
      <c r="A28" s="7" t="s">
        <v>24</v>
      </c>
      <c r="B28" s="116">
        <f t="shared" si="52"/>
        <v>361558.15991750103</v>
      </c>
      <c r="C28" s="116">
        <f t="shared" si="52"/>
        <v>-209218.26665599737</v>
      </c>
      <c r="D28" s="116">
        <f t="shared" si="52"/>
        <v>-17587.781418665792</v>
      </c>
      <c r="E28" s="116">
        <f t="shared" si="52"/>
        <v>62723.131295999978</v>
      </c>
      <c r="F28" s="116">
        <f>($B75*M$68+$C75*M$72+$D75*M$76+E75*M80+F75*M84)*F102</f>
        <v>2050.1309297779226</v>
      </c>
      <c r="G28" s="116">
        <f t="shared" si="53"/>
        <v>-159701.87547555572</v>
      </c>
      <c r="H28" s="116">
        <f t="shared" si="53"/>
        <v>-1392398.3112877035</v>
      </c>
      <c r="I28" s="116">
        <f t="shared" si="53"/>
        <v>-731254.31405791431</v>
      </c>
      <c r="J28" s="116">
        <f t="shared" si="53"/>
        <v>111761.03838083422</v>
      </c>
      <c r="K28" s="116">
        <f t="shared" si="54"/>
        <v>113037.5786032499</v>
      </c>
      <c r="L28" s="116">
        <f t="shared" si="54"/>
        <v>323413.51120487665</v>
      </c>
      <c r="M28" s="116">
        <f t="shared" si="54"/>
        <v>353121.13706975261</v>
      </c>
      <c r="N28" s="237">
        <f t="shared" si="55"/>
        <v>-1182495.8614938441</v>
      </c>
      <c r="O28" s="121">
        <f>N28/$N$32</f>
        <v>-7.0878537231668847E-3</v>
      </c>
    </row>
    <row r="29" spans="1:28">
      <c r="A29" s="7" t="s">
        <v>8</v>
      </c>
      <c r="B29" s="116">
        <f t="shared" si="52"/>
        <v>1430325.4399795551</v>
      </c>
      <c r="C29" s="116">
        <f t="shared" si="52"/>
        <v>-860065.66908166162</v>
      </c>
      <c r="D29" s="116">
        <f t="shared" si="52"/>
        <v>109632.22081716802</v>
      </c>
      <c r="E29" s="116">
        <f t="shared" si="52"/>
        <v>222373.77016638598</v>
      </c>
      <c r="F29" s="116">
        <f>($B76*M$68+$C76*M$72+$D76*M$76+E76*M80+F76*M84)*F103</f>
        <v>585897.70629708446</v>
      </c>
      <c r="G29" s="116">
        <f t="shared" si="53"/>
        <v>-36201.708834166704</v>
      </c>
      <c r="H29" s="116">
        <f t="shared" si="53"/>
        <v>-313186.33311416558</v>
      </c>
      <c r="I29" s="116">
        <f t="shared" si="53"/>
        <v>-163416.82860066614</v>
      </c>
      <c r="J29" s="116">
        <f t="shared" si="53"/>
        <v>24975.763017333527</v>
      </c>
      <c r="K29" s="116">
        <f t="shared" si="54"/>
        <v>129756.72991875105</v>
      </c>
      <c r="L29" s="116">
        <f t="shared" si="54"/>
        <v>905413.00129230996</v>
      </c>
      <c r="M29" s="116">
        <f t="shared" si="54"/>
        <v>1369175.7846927503</v>
      </c>
      <c r="N29" s="237">
        <f t="shared" si="55"/>
        <v>3404679.8765506782</v>
      </c>
      <c r="O29" s="121">
        <f>N29/$N$32</f>
        <v>2.0407574964968891E-2</v>
      </c>
    </row>
    <row r="30" spans="1:28">
      <c r="A30" s="7" t="s">
        <v>59</v>
      </c>
      <c r="B30" s="116">
        <f t="shared" si="52"/>
        <v>35284.957470111127</v>
      </c>
      <c r="C30" s="116">
        <f t="shared" si="52"/>
        <v>-21054.796599444351</v>
      </c>
      <c r="D30" s="116">
        <f t="shared" si="52"/>
        <v>1794.4209459445283</v>
      </c>
      <c r="E30" s="116">
        <f t="shared" si="52"/>
        <v>8592.8737011109679</v>
      </c>
      <c r="F30" s="116">
        <f>($B77*M$68+$C77*M$72+$D77*M$76+E77*M80+F77*M84)*F104</f>
        <v>30182.871765666721</v>
      </c>
      <c r="G30" s="116">
        <f t="shared" si="53"/>
        <v>-734.15328272222303</v>
      </c>
      <c r="H30" s="116">
        <f t="shared" si="53"/>
        <v>-6351.2685440555333</v>
      </c>
      <c r="I30" s="116">
        <f t="shared" si="53"/>
        <v>-3335.5344407777666</v>
      </c>
      <c r="J30" s="116">
        <f t="shared" si="53"/>
        <v>509.78542688889291</v>
      </c>
      <c r="K30" s="116">
        <f t="shared" si="54"/>
        <v>5316.3413755556103</v>
      </c>
      <c r="L30" s="116">
        <f t="shared" si="54"/>
        <v>28272.437338110976</v>
      </c>
      <c r="M30" s="116">
        <f t="shared" si="54"/>
        <v>34947.549181888993</v>
      </c>
      <c r="N30" s="237">
        <f t="shared" si="55"/>
        <v>113425.48433827792</v>
      </c>
      <c r="O30" s="121">
        <f>N30/$N$32</f>
        <v>6.7986981405030106E-4</v>
      </c>
    </row>
    <row r="31" spans="1:28">
      <c r="B31" s="116"/>
      <c r="C31" s="116"/>
      <c r="D31" s="116"/>
      <c r="E31" s="116"/>
      <c r="F31" s="116"/>
      <c r="G31" s="116"/>
      <c r="H31" s="116"/>
      <c r="I31" s="116"/>
      <c r="J31" s="116"/>
      <c r="K31" s="116"/>
      <c r="L31" s="116"/>
      <c r="M31" s="116"/>
      <c r="N31" s="116"/>
    </row>
    <row r="32" spans="1:28">
      <c r="A32" s="8" t="s">
        <v>21</v>
      </c>
      <c r="B32" s="123">
        <f t="shared" ref="B32:O32" si="56">SUM(B9,B13,B17,B21,B25,B27:B30)</f>
        <v>93836510.198020741</v>
      </c>
      <c r="C32" s="123">
        <f t="shared" si="56"/>
        <v>-56457374.093504317</v>
      </c>
      <c r="D32" s="123">
        <f t="shared" si="56"/>
        <v>5826160.2417845363</v>
      </c>
      <c r="E32" s="123">
        <f t="shared" si="56"/>
        <v>18971925.94518207</v>
      </c>
      <c r="F32" s="123">
        <f t="shared" si="56"/>
        <v>51564996.053110488</v>
      </c>
      <c r="G32" s="123">
        <f t="shared" si="56"/>
        <v>-9041679.7696651537</v>
      </c>
      <c r="H32" s="123">
        <f t="shared" si="56"/>
        <v>-78225520.060442477</v>
      </c>
      <c r="I32" s="123">
        <f t="shared" si="56"/>
        <v>-41128438.251574971</v>
      </c>
      <c r="J32" s="123">
        <f t="shared" si="56"/>
        <v>6293426.6136939274</v>
      </c>
      <c r="K32" s="123">
        <f t="shared" si="56"/>
        <v>11927261.099303102</v>
      </c>
      <c r="L32" s="123">
        <f t="shared" si="56"/>
        <v>69401134.564432815</v>
      </c>
      <c r="M32" s="123">
        <f t="shared" si="56"/>
        <v>93865720.690619394</v>
      </c>
      <c r="N32" s="123">
        <f t="shared" si="56"/>
        <v>166834123.23096019</v>
      </c>
      <c r="O32" s="124">
        <f t="shared" si="56"/>
        <v>1</v>
      </c>
    </row>
    <row r="33" spans="1:15">
      <c r="A33" s="8" t="s">
        <v>84</v>
      </c>
      <c r="B33" s="242">
        <f>IF('Actual Total Usage'!B32=0,0,B32/'Actual Total Usage'!B32)</f>
        <v>4.4303508724958265E-2</v>
      </c>
      <c r="C33" s="242">
        <f>IF('Actual Total Usage'!C32=0,0,C32/'Actual Total Usage'!C32)</f>
        <v>-2.8700871594628429E-2</v>
      </c>
      <c r="D33" s="242">
        <f>IF('Actual Total Usage'!D32=0,0,D32/'Actual Total Usage'!D32)</f>
        <v>2.9971270496128325E-3</v>
      </c>
      <c r="E33" s="242">
        <f>IF('Actual Total Usage'!E32=0,0,E32/'Actual Total Usage'!E32)</f>
        <v>1.1163694392083746E-2</v>
      </c>
      <c r="F33" s="242">
        <f>IF('Actual Total Usage'!F32=0,0,F32/'Actual Total Usage'!F32)</f>
        <v>3.4570235811225779E-2</v>
      </c>
      <c r="G33" s="242">
        <f>IF('Actual Total Usage'!G32=0,0,G32/'Actual Total Usage'!G32)</f>
        <v>-6.4368454844058228E-3</v>
      </c>
      <c r="H33" s="242">
        <f>IF('Actual Total Usage'!H32=0,0,H32/'Actual Total Usage'!H32)</f>
        <v>-5.4032385494436258E-2</v>
      </c>
      <c r="I33" s="242">
        <f>IF('Actual Total Usage'!I32=0,0,I32/'Actual Total Usage'!I32)</f>
        <v>-2.5920055465761933E-2</v>
      </c>
      <c r="J33" s="242">
        <f>IF('Actual Total Usage'!J32=0,0,J32/'Actual Total Usage'!J32)</f>
        <v>4.2895608567437215E-3</v>
      </c>
      <c r="K33" s="242">
        <f>IF('Actual Total Usage'!K32=0,0,K32/'Actual Total Usage'!K32)</f>
        <v>8.3982316227510598E-3</v>
      </c>
      <c r="L33" s="242">
        <f>IF('Actual Total Usage'!L32=0,0,L32/'Actual Total Usage'!L32)</f>
        <v>4.3630172583813714E-2</v>
      </c>
      <c r="M33" s="242">
        <f>IF('Actual Total Usage'!M32=0,0,M32/'Actual Total Usage'!M32)</f>
        <v>4.9063972998541663E-2</v>
      </c>
      <c r="N33" s="242">
        <f>N32/'Actual Total Usage'!N32</f>
        <v>8.3207342740753889E-3</v>
      </c>
      <c r="O33" s="243"/>
    </row>
    <row r="35" spans="1:15">
      <c r="A35" s="9" t="s">
        <v>45</v>
      </c>
    </row>
    <row r="36" spans="1:15">
      <c r="A36" s="30" t="s">
        <v>44</v>
      </c>
      <c r="B36" s="116">
        <f t="array" ref="B36:M36">TRANSPOSE('Summary Sheet'!F12:F23)</f>
        <v>83905327.63374868</v>
      </c>
      <c r="C36" s="116">
        <v>-52866388.744541407</v>
      </c>
      <c r="D36" s="116">
        <v>5684788.8911022069</v>
      </c>
      <c r="E36" s="116">
        <v>10522398.951545874</v>
      </c>
      <c r="F36" s="116">
        <v>17148010.417034343</v>
      </c>
      <c r="G36" s="116">
        <v>-5572755.3521982115</v>
      </c>
      <c r="H36" s="116">
        <v>-60632708.159865469</v>
      </c>
      <c r="I36" s="116">
        <v>-31772221.999432098</v>
      </c>
      <c r="J36" s="116">
        <v>2059115.7977056094</v>
      </c>
      <c r="K36" s="116">
        <v>7093494.1109699905</v>
      </c>
      <c r="L36" s="116">
        <v>77005916.314229101</v>
      </c>
      <c r="M36" s="116">
        <v>82672720.116988808</v>
      </c>
      <c r="N36" s="116">
        <f>SUM(B36:M36)</f>
        <v>135247697.97728741</v>
      </c>
    </row>
    <row r="37" spans="1:15">
      <c r="A37" s="30" t="s">
        <v>84</v>
      </c>
      <c r="B37" s="244">
        <f>IF('Actual Total Usage'!B32=0,0,B36/'Actual Total Usage'!B32)</f>
        <v>3.9614649000135921E-2</v>
      </c>
      <c r="C37" s="244">
        <f>IF('Actual Total Usage'!C32=0,0,C36/'Actual Total Usage'!C32)</f>
        <v>-2.6875345504306165E-2</v>
      </c>
      <c r="D37" s="244">
        <f>IF('Actual Total Usage'!D32=0,0,D36/'Actual Total Usage'!D32)</f>
        <v>2.9244019817145062E-3</v>
      </c>
      <c r="E37" s="244">
        <f>IF('Actual Total Usage'!E32=0,0,E36/'Actual Total Usage'!E32)</f>
        <v>6.1917196233032858E-3</v>
      </c>
      <c r="F37" s="244">
        <f>IF('Actual Total Usage'!F32=0,0,F36/'Actual Total Usage'!F32)</f>
        <v>1.1496379505190982E-2</v>
      </c>
      <c r="G37" s="244">
        <f>IF('Actual Total Usage'!G32=0,0,G36/'Actual Total Usage'!G32)</f>
        <v>-3.9672899326563815E-3</v>
      </c>
      <c r="H37" s="244">
        <f>IF('Actual Total Usage'!H32=0,0,H36/'Actual Total Usage'!H32)</f>
        <v>-4.1880576291907501E-2</v>
      </c>
      <c r="I37" s="244">
        <f>IF('Actual Total Usage'!I32=0,0,I36/'Actual Total Usage'!I32)</f>
        <v>-2.002356013273237E-2</v>
      </c>
      <c r="J37" s="244">
        <f>IF('Actual Total Usage'!J32=0,0,J36/'Actual Total Usage'!J32)</f>
        <v>1.4034806580760699E-3</v>
      </c>
      <c r="K37" s="244">
        <f>IF('Actual Total Usage'!K32=0,0,K36/'Actual Total Usage'!K32)</f>
        <v>4.9946761509251578E-3</v>
      </c>
      <c r="L37" s="244">
        <f>IF('Actual Total Usage'!L32=0,0,L36/'Actual Total Usage'!L32)</f>
        <v>4.8411044572265194E-2</v>
      </c>
      <c r="M37" s="244">
        <f>IF('Actual Total Usage'!M32=0,0,M36/'Actual Total Usage'!M32)</f>
        <v>4.3213348575943958E-2</v>
      </c>
      <c r="N37" s="244">
        <f>N36/'Actual Total Usage'!N32</f>
        <v>6.7453835837378243E-3</v>
      </c>
    </row>
    <row r="39" spans="1:15">
      <c r="A39" s="9" t="s">
        <v>52</v>
      </c>
    </row>
    <row r="40" spans="1:15">
      <c r="A40" s="30" t="s">
        <v>48</v>
      </c>
      <c r="B40" s="141">
        <f>B36-B32</f>
        <v>-9931182.564272061</v>
      </c>
      <c r="C40" s="141">
        <f t="shared" ref="C40:M40" si="57">C36-C32</f>
        <v>3590985.3489629105</v>
      </c>
      <c r="D40" s="141">
        <f t="shared" si="57"/>
        <v>-141371.35068232939</v>
      </c>
      <c r="E40" s="141">
        <f t="shared" si="57"/>
        <v>-8449526.9936361965</v>
      </c>
      <c r="F40" s="141">
        <f t="shared" si="57"/>
        <v>-34416985.636076145</v>
      </c>
      <c r="G40" s="141">
        <f t="shared" si="57"/>
        <v>3468924.4174669422</v>
      </c>
      <c r="H40" s="141">
        <f t="shared" si="57"/>
        <v>17592811.900577009</v>
      </c>
      <c r="I40" s="141">
        <f t="shared" si="57"/>
        <v>9356216.2521428727</v>
      </c>
      <c r="J40" s="141">
        <f t="shared" si="57"/>
        <v>-4234310.8159883181</v>
      </c>
      <c r="K40" s="141">
        <f t="shared" si="57"/>
        <v>-4833766.9883331116</v>
      </c>
      <c r="L40" s="141">
        <f t="shared" si="57"/>
        <v>7604781.7497962862</v>
      </c>
      <c r="M40" s="141">
        <f t="shared" si="57"/>
        <v>-11193000.573630586</v>
      </c>
      <c r="N40" s="141">
        <f>N36-N32</f>
        <v>-31586425.253672779</v>
      </c>
    </row>
    <row r="43" spans="1:15">
      <c r="A43" s="9" t="s">
        <v>47</v>
      </c>
      <c r="O43" s="119" t="s">
        <v>50</v>
      </c>
    </row>
    <row r="44" spans="1:15">
      <c r="A44" s="9" t="s">
        <v>26</v>
      </c>
      <c r="B44" s="114">
        <f t="shared" ref="B44:M44" si="58">B7</f>
        <v>43101</v>
      </c>
      <c r="C44" s="114">
        <f t="shared" si="58"/>
        <v>43132</v>
      </c>
      <c r="D44" s="114">
        <f t="shared" si="58"/>
        <v>43160</v>
      </c>
      <c r="E44" s="114">
        <f t="shared" si="58"/>
        <v>43191</v>
      </c>
      <c r="F44" s="114">
        <f t="shared" si="58"/>
        <v>43221</v>
      </c>
      <c r="G44" s="114">
        <f t="shared" si="58"/>
        <v>43252</v>
      </c>
      <c r="H44" s="114">
        <f t="shared" si="58"/>
        <v>43282</v>
      </c>
      <c r="I44" s="114">
        <f t="shared" si="58"/>
        <v>43313</v>
      </c>
      <c r="J44" s="114">
        <f t="shared" si="58"/>
        <v>43344</v>
      </c>
      <c r="K44" s="114">
        <f t="shared" si="58"/>
        <v>43374</v>
      </c>
      <c r="L44" s="114">
        <f t="shared" si="58"/>
        <v>43405</v>
      </c>
      <c r="M44" s="114">
        <f t="shared" si="58"/>
        <v>43435</v>
      </c>
      <c r="N44" s="115" t="s">
        <v>20</v>
      </c>
      <c r="O44" s="119" t="s">
        <v>51</v>
      </c>
    </row>
    <row r="45" spans="1:15">
      <c r="A45" s="8" t="s">
        <v>54</v>
      </c>
      <c r="B45" s="116">
        <f t="shared" ref="B45:M45" si="59">IF(B$32=0,0,B9+B$40*(B9/B$32))</f>
        <v>66877985.715663314</v>
      </c>
      <c r="C45" s="116">
        <f t="shared" si="59"/>
        <v>-42015191.180842318</v>
      </c>
      <c r="D45" s="116">
        <f t="shared" si="59"/>
        <v>4288040.5180652607</v>
      </c>
      <c r="E45" s="116">
        <f t="shared" si="59"/>
        <v>9065379.7749847509</v>
      </c>
      <c r="F45" s="116">
        <f t="shared" si="59"/>
        <v>16312540.537563369</v>
      </c>
      <c r="G45" s="116">
        <f t="shared" si="59"/>
        <v>-3591209.1667542555</v>
      </c>
      <c r="H45" s="116">
        <f t="shared" si="59"/>
        <v>-39087187.069650702</v>
      </c>
      <c r="I45" s="116">
        <f t="shared" si="59"/>
        <v>-20480515.100138307</v>
      </c>
      <c r="J45" s="116">
        <f t="shared" si="59"/>
        <v>1328013.4805501606</v>
      </c>
      <c r="K45" s="116">
        <f t="shared" si="59"/>
        <v>5997526.5328236045</v>
      </c>
      <c r="L45" s="116">
        <f t="shared" si="59"/>
        <v>63479941.733475931</v>
      </c>
      <c r="M45" s="116">
        <f t="shared" si="59"/>
        <v>65908172.360854551</v>
      </c>
      <c r="N45" s="116">
        <f>SUM(B45:M45)</f>
        <v>128083498.13659537</v>
      </c>
      <c r="O45" s="201">
        <f t="shared" ref="O45:O57" si="60">N45/N$59</f>
        <v>0.94702904413282374</v>
      </c>
    </row>
    <row r="46" spans="1:15">
      <c r="A46" s="8" t="s">
        <v>36</v>
      </c>
      <c r="B46" s="116">
        <f t="shared" ref="B46:M46" si="61">IF(B$32=0,0,B11+B$40*(B11/B$32))</f>
        <v>1062589.1911901003</v>
      </c>
      <c r="C46" s="116">
        <f t="shared" si="61"/>
        <v>-669634.00379598024</v>
      </c>
      <c r="D46" s="116">
        <f t="shared" si="61"/>
        <v>78514.517845554539</v>
      </c>
      <c r="E46" s="116">
        <f t="shared" si="61"/>
        <v>124376.19689582882</v>
      </c>
      <c r="F46" s="116">
        <f t="shared" si="61"/>
        <v>217939.19901774998</v>
      </c>
      <c r="G46" s="116">
        <f t="shared" si="61"/>
        <v>-30845.699786461424</v>
      </c>
      <c r="H46" s="116">
        <f t="shared" si="61"/>
        <v>-335967.39305596804</v>
      </c>
      <c r="I46" s="116">
        <f t="shared" si="61"/>
        <v>-176022.18324000266</v>
      </c>
      <c r="J46" s="116">
        <f t="shared" si="61"/>
        <v>11392.144880803196</v>
      </c>
      <c r="K46" s="116">
        <f t="shared" si="61"/>
        <v>80852.267850987395</v>
      </c>
      <c r="L46" s="116">
        <f t="shared" si="61"/>
        <v>933806.08954787173</v>
      </c>
      <c r="M46" s="116">
        <f t="shared" si="61"/>
        <v>1036857.1530419596</v>
      </c>
      <c r="N46" s="116">
        <f>SUM(B46:M46)</f>
        <v>2333857.480392443</v>
      </c>
      <c r="O46" s="201">
        <f t="shared" si="60"/>
        <v>1.7256171567403496E-2</v>
      </c>
    </row>
    <row r="47" spans="1:15">
      <c r="A47" s="8" t="s">
        <v>161</v>
      </c>
      <c r="B47" s="116">
        <f t="shared" ref="B47:M47" si="62">IF(B$32=0,0,B12+B$40*(B12/B$32))</f>
        <v>7564321.0367255788</v>
      </c>
      <c r="C47" s="116">
        <f t="shared" si="62"/>
        <v>-4812299.6869630916</v>
      </c>
      <c r="D47" s="116">
        <f t="shared" si="62"/>
        <v>666994.54677685536</v>
      </c>
      <c r="E47" s="116">
        <f t="shared" si="62"/>
        <v>688628.69162838906</v>
      </c>
      <c r="F47" s="116">
        <f t="shared" si="62"/>
        <v>644961.41896647867</v>
      </c>
      <c r="G47" s="116">
        <f t="shared" si="62"/>
        <v>-665270.00660253956</v>
      </c>
      <c r="H47" s="116">
        <f t="shared" si="62"/>
        <v>-7243933.797470306</v>
      </c>
      <c r="I47" s="116">
        <f t="shared" si="62"/>
        <v>-3796392.1465205364</v>
      </c>
      <c r="J47" s="116">
        <f t="shared" si="62"/>
        <v>246104.71416814654</v>
      </c>
      <c r="K47" s="116">
        <f t="shared" si="62"/>
        <v>435153.90161514917</v>
      </c>
      <c r="L47" s="116">
        <f t="shared" si="62"/>
        <v>5969061.5170591315</v>
      </c>
      <c r="M47" s="116">
        <f t="shared" si="62"/>
        <v>7377286.5917271767</v>
      </c>
      <c r="N47" s="116">
        <f t="shared" ref="N47:N57" si="63">SUM(B47:M47)</f>
        <v>7074616.781110432</v>
      </c>
      <c r="O47" s="201">
        <f t="shared" si="60"/>
        <v>5.2308592951419361E-2</v>
      </c>
    </row>
    <row r="48" spans="1:15">
      <c r="A48" s="8" t="s">
        <v>37</v>
      </c>
      <c r="B48" s="116">
        <f t="shared" ref="B48:M48" si="64">IF(B$32=0,0,B15+B$40*(B15/B$32))</f>
        <v>496056.77448765596</v>
      </c>
      <c r="C48" s="116">
        <f t="shared" si="64"/>
        <v>-315282.30709854752</v>
      </c>
      <c r="D48" s="116">
        <f t="shared" si="64"/>
        <v>41118.281201910257</v>
      </c>
      <c r="E48" s="116">
        <f t="shared" si="64"/>
        <v>49140.353601177325</v>
      </c>
      <c r="F48" s="116">
        <f t="shared" si="64"/>
        <v>62989.792565281576</v>
      </c>
      <c r="G48" s="116">
        <f t="shared" si="64"/>
        <v>-30486.462379306384</v>
      </c>
      <c r="H48" s="116">
        <f t="shared" si="64"/>
        <v>-332766.80839914933</v>
      </c>
      <c r="I48" s="116">
        <f t="shared" si="64"/>
        <v>-174177.40552695579</v>
      </c>
      <c r="J48" s="116">
        <f t="shared" si="64"/>
        <v>11200.932748190295</v>
      </c>
      <c r="K48" s="116">
        <f t="shared" si="64"/>
        <v>31002.840235514519</v>
      </c>
      <c r="L48" s="116">
        <f t="shared" si="64"/>
        <v>398332.78276456054</v>
      </c>
      <c r="M48" s="116">
        <f t="shared" si="64"/>
        <v>473804.54119048052</v>
      </c>
      <c r="N48" s="116">
        <f t="shared" si="63"/>
        <v>710933.315390812</v>
      </c>
      <c r="O48" s="201">
        <f t="shared" si="60"/>
        <v>5.2565280298537964E-3</v>
      </c>
    </row>
    <row r="49" spans="1:16">
      <c r="A49" s="8" t="s">
        <v>154</v>
      </c>
      <c r="B49" s="116">
        <f t="shared" ref="B49:M49" si="65">IF(B$32=0,0,B16+B$40*(B16/B$32))</f>
        <v>5048346.1800966635</v>
      </c>
      <c r="C49" s="116">
        <f t="shared" si="65"/>
        <v>-3280556.2383542312</v>
      </c>
      <c r="D49" s="116">
        <f t="shared" si="65"/>
        <v>555109.29428621579</v>
      </c>
      <c r="E49" s="116">
        <f t="shared" si="65"/>
        <v>296756.52374752308</v>
      </c>
      <c r="F49" s="116">
        <f t="shared" si="65"/>
        <v>-215160.43170677085</v>
      </c>
      <c r="G49" s="116">
        <f t="shared" si="65"/>
        <v>-613926.41265288694</v>
      </c>
      <c r="H49" s="116">
        <f t="shared" si="65"/>
        <v>-6650780.7822546046</v>
      </c>
      <c r="I49" s="116">
        <f t="shared" si="65"/>
        <v>-3481644.4132218948</v>
      </c>
      <c r="J49" s="116">
        <f t="shared" si="65"/>
        <v>225524.81154009455</v>
      </c>
      <c r="K49" s="116">
        <f t="shared" si="65"/>
        <v>169061.14966258011</v>
      </c>
      <c r="L49" s="116">
        <f t="shared" si="65"/>
        <v>3500999.3183762385</v>
      </c>
      <c r="M49" s="116">
        <f t="shared" si="65"/>
        <v>5110889.3040284691</v>
      </c>
      <c r="N49" s="116">
        <f t="shared" si="63"/>
        <v>664618.30354739632</v>
      </c>
      <c r="O49" s="201">
        <f t="shared" si="60"/>
        <v>4.9140821876244257E-3</v>
      </c>
    </row>
    <row r="50" spans="1:16">
      <c r="A50" s="8" t="s">
        <v>38</v>
      </c>
      <c r="B50" s="116">
        <f t="shared" ref="B50:M50" si="66">IF(B$32=0,0,B19+B$40*(B19/B$32))</f>
        <v>97536.1891262766</v>
      </c>
      <c r="C50" s="116">
        <f t="shared" si="66"/>
        <v>-61535.148748784326</v>
      </c>
      <c r="D50" s="116">
        <f t="shared" si="66"/>
        <v>7310.6394492631625</v>
      </c>
      <c r="E50" s="116">
        <f t="shared" si="66"/>
        <v>11201.428659611593</v>
      </c>
      <c r="F50" s="116">
        <f t="shared" si="66"/>
        <v>18069.082937380444</v>
      </c>
      <c r="G50" s="116">
        <f t="shared" si="66"/>
        <v>-4672.9666624490819</v>
      </c>
      <c r="H50" s="116">
        <f t="shared" si="66"/>
        <v>-50839.827087332975</v>
      </c>
      <c r="I50" s="116">
        <f t="shared" si="66"/>
        <v>-28657.64932172215</v>
      </c>
      <c r="J50" s="116">
        <f t="shared" si="66"/>
        <v>1855.0293243823721</v>
      </c>
      <c r="K50" s="116">
        <f t="shared" si="66"/>
        <v>7797.2405365212544</v>
      </c>
      <c r="L50" s="116">
        <f t="shared" si="66"/>
        <v>91024.900782749319</v>
      </c>
      <c r="M50" s="116">
        <f t="shared" si="66"/>
        <v>101901.30463687697</v>
      </c>
      <c r="N50" s="116">
        <f t="shared" si="63"/>
        <v>190990.22363277321</v>
      </c>
      <c r="O50" s="201">
        <f t="shared" si="60"/>
        <v>1.4121513821613938E-3</v>
      </c>
    </row>
    <row r="51" spans="1:16">
      <c r="A51" s="8" t="s">
        <v>155</v>
      </c>
      <c r="B51" s="116">
        <f t="shared" ref="B51:M51" si="67">IF(B$32=0,0,B20+B$40*(B20/B$32))</f>
        <v>509792.66288181877</v>
      </c>
      <c r="C51" s="116">
        <f t="shared" si="67"/>
        <v>-311768.50598754315</v>
      </c>
      <c r="D51" s="116">
        <f t="shared" si="67"/>
        <v>-27344.471673993587</v>
      </c>
      <c r="E51" s="116">
        <f t="shared" si="67"/>
        <v>55713.722989311675</v>
      </c>
      <c r="F51" s="116">
        <f t="shared" si="67"/>
        <v>-130266.30573294542</v>
      </c>
      <c r="G51" s="116">
        <f t="shared" si="67"/>
        <v>-365164.02237936488</v>
      </c>
      <c r="H51" s="116">
        <f t="shared" si="67"/>
        <v>-3963454.4840181284</v>
      </c>
      <c r="I51" s="116">
        <f t="shared" si="67"/>
        <v>-2081915.1147571066</v>
      </c>
      <c r="J51" s="116">
        <f t="shared" si="67"/>
        <v>134763.79536202794</v>
      </c>
      <c r="K51" s="116">
        <f t="shared" si="67"/>
        <v>113050.60309978094</v>
      </c>
      <c r="L51" s="116">
        <f t="shared" si="67"/>
        <v>581801.71639562538</v>
      </c>
      <c r="M51" s="116">
        <f t="shared" si="67"/>
        <v>513452.82394129422</v>
      </c>
      <c r="N51" s="116">
        <f t="shared" si="63"/>
        <v>-4971337.5798792224</v>
      </c>
      <c r="O51" s="201">
        <f t="shared" si="60"/>
        <v>-3.675728056172959E-2</v>
      </c>
    </row>
    <row r="52" spans="1:16">
      <c r="A52" s="8" t="s">
        <v>39</v>
      </c>
      <c r="B52" s="116">
        <f t="shared" ref="B52:M52" si="68">IF(B$32=0,0,B23+B$40*(B23/B$32))</f>
        <v>129806.73622341364</v>
      </c>
      <c r="C52" s="116">
        <f t="shared" si="68"/>
        <v>-81848.525496355025</v>
      </c>
      <c r="D52" s="116">
        <f t="shared" si="68"/>
        <v>9580.5046865038712</v>
      </c>
      <c r="E52" s="116">
        <f t="shared" si="68"/>
        <v>15184.614056703977</v>
      </c>
      <c r="F52" s="116">
        <f t="shared" si="68"/>
        <v>23468.631645884947</v>
      </c>
      <c r="G52" s="116">
        <f t="shared" si="68"/>
        <v>-8260.3278553121745</v>
      </c>
      <c r="H52" s="116">
        <f t="shared" si="68"/>
        <v>-89868.742960099553</v>
      </c>
      <c r="I52" s="116">
        <f t="shared" si="68"/>
        <v>-47039.260201646437</v>
      </c>
      <c r="J52" s="116">
        <f t="shared" si="68"/>
        <v>3044.8836222294531</v>
      </c>
      <c r="K52" s="116">
        <f t="shared" si="68"/>
        <v>9834.626253125829</v>
      </c>
      <c r="L52" s="116">
        <f t="shared" si="68"/>
        <v>113465.52267627214</v>
      </c>
      <c r="M52" s="116">
        <f t="shared" si="68"/>
        <v>125970.96728246554</v>
      </c>
      <c r="N52" s="116">
        <f t="shared" si="63"/>
        <v>203339.62993318622</v>
      </c>
      <c r="O52" s="201">
        <f t="shared" si="60"/>
        <v>1.5034609311230841E-3</v>
      </c>
    </row>
    <row r="53" spans="1:16">
      <c r="A53" s="8" t="s">
        <v>6</v>
      </c>
      <c r="B53" s="116">
        <f t="shared" ref="B53:M53" si="69">IF(B$32=0,0,B24+B$40*(B24/B$32))</f>
        <v>485102.88677777309</v>
      </c>
      <c r="C53" s="116">
        <f t="shared" si="69"/>
        <v>-297285.68171113404</v>
      </c>
      <c r="D53" s="116">
        <f t="shared" si="69"/>
        <v>-26096.806820428286</v>
      </c>
      <c r="E53" s="116">
        <f t="shared" si="69"/>
        <v>53128.490176187785</v>
      </c>
      <c r="F53" s="116">
        <f t="shared" si="69"/>
        <v>24485.883787367304</v>
      </c>
      <c r="G53" s="116">
        <f t="shared" si="69"/>
        <v>-116481.41433531145</v>
      </c>
      <c r="H53" s="116">
        <f t="shared" si="69"/>
        <v>-1267266.6833432063</v>
      </c>
      <c r="I53" s="116">
        <f t="shared" si="69"/>
        <v>-661903.7139862749</v>
      </c>
      <c r="J53" s="116">
        <f t="shared" si="69"/>
        <v>42754.127069014867</v>
      </c>
      <c r="K53" s="116">
        <f t="shared" si="69"/>
        <v>101656.22444926653</v>
      </c>
      <c r="L53" s="116">
        <f t="shared" si="69"/>
        <v>542634.40484496334</v>
      </c>
      <c r="M53" s="116">
        <f t="shared" si="69"/>
        <v>476682.89259341132</v>
      </c>
      <c r="N53" s="116">
        <f t="shared" si="63"/>
        <v>-642589.39049837086</v>
      </c>
      <c r="O53" s="201">
        <f t="shared" si="60"/>
        <v>-4.7512039029772093E-3</v>
      </c>
    </row>
    <row r="54" spans="1:16">
      <c r="A54" s="8" t="s">
        <v>5</v>
      </c>
      <c r="B54" s="116">
        <f t="shared" ref="B54:M54" si="70">IF(B$32=0,0,B27+B$40*(B27/B$32))</f>
        <v>0</v>
      </c>
      <c r="C54" s="116">
        <f t="shared" si="70"/>
        <v>0</v>
      </c>
      <c r="D54" s="116">
        <f t="shared" si="70"/>
        <v>0</v>
      </c>
      <c r="E54" s="116">
        <f t="shared" si="70"/>
        <v>0</v>
      </c>
      <c r="F54" s="116">
        <f t="shared" si="70"/>
        <v>-16577.61014609602</v>
      </c>
      <c r="G54" s="116">
        <f t="shared" si="70"/>
        <v>-25243.029481550468</v>
      </c>
      <c r="H54" s="116">
        <f t="shared" si="70"/>
        <v>-283718.69156942435</v>
      </c>
      <c r="I54" s="116">
        <f t="shared" si="70"/>
        <v>-150233.86202682799</v>
      </c>
      <c r="J54" s="116">
        <f t="shared" si="70"/>
        <v>9556.831880117712</v>
      </c>
      <c r="K54" s="116">
        <f t="shared" si="70"/>
        <v>0</v>
      </c>
      <c r="L54" s="116">
        <f t="shared" si="70"/>
        <v>0</v>
      </c>
      <c r="M54" s="116">
        <f t="shared" si="70"/>
        <v>0</v>
      </c>
      <c r="N54" s="116">
        <f>SUM(B54:M54)</f>
        <v>-466216.36134378111</v>
      </c>
      <c r="O54" s="201">
        <f t="shared" si="60"/>
        <v>-3.4471297354138645E-3</v>
      </c>
    </row>
    <row r="55" spans="1:16">
      <c r="A55" s="8" t="s">
        <v>24</v>
      </c>
      <c r="B55" s="116">
        <f t="shared" ref="B55:M55" si="71">IF(B$32=0,0,B28+B$40*(B28/B$32))</f>
        <v>323292.66937266284</v>
      </c>
      <c r="C55" s="116">
        <f t="shared" si="71"/>
        <v>-195910.88666604593</v>
      </c>
      <c r="D55" s="116">
        <f t="shared" si="71"/>
        <v>-17161.015193317213</v>
      </c>
      <c r="E55" s="116">
        <f t="shared" si="71"/>
        <v>34788.129201732998</v>
      </c>
      <c r="F55" s="116">
        <f t="shared" si="71"/>
        <v>681.77386271700243</v>
      </c>
      <c r="G55" s="116">
        <f t="shared" si="71"/>
        <v>-98430.767731719243</v>
      </c>
      <c r="H55" s="116">
        <f t="shared" si="71"/>
        <v>-1079249.845643267</v>
      </c>
      <c r="I55" s="116">
        <f t="shared" si="71"/>
        <v>-564902.90883828513</v>
      </c>
      <c r="J55" s="116">
        <f t="shared" si="71"/>
        <v>36566.553298201485</v>
      </c>
      <c r="K55" s="116">
        <f t="shared" si="71"/>
        <v>67226.783371692174</v>
      </c>
      <c r="L55" s="116">
        <f t="shared" si="71"/>
        <v>358852.25702775602</v>
      </c>
      <c r="M55" s="116">
        <f t="shared" si="71"/>
        <v>311013.27212499623</v>
      </c>
      <c r="N55" s="116">
        <f>SUM(B55:M55)</f>
        <v>-823233.98581287614</v>
      </c>
      <c r="O55" s="201">
        <f t="shared" si="60"/>
        <v>-6.0868613523545837E-3</v>
      </c>
    </row>
    <row r="56" spans="1:16">
      <c r="A56" s="8" t="s">
        <v>8</v>
      </c>
      <c r="B56" s="116">
        <f t="shared" ref="B56:M56" si="72">IF(B$32=0,0,B29+B$40*(B29/B$32))</f>
        <v>1278947.0155178648</v>
      </c>
      <c r="C56" s="116">
        <f t="shared" si="72"/>
        <v>-805360.97786270583</v>
      </c>
      <c r="D56" s="116">
        <f t="shared" si="72"/>
        <v>106972.00302499841</v>
      </c>
      <c r="E56" s="116">
        <f t="shared" si="72"/>
        <v>123335.16021573462</v>
      </c>
      <c r="F56" s="116">
        <f t="shared" si="72"/>
        <v>194841.08872132614</v>
      </c>
      <c r="G56" s="116">
        <f t="shared" si="72"/>
        <v>-22312.587019634633</v>
      </c>
      <c r="H56" s="116">
        <f t="shared" si="72"/>
        <v>-242751.15743170684</v>
      </c>
      <c r="I56" s="116">
        <f t="shared" si="72"/>
        <v>-126241.50046700795</v>
      </c>
      <c r="J56" s="116">
        <f t="shared" si="72"/>
        <v>8171.6990354412555</v>
      </c>
      <c r="K56" s="116">
        <f t="shared" si="72"/>
        <v>77170.155987543854</v>
      </c>
      <c r="L56" s="116">
        <f t="shared" si="72"/>
        <v>1004625.6195221099</v>
      </c>
      <c r="M56" s="116">
        <f t="shared" si="72"/>
        <v>1205908.6704500681</v>
      </c>
      <c r="N56" s="116">
        <f t="shared" si="63"/>
        <v>2803305.1896940321</v>
      </c>
      <c r="O56" s="201">
        <f t="shared" si="60"/>
        <v>2.072719337644327E-2</v>
      </c>
    </row>
    <row r="57" spans="1:16">
      <c r="A57" s="8" t="s">
        <v>59</v>
      </c>
      <c r="B57" s="116">
        <f t="shared" ref="B57:M57" si="73">IF(B$32=0,0,B30+B$40*(B30/B$32))</f>
        <v>31550.575685571574</v>
      </c>
      <c r="C57" s="116">
        <f t="shared" si="73"/>
        <v>-19715.601014669577</v>
      </c>
      <c r="D57" s="116">
        <f t="shared" si="73"/>
        <v>1750.8794533845605</v>
      </c>
      <c r="E57" s="116">
        <f t="shared" si="73"/>
        <v>4765.8653889220859</v>
      </c>
      <c r="F57" s="116">
        <f t="shared" si="73"/>
        <v>10037.355552603472</v>
      </c>
      <c r="G57" s="116">
        <f t="shared" si="73"/>
        <v>-452.48855741942174</v>
      </c>
      <c r="H57" s="116">
        <f t="shared" si="73"/>
        <v>-4922.8769815669093</v>
      </c>
      <c r="I57" s="116">
        <f t="shared" si="73"/>
        <v>-2576.7411855247019</v>
      </c>
      <c r="J57" s="116">
        <f t="shared" si="73"/>
        <v>166.79422679895072</v>
      </c>
      <c r="K57" s="116">
        <f t="shared" si="73"/>
        <v>3161.7850842230041</v>
      </c>
      <c r="L57" s="116">
        <f t="shared" si="73"/>
        <v>31370.451755894184</v>
      </c>
      <c r="M57" s="116">
        <f t="shared" si="73"/>
        <v>30780.235117054261</v>
      </c>
      <c r="N57" s="116">
        <f t="shared" si="63"/>
        <v>85916.234525271488</v>
      </c>
      <c r="O57" s="201">
        <f t="shared" si="60"/>
        <v>6.3525099362282428E-4</v>
      </c>
    </row>
    <row r="58" spans="1:16">
      <c r="B58" s="116"/>
      <c r="C58" s="116"/>
      <c r="D58" s="116"/>
      <c r="E58" s="116"/>
      <c r="F58" s="116"/>
      <c r="G58" s="116"/>
      <c r="H58" s="116"/>
      <c r="I58" s="116"/>
      <c r="J58" s="116"/>
      <c r="K58" s="116"/>
      <c r="L58" s="116"/>
      <c r="M58" s="116"/>
      <c r="N58" s="116"/>
      <c r="O58" s="201"/>
    </row>
    <row r="59" spans="1:16">
      <c r="A59" s="8" t="s">
        <v>21</v>
      </c>
      <c r="B59" s="116">
        <f t="shared" ref="B59:O59" si="74">SUM(B45:B57)</f>
        <v>83905327.63374871</v>
      </c>
      <c r="C59" s="116">
        <f t="shared" si="74"/>
        <v>-52866388.744541399</v>
      </c>
      <c r="D59" s="116">
        <f t="shared" si="74"/>
        <v>5684788.8911022069</v>
      </c>
      <c r="E59" s="116">
        <f t="shared" si="74"/>
        <v>10522398.951545876</v>
      </c>
      <c r="F59" s="116">
        <f t="shared" si="74"/>
        <v>17148010.417034343</v>
      </c>
      <c r="G59" s="116">
        <f t="shared" si="74"/>
        <v>-5572755.3521982115</v>
      </c>
      <c r="H59" s="116">
        <f t="shared" si="74"/>
        <v>-60632708.159865469</v>
      </c>
      <c r="I59" s="116">
        <f t="shared" si="74"/>
        <v>-31772221.999432091</v>
      </c>
      <c r="J59" s="116">
        <f t="shared" si="74"/>
        <v>2059115.7977056096</v>
      </c>
      <c r="K59" s="116">
        <f t="shared" si="74"/>
        <v>7093494.1109699914</v>
      </c>
      <c r="L59" s="116">
        <f t="shared" si="74"/>
        <v>77005916.314229116</v>
      </c>
      <c r="M59" s="116">
        <f t="shared" si="74"/>
        <v>82672720.116988778</v>
      </c>
      <c r="N59" s="116">
        <f t="shared" si="74"/>
        <v>135247697.97728744</v>
      </c>
      <c r="O59" s="201">
        <f t="shared" si="74"/>
        <v>1</v>
      </c>
    </row>
    <row r="61" spans="1:16">
      <c r="A61" s="8" t="s">
        <v>49</v>
      </c>
      <c r="B61" s="116">
        <f t="shared" ref="B61:N61" si="75">ROUND(B59,1)-B36</f>
        <v>-3.374868631362915E-2</v>
      </c>
      <c r="C61" s="116">
        <f t="shared" si="75"/>
        <v>4.4541403651237488E-2</v>
      </c>
      <c r="D61" s="116">
        <f t="shared" si="75"/>
        <v>8.8977934792637825E-3</v>
      </c>
      <c r="E61" s="116">
        <f t="shared" si="75"/>
        <v>4.8454126343131065E-2</v>
      </c>
      <c r="F61" s="116">
        <f t="shared" si="75"/>
        <v>-1.7034344375133514E-2</v>
      </c>
      <c r="G61" s="116">
        <f t="shared" si="75"/>
        <v>-4.780178889632225E-2</v>
      </c>
      <c r="H61" s="116">
        <f t="shared" si="75"/>
        <v>-4.0134534239768982E-2</v>
      </c>
      <c r="I61" s="116">
        <f t="shared" si="75"/>
        <v>-5.6790187954902649E-4</v>
      </c>
      <c r="J61" s="116">
        <f t="shared" si="75"/>
        <v>2.2943906951695681E-3</v>
      </c>
      <c r="K61" s="116">
        <f t="shared" si="75"/>
        <v>-1.0969990864396095E-2</v>
      </c>
      <c r="L61" s="116">
        <f t="shared" si="75"/>
        <v>-1.4229103922843933E-2</v>
      </c>
      <c r="M61" s="116">
        <f t="shared" si="75"/>
        <v>-1.6988813877105713E-2</v>
      </c>
      <c r="N61" s="116">
        <f t="shared" si="75"/>
        <v>2.2712588310241699E-2</v>
      </c>
    </row>
    <row r="63" spans="1:16" ht="15.6">
      <c r="A63" s="125" t="s">
        <v>185</v>
      </c>
      <c r="H63" s="125" t="s">
        <v>104</v>
      </c>
      <c r="O63" s="30"/>
      <c r="P63" s="121"/>
    </row>
    <row r="64" spans="1:16">
      <c r="A64" s="92" t="s">
        <v>103</v>
      </c>
      <c r="B64" s="104" t="s">
        <v>76</v>
      </c>
      <c r="C64" s="104" t="s">
        <v>165</v>
      </c>
      <c r="D64" s="104" t="s">
        <v>77</v>
      </c>
      <c r="E64" s="104" t="s">
        <v>78</v>
      </c>
      <c r="F64" s="104" t="s">
        <v>79</v>
      </c>
      <c r="O64" s="30"/>
      <c r="P64" s="121"/>
    </row>
    <row r="65" spans="1:20">
      <c r="A65" s="14" t="s">
        <v>156</v>
      </c>
      <c r="B65" s="245">
        <v>0.45007799999999998</v>
      </c>
      <c r="C65" s="246"/>
      <c r="D65" s="245">
        <v>0.38681100000000002</v>
      </c>
      <c r="E65" s="247"/>
      <c r="F65" s="245">
        <v>0.38304700000000003</v>
      </c>
      <c r="I65" s="114">
        <f t="shared" ref="I65:T65" si="76">B7</f>
        <v>43101</v>
      </c>
      <c r="J65" s="114">
        <f t="shared" si="76"/>
        <v>43132</v>
      </c>
      <c r="K65" s="114">
        <f t="shared" si="76"/>
        <v>43160</v>
      </c>
      <c r="L65" s="114">
        <f t="shared" si="76"/>
        <v>43191</v>
      </c>
      <c r="M65" s="114">
        <f t="shared" si="76"/>
        <v>43221</v>
      </c>
      <c r="N65" s="114">
        <f t="shared" si="76"/>
        <v>43252</v>
      </c>
      <c r="O65" s="114">
        <f t="shared" si="76"/>
        <v>43282</v>
      </c>
      <c r="P65" s="114">
        <f t="shared" si="76"/>
        <v>43313</v>
      </c>
      <c r="Q65" s="114">
        <f t="shared" si="76"/>
        <v>43344</v>
      </c>
      <c r="R65" s="114">
        <f t="shared" si="76"/>
        <v>43374</v>
      </c>
      <c r="S65" s="114">
        <f t="shared" si="76"/>
        <v>43405</v>
      </c>
      <c r="T65" s="114">
        <f t="shared" si="76"/>
        <v>43435</v>
      </c>
    </row>
    <row r="66" spans="1:20">
      <c r="A66" s="14" t="s">
        <v>36</v>
      </c>
      <c r="B66" s="245">
        <v>0.19203000000000001</v>
      </c>
      <c r="C66" s="248"/>
      <c r="D66" s="245">
        <v>0.26062000000000002</v>
      </c>
      <c r="E66" s="245"/>
      <c r="F66" s="245">
        <v>0.110552</v>
      </c>
      <c r="H66" s="30" t="s">
        <v>106</v>
      </c>
      <c r="I66" s="249">
        <f>'System Model '!C$4</f>
        <v>723.21388888888896</v>
      </c>
      <c r="J66" s="249">
        <f>'System Model '!C$5</f>
        <v>616.98611111111097</v>
      </c>
      <c r="K66" s="249">
        <f>'System Model '!C$6</f>
        <v>592.16805555555595</v>
      </c>
      <c r="L66" s="249">
        <f>'System Model '!C$7</f>
        <v>450.14722222222201</v>
      </c>
      <c r="M66" s="249">
        <f>'System Model '!C$8</f>
        <v>296.66111111111098</v>
      </c>
      <c r="N66" s="249">
        <f>'System Model '!C$9</f>
        <v>162.50833333333301</v>
      </c>
      <c r="O66" s="249">
        <f>'System Model '!C$10</f>
        <v>57.0138888888889</v>
      </c>
      <c r="P66" s="249">
        <f>'System Model '!C$11</f>
        <v>47.509722222222202</v>
      </c>
      <c r="Q66" s="249">
        <f>'System Model '!C$12</f>
        <v>136.759722222222</v>
      </c>
      <c r="R66" s="249">
        <f>'System Model '!C$13</f>
        <v>386.027777777778</v>
      </c>
      <c r="S66" s="249">
        <f>'System Model '!C$14</f>
        <v>583.59097222222204</v>
      </c>
      <c r="T66" s="249">
        <f>'System Model '!C$15</f>
        <v>747.57777777777801</v>
      </c>
    </row>
    <row r="67" spans="1:20">
      <c r="A67" s="14" t="s">
        <v>159</v>
      </c>
      <c r="B67" s="245">
        <v>0.290464</v>
      </c>
      <c r="C67" s="248"/>
      <c r="D67" s="245">
        <v>0.79522599999999999</v>
      </c>
      <c r="E67" s="245"/>
      <c r="F67" s="245">
        <v>0.782663</v>
      </c>
      <c r="H67" s="126" t="s">
        <v>107</v>
      </c>
      <c r="I67" s="250">
        <f>'System Model '!E$4</f>
        <v>628.70833333333326</v>
      </c>
      <c r="J67" s="250">
        <f>'System Model '!E$5</f>
        <v>672.58333333333303</v>
      </c>
      <c r="K67" s="250">
        <f>'System Model '!E$6</f>
        <v>589.83333333333337</v>
      </c>
      <c r="L67" s="250">
        <f>'System Model '!E$7</f>
        <v>419.04166666666703</v>
      </c>
      <c r="M67" s="250">
        <f>'System Model '!E$8</f>
        <v>172.458333333333</v>
      </c>
      <c r="N67" s="250">
        <f>'System Model '!E$9</f>
        <v>124.833333333333</v>
      </c>
      <c r="O67" s="250">
        <f>'System Model '!E$10</f>
        <v>16.5833333333333</v>
      </c>
      <c r="P67" s="251">
        <f>'System Model '!E$11</f>
        <v>25.0833333333333</v>
      </c>
      <c r="Q67" s="250">
        <f>'System Model '!E$12</f>
        <v>116.666666666667</v>
      </c>
      <c r="R67" s="250">
        <f>'System Model '!E$13</f>
        <v>366.375</v>
      </c>
      <c r="S67" s="250">
        <f>'System Model '!E$14</f>
        <v>493.60416666666703</v>
      </c>
      <c r="T67" s="250">
        <f>'System Model '!E$15</f>
        <v>653.20833333333303</v>
      </c>
    </row>
    <row r="68" spans="1:20">
      <c r="A68" s="14" t="s">
        <v>37</v>
      </c>
      <c r="B68" s="245">
        <v>6.6323090000000002</v>
      </c>
      <c r="C68" s="248"/>
      <c r="D68" s="245">
        <v>14.319699999999999</v>
      </c>
      <c r="E68" s="245"/>
      <c r="F68" s="245">
        <v>10.76488</v>
      </c>
      <c r="H68" s="30" t="s">
        <v>105</v>
      </c>
      <c r="I68" s="249">
        <f>I66-I67</f>
        <v>94.505555555555702</v>
      </c>
      <c r="J68" s="249">
        <f t="shared" ref="J68:T68" si="77">J66-J67</f>
        <v>-55.597222222222058</v>
      </c>
      <c r="K68" s="249">
        <f t="shared" si="77"/>
        <v>2.334722222222581</v>
      </c>
      <c r="L68" s="249">
        <f t="shared" si="77"/>
        <v>31.105555555554986</v>
      </c>
      <c r="M68" s="249">
        <f t="shared" si="77"/>
        <v>124.20277777777798</v>
      </c>
      <c r="N68" s="249">
        <f t="shared" si="77"/>
        <v>37.675000000000011</v>
      </c>
      <c r="O68" s="249">
        <f t="shared" si="77"/>
        <v>40.4305555555556</v>
      </c>
      <c r="P68" s="249">
        <f t="shared" si="77"/>
        <v>22.426388888888901</v>
      </c>
      <c r="Q68" s="249">
        <f t="shared" si="77"/>
        <v>20.093055555554997</v>
      </c>
      <c r="R68" s="249">
        <f t="shared" si="77"/>
        <v>19.652777777777999</v>
      </c>
      <c r="S68" s="249">
        <f t="shared" si="77"/>
        <v>89.986805555555009</v>
      </c>
      <c r="T68" s="249">
        <f t="shared" si="77"/>
        <v>94.36944444444498</v>
      </c>
    </row>
    <row r="69" spans="1:20">
      <c r="A69" s="14" t="s">
        <v>3</v>
      </c>
      <c r="B69" s="245">
        <v>0.682006</v>
      </c>
      <c r="C69" s="245"/>
      <c r="D69" s="245">
        <v>9.0357529999999997</v>
      </c>
      <c r="E69" s="245"/>
      <c r="F69" s="245">
        <v>9.0908549999999995</v>
      </c>
      <c r="I69" s="236"/>
      <c r="J69" s="236"/>
      <c r="K69" s="236"/>
      <c r="L69" s="236"/>
      <c r="M69" s="236"/>
      <c r="N69" s="236"/>
      <c r="O69" s="236"/>
      <c r="P69" s="252"/>
      <c r="Q69" s="236"/>
      <c r="R69" s="236"/>
      <c r="S69" s="236"/>
      <c r="T69" s="236"/>
    </row>
    <row r="70" spans="1:20">
      <c r="A70" s="14" t="s">
        <v>38</v>
      </c>
      <c r="B70" s="245">
        <v>39.504219999999997</v>
      </c>
      <c r="C70" s="248"/>
      <c r="D70" s="245">
        <v>56.506360000000001</v>
      </c>
      <c r="E70" s="245"/>
      <c r="F70" s="245">
        <v>38.712510000000002</v>
      </c>
      <c r="H70" s="30" t="s">
        <v>166</v>
      </c>
      <c r="I70" s="249">
        <f>'System Model '!Q$4</f>
        <v>413.27916666666698</v>
      </c>
      <c r="J70" s="249">
        <f>'System Model '!Q$5</f>
        <v>337.004166666667</v>
      </c>
      <c r="K70" s="249">
        <f>'System Model '!Q$6</f>
        <v>283.70277777777801</v>
      </c>
      <c r="L70" s="249">
        <f>'System Model '!Q$7</f>
        <v>166.16249999999999</v>
      </c>
      <c r="M70" s="249">
        <f>'System Model '!Q$8</f>
        <v>58.012500000000003</v>
      </c>
      <c r="N70" s="249">
        <f>'System Model '!Q$9</f>
        <v>7.9180555555555596</v>
      </c>
      <c r="O70" s="249">
        <f>'System Model '!Q$10</f>
        <v>0.11944444444444501</v>
      </c>
      <c r="P70" s="249">
        <f>'System Model '!Q$11</f>
        <v>0</v>
      </c>
      <c r="Q70" s="249">
        <f>'System Model '!Q$12</f>
        <v>4.0513888888888898</v>
      </c>
      <c r="R70" s="249">
        <f>'System Model '!Q$13</f>
        <v>99.504166666666606</v>
      </c>
      <c r="S70" s="249">
        <f>'System Model '!Q$14</f>
        <v>285.20763888888899</v>
      </c>
      <c r="T70" s="249">
        <f>'System Model '!Q$15</f>
        <v>437.754166666667</v>
      </c>
    </row>
    <row r="71" spans="1:20">
      <c r="A71" s="14" t="s">
        <v>4</v>
      </c>
      <c r="B71" s="245"/>
      <c r="C71" s="248">
        <v>7.6311780000000002</v>
      </c>
      <c r="D71" s="245"/>
      <c r="E71" s="245"/>
      <c r="F71" s="245">
        <v>46.376089999999998</v>
      </c>
      <c r="H71" s="126" t="s">
        <v>167</v>
      </c>
      <c r="I71" s="250">
        <f>'System Model '!R$4</f>
        <v>318.70833333333337</v>
      </c>
      <c r="J71" s="250">
        <f>'System Model '!R$5</f>
        <v>392.58333333333297</v>
      </c>
      <c r="K71" s="250">
        <f>'System Model '!R$6</f>
        <v>288.375</v>
      </c>
      <c r="L71" s="250">
        <f>'System Model '!R$7</f>
        <v>149.5</v>
      </c>
      <c r="M71" s="250">
        <f>'System Model '!R$8</f>
        <v>2.875</v>
      </c>
      <c r="N71" s="250">
        <f>'System Model '!R$9</f>
        <v>2.125</v>
      </c>
      <c r="O71" s="250">
        <f>'System Model '!R$10</f>
        <v>0</v>
      </c>
      <c r="P71" s="251">
        <f>'System Model '!R$11</f>
        <v>0</v>
      </c>
      <c r="Q71" s="250">
        <f>'System Model '!R$12</f>
        <v>0</v>
      </c>
      <c r="R71" s="250">
        <f>'System Model '!R$13</f>
        <v>69.7083333333333</v>
      </c>
      <c r="S71" s="250">
        <f>'System Model '!R$14</f>
        <v>199.958333333333</v>
      </c>
      <c r="T71" s="250">
        <f>'System Model '!R$15</f>
        <v>343.20833333333297</v>
      </c>
    </row>
    <row r="72" spans="1:20">
      <c r="A72" s="14" t="s">
        <v>39</v>
      </c>
      <c r="B72" s="245">
        <v>54.14217</v>
      </c>
      <c r="C72" s="248"/>
      <c r="D72" s="245">
        <v>73.404399999999995</v>
      </c>
      <c r="E72" s="245"/>
      <c r="F72" s="245">
        <v>68.431479999999993</v>
      </c>
      <c r="H72" s="30" t="s">
        <v>105</v>
      </c>
      <c r="I72" s="249">
        <f>I70-I71</f>
        <v>94.57083333333361</v>
      </c>
      <c r="J72" s="249">
        <f t="shared" ref="J72:T72" si="78">J70-J71</f>
        <v>-55.579166666665969</v>
      </c>
      <c r="K72" s="249">
        <f t="shared" si="78"/>
        <v>-4.6722222222219898</v>
      </c>
      <c r="L72" s="249">
        <f t="shared" si="78"/>
        <v>16.662499999999994</v>
      </c>
      <c r="M72" s="249">
        <f t="shared" si="78"/>
        <v>55.137500000000003</v>
      </c>
      <c r="N72" s="249">
        <f t="shared" si="78"/>
        <v>5.7930555555555596</v>
      </c>
      <c r="O72" s="249">
        <f t="shared" si="78"/>
        <v>0.11944444444444501</v>
      </c>
      <c r="P72" s="249">
        <f t="shared" si="78"/>
        <v>0</v>
      </c>
      <c r="Q72" s="249">
        <f t="shared" si="78"/>
        <v>4.0513888888888898</v>
      </c>
      <c r="R72" s="249">
        <f t="shared" si="78"/>
        <v>29.795833333333306</v>
      </c>
      <c r="S72" s="249">
        <f t="shared" si="78"/>
        <v>85.249305555555992</v>
      </c>
      <c r="T72" s="249">
        <f t="shared" si="78"/>
        <v>94.545833333334031</v>
      </c>
    </row>
    <row r="73" spans="1:20">
      <c r="A73" s="14" t="s">
        <v>6</v>
      </c>
      <c r="B73" s="248"/>
      <c r="C73" s="248">
        <v>12.231680000000001</v>
      </c>
      <c r="D73" s="248"/>
      <c r="E73" s="248"/>
      <c r="F73" s="248">
        <v>26.690750000000001</v>
      </c>
    </row>
    <row r="74" spans="1:20">
      <c r="A74" s="14" t="s">
        <v>5</v>
      </c>
      <c r="B74" s="248"/>
      <c r="C74" s="248"/>
      <c r="D74" s="248"/>
      <c r="E74" s="248"/>
      <c r="F74" s="248">
        <v>4.0881030000000003</v>
      </c>
      <c r="H74" s="30" t="s">
        <v>108</v>
      </c>
      <c r="I74" s="249">
        <f>'System Model '!G$4</f>
        <v>131.923611111111</v>
      </c>
      <c r="J74" s="249">
        <f>'System Model '!G$5</f>
        <v>89.9930555555556</v>
      </c>
      <c r="K74" s="249">
        <f>'System Model '!G$6</f>
        <v>42.775694444444397</v>
      </c>
      <c r="L74" s="249">
        <f>'System Model '!G$7</f>
        <v>8.6638888888888896</v>
      </c>
      <c r="M74" s="249">
        <f>'System Model '!G$8</f>
        <v>0.41666666666666702</v>
      </c>
      <c r="N74" s="249">
        <f>'System Model '!G$9</f>
        <v>0</v>
      </c>
      <c r="O74" s="249">
        <f>'System Model '!G$10</f>
        <v>0</v>
      </c>
      <c r="P74" s="253">
        <f>'System Model '!G$11</f>
        <v>0</v>
      </c>
      <c r="Q74" s="249">
        <f>'System Model '!G$12</f>
        <v>0</v>
      </c>
      <c r="R74" s="249">
        <f>'System Model '!G$13</f>
        <v>2.8333333333333299</v>
      </c>
      <c r="S74" s="249">
        <f>'System Model '!G$14</f>
        <v>54.622222222222199</v>
      </c>
      <c r="T74" s="249">
        <f>'System Model '!G$15</f>
        <v>148.73472222222199</v>
      </c>
    </row>
    <row r="75" spans="1:20">
      <c r="A75" s="14" t="s">
        <v>24</v>
      </c>
      <c r="B75" s="248"/>
      <c r="C75" s="248">
        <v>29.408819999999999</v>
      </c>
      <c r="D75" s="248"/>
      <c r="E75" s="248"/>
      <c r="F75" s="248">
        <v>82.81765</v>
      </c>
      <c r="H75" s="126" t="s">
        <v>109</v>
      </c>
      <c r="I75" s="250">
        <f>'System Model '!H$4</f>
        <v>49.499999999999993</v>
      </c>
      <c r="J75" s="250">
        <f>'System Model '!H$5</f>
        <v>140.583333333333</v>
      </c>
      <c r="K75" s="250">
        <f>'System Model '!H$6</f>
        <v>34.208333333333329</v>
      </c>
      <c r="L75" s="250">
        <f>'System Model '!H$7</f>
        <v>2.9166666666666701</v>
      </c>
      <c r="M75" s="250">
        <f>'System Model '!H$8</f>
        <v>0</v>
      </c>
      <c r="N75" s="250">
        <f>'System Model '!H$9</f>
        <v>0</v>
      </c>
      <c r="O75" s="250">
        <f>'System Model '!H$10</f>
        <v>0</v>
      </c>
      <c r="P75" s="251">
        <f>'System Model '!H$11</f>
        <v>0</v>
      </c>
      <c r="Q75" s="250">
        <f>'System Model '!H$12</f>
        <v>0</v>
      </c>
      <c r="R75" s="250">
        <f>'System Model '!H$13</f>
        <v>0</v>
      </c>
      <c r="S75" s="250">
        <f>'System Model '!H$14</f>
        <v>13.8333333333333</v>
      </c>
      <c r="T75" s="250">
        <f>'System Model '!H$15</f>
        <v>68.4583333333333</v>
      </c>
    </row>
    <row r="76" spans="1:20">
      <c r="A76" s="14" t="s">
        <v>8</v>
      </c>
      <c r="B76" s="248">
        <v>32.608409999999999</v>
      </c>
      <c r="C76" s="248"/>
      <c r="D76" s="248">
        <v>73.142600000000002</v>
      </c>
      <c r="E76" s="248"/>
      <c r="F76" s="248">
        <v>15.503159999999999</v>
      </c>
      <c r="H76" s="30" t="s">
        <v>105</v>
      </c>
      <c r="I76" s="249">
        <f>I74-I75</f>
        <v>82.423611111111001</v>
      </c>
      <c r="J76" s="249">
        <f t="shared" ref="J76" si="79">J74-J75</f>
        <v>-50.590277777777402</v>
      </c>
      <c r="K76" s="249">
        <f t="shared" ref="K76" si="80">K74-K75</f>
        <v>8.5673611111110688</v>
      </c>
      <c r="L76" s="249">
        <f t="shared" ref="L76" si="81">L74-L75</f>
        <v>5.74722222222222</v>
      </c>
      <c r="M76" s="249">
        <f t="shared" ref="M76" si="82">M74-M75</f>
        <v>0.41666666666666702</v>
      </c>
      <c r="N76" s="249">
        <f t="shared" ref="N76" si="83">N74-N75</f>
        <v>0</v>
      </c>
      <c r="O76" s="249">
        <f t="shared" ref="O76" si="84">O74-O75</f>
        <v>0</v>
      </c>
      <c r="P76" s="249">
        <f t="shared" ref="P76" si="85">P74-P75</f>
        <v>0</v>
      </c>
      <c r="Q76" s="249">
        <f t="shared" ref="Q76" si="86">Q74-Q75</f>
        <v>0</v>
      </c>
      <c r="R76" s="249">
        <f t="shared" ref="R76" si="87">R74-R75</f>
        <v>2.8333333333333299</v>
      </c>
      <c r="S76" s="249">
        <f t="shared" ref="S76" si="88">S74-S75</f>
        <v>40.788888888888899</v>
      </c>
      <c r="T76" s="249">
        <f t="shared" ref="T76" si="89">T74-T75</f>
        <v>80.27638888888869</v>
      </c>
    </row>
    <row r="77" spans="1:20">
      <c r="A77" s="127" t="s">
        <v>59</v>
      </c>
      <c r="B77" s="254">
        <v>31.268139999999999</v>
      </c>
      <c r="C77" s="254"/>
      <c r="D77" s="254">
        <v>17.660070000000001</v>
      </c>
      <c r="E77" s="254"/>
      <c r="F77" s="254">
        <v>6.0914349999999997</v>
      </c>
      <c r="I77" s="236"/>
      <c r="J77" s="236"/>
      <c r="K77" s="236"/>
      <c r="L77" s="236"/>
      <c r="M77" s="236"/>
      <c r="N77" s="236"/>
      <c r="O77" s="236"/>
      <c r="P77" s="252"/>
      <c r="Q77" s="236"/>
      <c r="R77" s="236"/>
      <c r="S77" s="236"/>
      <c r="T77" s="236"/>
    </row>
    <row r="78" spans="1:20">
      <c r="H78" s="30" t="s">
        <v>110</v>
      </c>
      <c r="I78" s="249">
        <f>'System Model '!D$4</f>
        <v>0</v>
      </c>
      <c r="J78" s="249">
        <f>'System Model '!D$5</f>
        <v>0</v>
      </c>
      <c r="K78" s="249">
        <f>'System Model '!D$6</f>
        <v>0</v>
      </c>
      <c r="L78" s="249">
        <f>'System Model '!D$7</f>
        <v>0.68472222222222301</v>
      </c>
      <c r="M78" s="249">
        <f>'System Model '!D$8</f>
        <v>6.1736111111111098</v>
      </c>
      <c r="N78" s="249">
        <f>'System Model '!D$9</f>
        <v>25.720833333333299</v>
      </c>
      <c r="O78" s="249">
        <f>'System Model '!D$10</f>
        <v>73.7916666666667</v>
      </c>
      <c r="P78" s="253">
        <f>'System Model '!D$11</f>
        <v>66.988888888888894</v>
      </c>
      <c r="Q78" s="249">
        <f>'System Model '!D$12</f>
        <v>18.197222222222202</v>
      </c>
      <c r="R78" s="249">
        <f>'System Model '!D$13</f>
        <v>0</v>
      </c>
      <c r="S78" s="249">
        <f>'System Model '!D$14</f>
        <v>0</v>
      </c>
      <c r="T78" s="249">
        <f>'System Model '!D$15</f>
        <v>0</v>
      </c>
    </row>
    <row r="79" spans="1:20">
      <c r="H79" s="126" t="s">
        <v>111</v>
      </c>
      <c r="I79" s="250">
        <f>'System Model '!F$4</f>
        <v>0</v>
      </c>
      <c r="J79" s="250">
        <f>'System Model '!F$5</f>
        <v>0</v>
      </c>
      <c r="K79" s="250">
        <f>'System Model '!F$6</f>
        <v>0</v>
      </c>
      <c r="L79" s="250">
        <f>'System Model '!F$7</f>
        <v>1.2083333333333299</v>
      </c>
      <c r="M79" s="250">
        <f>'System Model '!F$8</f>
        <v>13.2083333333333</v>
      </c>
      <c r="N79" s="250">
        <f>'System Model '!F$9</f>
        <v>31.9166666666667</v>
      </c>
      <c r="O79" s="250">
        <f>'System Model '!F$10</f>
        <v>171.208333333333</v>
      </c>
      <c r="P79" s="251">
        <f>'System Model '!F$11</f>
        <v>114.916666666667</v>
      </c>
      <c r="Q79" s="250">
        <f>'System Model '!F$12</f>
        <v>8.5416666666666607</v>
      </c>
      <c r="R79" s="250">
        <f>'System Model '!F$13</f>
        <v>0</v>
      </c>
      <c r="S79" s="250">
        <f>'System Model '!F$14</f>
        <v>0</v>
      </c>
      <c r="T79" s="250">
        <f>'System Model '!F$15</f>
        <v>0</v>
      </c>
    </row>
    <row r="80" spans="1:20">
      <c r="A80" s="131"/>
      <c r="B80" s="255"/>
      <c r="C80" s="255"/>
      <c r="D80" s="255"/>
      <c r="E80" s="255"/>
      <c r="F80" s="255"/>
      <c r="H80" s="30" t="s">
        <v>105</v>
      </c>
      <c r="I80" s="249">
        <f>I78-I79</f>
        <v>0</v>
      </c>
      <c r="J80" s="249">
        <f t="shared" ref="J80" si="90">J78-J79</f>
        <v>0</v>
      </c>
      <c r="K80" s="249">
        <f t="shared" ref="K80" si="91">K78-K79</f>
        <v>0</v>
      </c>
      <c r="L80" s="249">
        <f t="shared" ref="L80" si="92">L78-L79</f>
        <v>-0.52361111111110692</v>
      </c>
      <c r="M80" s="249">
        <f t="shared" ref="M80" si="93">M78-M79</f>
        <v>-7.0347222222221903</v>
      </c>
      <c r="N80" s="249">
        <f t="shared" ref="N80" si="94">N78-N79</f>
        <v>-6.1958333333334004</v>
      </c>
      <c r="O80" s="249">
        <f t="shared" ref="O80" si="95">O78-O79</f>
        <v>-97.416666666666302</v>
      </c>
      <c r="P80" s="249">
        <f t="shared" ref="P80" si="96">P78-P79</f>
        <v>-47.927777777778104</v>
      </c>
      <c r="Q80" s="249">
        <f t="shared" ref="Q80" si="97">Q78-Q79</f>
        <v>9.6555555555555408</v>
      </c>
      <c r="R80" s="249">
        <f t="shared" ref="R80" si="98">R78-R79</f>
        <v>0</v>
      </c>
      <c r="S80" s="249">
        <f t="shared" ref="S80" si="99">S78-S79</f>
        <v>0</v>
      </c>
      <c r="T80" s="249">
        <f t="shared" ref="T80" si="100">T78-T79</f>
        <v>0</v>
      </c>
    </row>
    <row r="81" spans="1:20">
      <c r="I81" s="236"/>
      <c r="J81" s="236"/>
      <c r="K81" s="236"/>
      <c r="L81" s="236"/>
      <c r="M81" s="236"/>
      <c r="N81" s="236"/>
      <c r="O81" s="236"/>
      <c r="P81" s="252"/>
      <c r="Q81" s="236"/>
      <c r="R81" s="236"/>
      <c r="S81" s="236"/>
      <c r="T81" s="236"/>
    </row>
    <row r="82" spans="1:20">
      <c r="H82" s="30" t="s">
        <v>112</v>
      </c>
      <c r="I82" s="249">
        <f>'System Model '!I$4</f>
        <v>0</v>
      </c>
      <c r="J82" s="249">
        <f>'System Model '!I$5</f>
        <v>0</v>
      </c>
      <c r="K82" s="249">
        <f>'System Model '!I$6</f>
        <v>0.102777777777778</v>
      </c>
      <c r="L82" s="249">
        <f>'System Model '!I$7</f>
        <v>3.7069444444444501</v>
      </c>
      <c r="M82" s="249">
        <f>'System Model '!I$8</f>
        <v>26.405555555555601</v>
      </c>
      <c r="N82" s="249">
        <f>'System Model '!I$9</f>
        <v>70.143055555555506</v>
      </c>
      <c r="O82" s="249">
        <f>'System Model '!I$10</f>
        <v>179.29305555555601</v>
      </c>
      <c r="P82" s="253">
        <f>'System Model '!I$11</f>
        <v>178.052777777778</v>
      </c>
      <c r="Q82" s="249">
        <f>'System Model '!I$12</f>
        <v>72.752777777777794</v>
      </c>
      <c r="R82" s="249">
        <f>'System Model '!I$13</f>
        <v>1.8902777777777799</v>
      </c>
      <c r="S82" s="249">
        <f>'System Model '!I$14</f>
        <v>2.9166666666666698E-2</v>
      </c>
      <c r="T82" s="249">
        <f>'System Model '!I$15</f>
        <v>0</v>
      </c>
    </row>
    <row r="83" spans="1:20">
      <c r="H83" s="126" t="s">
        <v>113</v>
      </c>
      <c r="I83" s="250">
        <f>'System Model '!J$4</f>
        <v>0</v>
      </c>
      <c r="J83" s="250">
        <f>'System Model '!J$5</f>
        <v>0</v>
      </c>
      <c r="K83" s="250">
        <f>'System Model '!J$6</f>
        <v>0</v>
      </c>
      <c r="L83" s="250">
        <f>'System Model '!J$7</f>
        <v>13.0833333333333</v>
      </c>
      <c r="M83" s="250">
        <f>'System Model '!J$8</f>
        <v>45.7916666666667</v>
      </c>
      <c r="N83" s="250">
        <f>'System Model '!J$9</f>
        <v>85.2083333333333</v>
      </c>
      <c r="O83" s="250">
        <f>'System Model '!J$10</f>
        <v>309.625</v>
      </c>
      <c r="P83" s="251">
        <f>'System Model '!J$11</f>
        <v>246.5</v>
      </c>
      <c r="Q83" s="250">
        <f>'System Model '!J$12</f>
        <v>62.2916666666666</v>
      </c>
      <c r="R83" s="250">
        <f>'System Model '!J$13</f>
        <v>4.1666666666664298E-2</v>
      </c>
      <c r="S83" s="250">
        <f>'System Model '!J$14</f>
        <v>0</v>
      </c>
      <c r="T83" s="250">
        <f>'System Model '!J$15</f>
        <v>0</v>
      </c>
    </row>
    <row r="84" spans="1:20">
      <c r="H84" s="30" t="s">
        <v>105</v>
      </c>
      <c r="I84" s="249">
        <f>I82-I83</f>
        <v>0</v>
      </c>
      <c r="J84" s="249">
        <f t="shared" ref="J84" si="101">J82-J83</f>
        <v>0</v>
      </c>
      <c r="K84" s="249">
        <f t="shared" ref="K84" si="102">K82-K83</f>
        <v>0.102777777777778</v>
      </c>
      <c r="L84" s="249">
        <f t="shared" ref="L84" si="103">L82-L83</f>
        <v>-9.3763888888888509</v>
      </c>
      <c r="M84" s="249">
        <f t="shared" ref="M84" si="104">M82-M83</f>
        <v>-19.386111111111099</v>
      </c>
      <c r="N84" s="249">
        <f t="shared" ref="N84" si="105">N82-N83</f>
        <v>-15.065277777777794</v>
      </c>
      <c r="O84" s="249">
        <f t="shared" ref="O84" si="106">O82-O83</f>
        <v>-130.33194444444399</v>
      </c>
      <c r="P84" s="249">
        <f t="shared" ref="P84" si="107">P82-P83</f>
        <v>-68.447222222221995</v>
      </c>
      <c r="Q84" s="249">
        <f t="shared" ref="Q84" si="108">Q82-Q83</f>
        <v>10.461111111111194</v>
      </c>
      <c r="R84" s="249">
        <f t="shared" ref="R84" si="109">R82-R83</f>
        <v>1.8486111111111156</v>
      </c>
      <c r="S84" s="249">
        <f t="shared" ref="S84" si="110">S82-S83</f>
        <v>2.9166666666666698E-2</v>
      </c>
      <c r="T84" s="249">
        <f t="shared" ref="T84" si="111">T82-T83</f>
        <v>0</v>
      </c>
    </row>
    <row r="89" spans="1:20" ht="15.6">
      <c r="A89" s="125" t="s">
        <v>187</v>
      </c>
    </row>
    <row r="91" spans="1:20">
      <c r="A91" s="128" t="s">
        <v>103</v>
      </c>
      <c r="B91" s="129">
        <f>B7</f>
        <v>43101</v>
      </c>
      <c r="C91" s="129">
        <f t="shared" ref="C91:M91" si="112">C7</f>
        <v>43132</v>
      </c>
      <c r="D91" s="129">
        <f t="shared" si="112"/>
        <v>43160</v>
      </c>
      <c r="E91" s="129">
        <f t="shared" si="112"/>
        <v>43191</v>
      </c>
      <c r="F91" s="129">
        <f t="shared" si="112"/>
        <v>43221</v>
      </c>
      <c r="G91" s="129">
        <f t="shared" si="112"/>
        <v>43252</v>
      </c>
      <c r="H91" s="129">
        <f t="shared" si="112"/>
        <v>43282</v>
      </c>
      <c r="I91" s="129">
        <f t="shared" si="112"/>
        <v>43313</v>
      </c>
      <c r="J91" s="129">
        <f t="shared" si="112"/>
        <v>43344</v>
      </c>
      <c r="K91" s="129">
        <f t="shared" si="112"/>
        <v>43374</v>
      </c>
      <c r="L91" s="129">
        <f t="shared" si="112"/>
        <v>43405</v>
      </c>
      <c r="M91" s="129">
        <f t="shared" si="112"/>
        <v>43435</v>
      </c>
    </row>
    <row r="92" spans="1:20">
      <c r="A92" s="14" t="s">
        <v>156</v>
      </c>
      <c r="B92" s="141">
        <f>'SAP BW Actual Usage'!C33</f>
        <v>1005060</v>
      </c>
      <c r="C92" s="141">
        <f>'SAP BW Actual Usage'!D33</f>
        <v>1006215</v>
      </c>
      <c r="D92" s="141">
        <f>'SAP BW Actual Usage'!E33</f>
        <v>1006855</v>
      </c>
      <c r="E92" s="141">
        <f>'SAP BW Actual Usage'!F33</f>
        <v>1007514</v>
      </c>
      <c r="F92" s="141">
        <f>'SAP BW Actual Usage'!G33</f>
        <v>1008561</v>
      </c>
      <c r="G92" s="141">
        <f>'SAP BW Actual Usage'!H33</f>
        <v>1009696</v>
      </c>
      <c r="H92" s="141">
        <f>'SAP BW Actual Usage'!I33</f>
        <v>1010120</v>
      </c>
      <c r="I92" s="141">
        <f>'SAP BW Actual Usage'!J33</f>
        <v>1011178</v>
      </c>
      <c r="J92" s="141">
        <f>'SAP BW Actual Usage'!K33</f>
        <v>1012929</v>
      </c>
      <c r="K92" s="141">
        <f>'SAP BW Actual Usage'!L33</f>
        <v>1014406</v>
      </c>
      <c r="L92" s="141">
        <f>'SAP BW Actual Usage'!M33</f>
        <v>1016565</v>
      </c>
      <c r="M92" s="141">
        <f>'SAP BW Actual Usage'!N33</f>
        <v>1017763</v>
      </c>
    </row>
    <row r="93" spans="1:20">
      <c r="A93" s="14" t="s">
        <v>36</v>
      </c>
      <c r="B93" s="141">
        <f>'SAP BW Actual Usage'!C34</f>
        <v>29987</v>
      </c>
      <c r="C93" s="141">
        <f>'SAP BW Actual Usage'!D34</f>
        <v>29970</v>
      </c>
      <c r="D93" s="141">
        <f>'SAP BW Actual Usage'!E34</f>
        <v>30012</v>
      </c>
      <c r="E93" s="141">
        <f>'SAP BW Actual Usage'!F34</f>
        <v>30016</v>
      </c>
      <c r="F93" s="141">
        <f>'SAP BW Actual Usage'!G34</f>
        <v>30040</v>
      </c>
      <c r="G93" s="141">
        <f>'SAP BW Actual Usage'!H34</f>
        <v>30049</v>
      </c>
      <c r="H93" s="141">
        <f>'SAP BW Actual Usage'!I34</f>
        <v>30083</v>
      </c>
      <c r="I93" s="141">
        <f>'SAP BW Actual Usage'!J34</f>
        <v>30112</v>
      </c>
      <c r="J93" s="141">
        <f>'SAP BW Actual Usage'!K34</f>
        <v>30107</v>
      </c>
      <c r="K93" s="141">
        <f>'SAP BW Actual Usage'!L34</f>
        <v>30128</v>
      </c>
      <c r="L93" s="141">
        <f>'SAP BW Actual Usage'!M34</f>
        <v>30153</v>
      </c>
      <c r="M93" s="141">
        <f>'SAP BW Actual Usage'!N34</f>
        <v>30152</v>
      </c>
    </row>
    <row r="94" spans="1:20">
      <c r="A94" s="14" t="s">
        <v>153</v>
      </c>
      <c r="B94" s="141">
        <f>'SAP BW Actual Usage'!C38</f>
        <v>90968</v>
      </c>
      <c r="C94" s="141">
        <f>'SAP BW Actual Usage'!D38</f>
        <v>91153</v>
      </c>
      <c r="D94" s="141">
        <f>'SAP BW Actual Usage'!E38</f>
        <v>91252</v>
      </c>
      <c r="E94" s="141">
        <f>'SAP BW Actual Usage'!F38</f>
        <v>91258</v>
      </c>
      <c r="F94" s="141">
        <f>'SAP BW Actual Usage'!G38</f>
        <v>91332</v>
      </c>
      <c r="G94" s="141">
        <f>'SAP BW Actual Usage'!H38</f>
        <v>91543</v>
      </c>
      <c r="H94" s="141">
        <f>'SAP BW Actual Usage'!I38</f>
        <v>91620</v>
      </c>
      <c r="I94" s="141">
        <f>'SAP BW Actual Usage'!J38</f>
        <v>91735</v>
      </c>
      <c r="J94" s="141">
        <f>'SAP BW Actual Usage'!K38</f>
        <v>91870</v>
      </c>
      <c r="K94" s="141">
        <f>'SAP BW Actual Usage'!L38</f>
        <v>91902</v>
      </c>
      <c r="L94" s="141">
        <f>'SAP BW Actual Usage'!M38</f>
        <v>91842</v>
      </c>
      <c r="M94" s="141">
        <f>'SAP BW Actual Usage'!N38</f>
        <v>91794</v>
      </c>
    </row>
    <row r="95" spans="1:20">
      <c r="A95" s="14" t="s">
        <v>37</v>
      </c>
      <c r="B95" s="141">
        <f>'SAP BW Actual Usage'!C36</f>
        <v>307</v>
      </c>
      <c r="C95" s="141">
        <f>'SAP BW Actual Usage'!D36</f>
        <v>308</v>
      </c>
      <c r="D95" s="141">
        <f>'SAP BW Actual Usage'!E36</f>
        <v>305</v>
      </c>
      <c r="E95" s="141">
        <f>'SAP BW Actual Usage'!F36</f>
        <v>307</v>
      </c>
      <c r="F95" s="141">
        <f>'SAP BW Actual Usage'!G36</f>
        <v>305</v>
      </c>
      <c r="G95" s="141">
        <f>'SAP BW Actual Usage'!H36</f>
        <v>305</v>
      </c>
      <c r="H95" s="141">
        <f>'SAP BW Actual Usage'!I36</f>
        <v>306</v>
      </c>
      <c r="I95" s="141">
        <f>'SAP BW Actual Usage'!J36</f>
        <v>306</v>
      </c>
      <c r="J95" s="141">
        <f>'SAP BW Actual Usage'!K36</f>
        <v>304</v>
      </c>
      <c r="K95" s="141">
        <f>'SAP BW Actual Usage'!L36</f>
        <v>305</v>
      </c>
      <c r="L95" s="141">
        <f>'SAP BW Actual Usage'!M36</f>
        <v>304</v>
      </c>
      <c r="M95" s="141">
        <f>'SAP BW Actual Usage'!N36</f>
        <v>303</v>
      </c>
    </row>
    <row r="96" spans="1:20">
      <c r="A96" s="14" t="s">
        <v>154</v>
      </c>
      <c r="B96" s="141">
        <f>'SAP BW Actual Usage'!C39</f>
        <v>6977</v>
      </c>
      <c r="C96" s="141">
        <f>'SAP BW Actual Usage'!D39</f>
        <v>7077</v>
      </c>
      <c r="D96" s="141">
        <f>'SAP BW Actual Usage'!E39</f>
        <v>7201</v>
      </c>
      <c r="E96" s="141">
        <f>'SAP BW Actual Usage'!F39</f>
        <v>7315</v>
      </c>
      <c r="F96" s="141">
        <f>'SAP BW Actual Usage'!G39</f>
        <v>7372</v>
      </c>
      <c r="G96" s="141">
        <f>'SAP BW Actual Usage'!H39</f>
        <v>7273</v>
      </c>
      <c r="H96" s="141">
        <f>'SAP BW Actual Usage'!I39</f>
        <v>7242</v>
      </c>
      <c r="I96" s="141">
        <f>'SAP BW Actual Usage'!J39</f>
        <v>7243</v>
      </c>
      <c r="J96" s="141">
        <f>'SAP BW Actual Usage'!K39</f>
        <v>7248</v>
      </c>
      <c r="K96" s="141">
        <f>'SAP BW Actual Usage'!L39</f>
        <v>7288</v>
      </c>
      <c r="L96" s="141">
        <f>'SAP BW Actual Usage'!M39</f>
        <v>7339</v>
      </c>
      <c r="M96" s="141">
        <f>'SAP BW Actual Usage'!N39</f>
        <v>7348</v>
      </c>
    </row>
    <row r="97" spans="1:13">
      <c r="A97" s="14" t="s">
        <v>38</v>
      </c>
      <c r="B97" s="141">
        <f>'SAP BW Actual Usage'!C37</f>
        <v>13</v>
      </c>
      <c r="C97" s="141">
        <f>'SAP BW Actual Usage'!D37</f>
        <v>13</v>
      </c>
      <c r="D97" s="141">
        <f>'SAP BW Actual Usage'!E37</f>
        <v>13</v>
      </c>
      <c r="E97" s="141">
        <f>'SAP BW Actual Usage'!F37</f>
        <v>13</v>
      </c>
      <c r="F97" s="141">
        <f>'SAP BW Actual Usage'!G37</f>
        <v>13</v>
      </c>
      <c r="G97" s="141">
        <f>'SAP BW Actual Usage'!H37</f>
        <v>13</v>
      </c>
      <c r="H97" s="141">
        <f>'SAP BW Actual Usage'!I37</f>
        <v>13</v>
      </c>
      <c r="I97" s="141">
        <f>'SAP BW Actual Usage'!J37</f>
        <v>14</v>
      </c>
      <c r="J97" s="141">
        <f>'SAP BW Actual Usage'!K37</f>
        <v>14</v>
      </c>
      <c r="K97" s="141">
        <f>'SAP BW Actual Usage'!L37</f>
        <v>14</v>
      </c>
      <c r="L97" s="141">
        <f>'SAP BW Actual Usage'!M37</f>
        <v>14</v>
      </c>
      <c r="M97" s="141">
        <f>'SAP BW Actual Usage'!N37</f>
        <v>14</v>
      </c>
    </row>
    <row r="98" spans="1:13">
      <c r="A98" s="14" t="s">
        <v>155</v>
      </c>
      <c r="B98" s="141">
        <f>'SAP BW Actual Usage'!C40</f>
        <v>790</v>
      </c>
      <c r="C98" s="141">
        <f>'SAP BW Actual Usage'!D40</f>
        <v>785</v>
      </c>
      <c r="D98" s="141">
        <f>'SAP BW Actual Usage'!E40</f>
        <v>786</v>
      </c>
      <c r="E98" s="141">
        <f>'SAP BW Actual Usage'!F40</f>
        <v>790</v>
      </c>
      <c r="F98" s="141">
        <f>'SAP BW Actual Usage'!G40</f>
        <v>819</v>
      </c>
      <c r="G98" s="141">
        <f>'SAP BW Actual Usage'!H40</f>
        <v>848</v>
      </c>
      <c r="H98" s="141">
        <f>'SAP BW Actual Usage'!I40</f>
        <v>846</v>
      </c>
      <c r="I98" s="141">
        <f>'SAP BW Actual Usage'!J40</f>
        <v>849</v>
      </c>
      <c r="J98" s="141">
        <f>'SAP BW Actual Usage'!K40</f>
        <v>849</v>
      </c>
      <c r="K98" s="141">
        <f>'SAP BW Actual Usage'!L40</f>
        <v>836</v>
      </c>
      <c r="L98" s="141">
        <f>'SAP BW Actual Usage'!M40</f>
        <v>806</v>
      </c>
      <c r="M98" s="141">
        <f>'SAP BW Actual Usage'!N40</f>
        <v>808</v>
      </c>
    </row>
    <row r="99" spans="1:13">
      <c r="A99" s="14" t="s">
        <v>39</v>
      </c>
      <c r="B99" s="141">
        <f>'SAP BW Actual Usage'!C35</f>
        <v>13</v>
      </c>
      <c r="C99" s="141">
        <f>'SAP BW Actual Usage'!D35</f>
        <v>13</v>
      </c>
      <c r="D99" s="141">
        <f>'SAP BW Actual Usage'!E35</f>
        <v>13</v>
      </c>
      <c r="E99" s="141">
        <f>'SAP BW Actual Usage'!F35</f>
        <v>13</v>
      </c>
      <c r="F99" s="141">
        <f>'SAP BW Actual Usage'!G35</f>
        <v>13</v>
      </c>
      <c r="G99" s="141">
        <f>'SAP BW Actual Usage'!H35</f>
        <v>13</v>
      </c>
      <c r="H99" s="141">
        <f>'SAP BW Actual Usage'!I35</f>
        <v>13</v>
      </c>
      <c r="I99" s="141">
        <f>'SAP BW Actual Usage'!J35</f>
        <v>13</v>
      </c>
      <c r="J99" s="141">
        <f>'SAP BW Actual Usage'!K35</f>
        <v>13</v>
      </c>
      <c r="K99" s="141">
        <f>'SAP BW Actual Usage'!L35</f>
        <v>13</v>
      </c>
      <c r="L99" s="141">
        <f>'SAP BW Actual Usage'!M35</f>
        <v>13</v>
      </c>
      <c r="M99" s="141">
        <f>'SAP BW Actual Usage'!N35</f>
        <v>13</v>
      </c>
    </row>
    <row r="100" spans="1:13">
      <c r="A100" s="14" t="s">
        <v>6</v>
      </c>
      <c r="B100" s="141">
        <f>'SAP BW Actual Usage'!C42</f>
        <v>469</v>
      </c>
      <c r="C100" s="141">
        <f>'SAP BW Actual Usage'!D42</f>
        <v>467</v>
      </c>
      <c r="D100" s="141">
        <f>'SAP BW Actual Usage'!E42</f>
        <v>468</v>
      </c>
      <c r="E100" s="141">
        <f>'SAP BW Actual Usage'!F42</f>
        <v>470</v>
      </c>
      <c r="F100" s="141">
        <f>'SAP BW Actual Usage'!G42</f>
        <v>469</v>
      </c>
      <c r="G100" s="141">
        <f>'SAP BW Actual Usage'!H42</f>
        <v>470</v>
      </c>
      <c r="H100" s="141">
        <f>'SAP BW Actual Usage'!I42</f>
        <v>470</v>
      </c>
      <c r="I100" s="141">
        <f>'SAP BW Actual Usage'!J42</f>
        <v>469</v>
      </c>
      <c r="J100" s="141">
        <f>'SAP BW Actual Usage'!K42</f>
        <v>468</v>
      </c>
      <c r="K100" s="141">
        <f>'SAP BW Actual Usage'!L42</f>
        <v>469</v>
      </c>
      <c r="L100" s="141">
        <f>'SAP BW Actual Usage'!M42</f>
        <v>469</v>
      </c>
      <c r="M100" s="141">
        <f>'SAP BW Actual Usage'!N42</f>
        <v>468</v>
      </c>
    </row>
    <row r="101" spans="1:13">
      <c r="A101" s="14" t="s">
        <v>5</v>
      </c>
      <c r="B101" s="141">
        <f>'SAP BW Actual Usage'!C41</f>
        <v>533</v>
      </c>
      <c r="C101" s="141">
        <f>'SAP BW Actual Usage'!D41</f>
        <v>521</v>
      </c>
      <c r="D101" s="141">
        <f>'SAP BW Actual Usage'!E41</f>
        <v>529</v>
      </c>
      <c r="E101" s="141">
        <f>'SAP BW Actual Usage'!F41</f>
        <v>564</v>
      </c>
      <c r="F101" s="141">
        <f>'SAP BW Actual Usage'!G41</f>
        <v>629</v>
      </c>
      <c r="G101" s="141">
        <f>'SAP BW Actual Usage'!H41</f>
        <v>665</v>
      </c>
      <c r="H101" s="141">
        <f>'SAP BW Actual Usage'!I41</f>
        <v>687</v>
      </c>
      <c r="I101" s="141">
        <f>'SAP BW Actual Usage'!J41</f>
        <v>695</v>
      </c>
      <c r="J101" s="141">
        <f>'SAP BW Actual Usage'!K41</f>
        <v>683</v>
      </c>
      <c r="K101" s="141">
        <f>'SAP BW Actual Usage'!L41</f>
        <v>633</v>
      </c>
      <c r="L101" s="141">
        <f>'SAP BW Actual Usage'!M41</f>
        <v>554</v>
      </c>
      <c r="M101" s="141">
        <f>'SAP BW Actual Usage'!N41</f>
        <v>539</v>
      </c>
    </row>
    <row r="102" spans="1:13">
      <c r="A102" s="14" t="s">
        <v>24</v>
      </c>
      <c r="B102" s="141">
        <f>'SAP BW Actual Usage'!C44</f>
        <v>130</v>
      </c>
      <c r="C102" s="141">
        <f>'SAP BW Actual Usage'!D44</f>
        <v>128</v>
      </c>
      <c r="D102" s="141">
        <f>'SAP BW Actual Usage'!E44</f>
        <v>128</v>
      </c>
      <c r="E102" s="141">
        <f>'SAP BW Actual Usage'!F44</f>
        <v>128</v>
      </c>
      <c r="F102" s="141">
        <f>'SAP BW Actual Usage'!G44</f>
        <v>128</v>
      </c>
      <c r="G102" s="141">
        <f>'SAP BW Actual Usage'!H44</f>
        <v>128</v>
      </c>
      <c r="H102" s="141">
        <f>'SAP BW Actual Usage'!I44</f>
        <v>129</v>
      </c>
      <c r="I102" s="141">
        <f>'SAP BW Actual Usage'!J44</f>
        <v>129</v>
      </c>
      <c r="J102" s="141">
        <f>'SAP BW Actual Usage'!K44</f>
        <v>129</v>
      </c>
      <c r="K102" s="141">
        <f>'SAP BW Actual Usage'!L44</f>
        <v>129</v>
      </c>
      <c r="L102" s="141">
        <f>'SAP BW Actual Usage'!M44</f>
        <v>129</v>
      </c>
      <c r="M102" s="141">
        <f>'SAP BW Actual Usage'!N44</f>
        <v>127</v>
      </c>
    </row>
    <row r="103" spans="1:13">
      <c r="A103" s="14" t="s">
        <v>8</v>
      </c>
      <c r="B103" s="141">
        <f>'SAP BW Actual Usage'!C45</f>
        <v>157</v>
      </c>
      <c r="C103" s="141">
        <f>'SAP BW Actual Usage'!D45</f>
        <v>156</v>
      </c>
      <c r="D103" s="141">
        <f>'SAP BW Actual Usage'!E45</f>
        <v>156</v>
      </c>
      <c r="E103" s="141">
        <f>'SAP BW Actual Usage'!F45</f>
        <v>155</v>
      </c>
      <c r="F103" s="141">
        <f>'SAP BW Actual Usage'!G45</f>
        <v>155</v>
      </c>
      <c r="G103" s="141">
        <f>'SAP BW Actual Usage'!H45</f>
        <v>155</v>
      </c>
      <c r="H103" s="141">
        <f>'SAP BW Actual Usage'!I45</f>
        <v>155</v>
      </c>
      <c r="I103" s="141">
        <f>'SAP BW Actual Usage'!J45</f>
        <v>154</v>
      </c>
      <c r="J103" s="141">
        <f>'SAP BW Actual Usage'!K45</f>
        <v>154</v>
      </c>
      <c r="K103" s="141">
        <f>'SAP BW Actual Usage'!L45</f>
        <v>153</v>
      </c>
      <c r="L103" s="141">
        <f>'SAP BW Actual Usage'!M45</f>
        <v>153</v>
      </c>
      <c r="M103" s="141">
        <f>'SAP BW Actual Usage'!N45</f>
        <v>153</v>
      </c>
    </row>
    <row r="104" spans="1:13">
      <c r="A104" s="130" t="s">
        <v>27</v>
      </c>
      <c r="B104" s="141">
        <f>'SAP BW Actual Usage'!C32</f>
        <v>8</v>
      </c>
      <c r="C104" s="141">
        <f>'SAP BW Actual Usage'!D32</f>
        <v>8</v>
      </c>
      <c r="D104" s="141">
        <f>'SAP BW Actual Usage'!E32</f>
        <v>8</v>
      </c>
      <c r="E104" s="141">
        <f>'SAP BW Actual Usage'!F32</f>
        <v>8</v>
      </c>
      <c r="F104" s="141">
        <f>'SAP BW Actual Usage'!G32</f>
        <v>8</v>
      </c>
      <c r="G104" s="141">
        <f>'SAP BW Actual Usage'!H32</f>
        <v>8</v>
      </c>
      <c r="H104" s="141">
        <f>'SAP BW Actual Usage'!I32</f>
        <v>8</v>
      </c>
      <c r="I104" s="141">
        <f>'SAP BW Actual Usage'!J32</f>
        <v>8</v>
      </c>
      <c r="J104" s="141">
        <f>'SAP BW Actual Usage'!K32</f>
        <v>8</v>
      </c>
      <c r="K104" s="141">
        <f>'SAP BW Actual Usage'!L32</f>
        <v>8</v>
      </c>
      <c r="L104" s="141">
        <f>'SAP BW Actual Usage'!M32</f>
        <v>8</v>
      </c>
      <c r="M104" s="141">
        <f>'SAP BW Actual Usage'!N32</f>
        <v>8</v>
      </c>
    </row>
    <row r="105" spans="1:13">
      <c r="B105" s="236"/>
      <c r="C105" s="236"/>
      <c r="D105" s="236"/>
      <c r="E105" s="236"/>
      <c r="F105" s="236"/>
      <c r="G105" s="236"/>
      <c r="H105" s="236"/>
      <c r="I105" s="236"/>
      <c r="J105" s="236"/>
      <c r="K105" s="236"/>
      <c r="L105" s="236"/>
      <c r="M105" s="236"/>
    </row>
    <row r="106" spans="1:13">
      <c r="B106" s="236"/>
      <c r="C106" s="236"/>
      <c r="D106" s="236"/>
      <c r="E106" s="236"/>
      <c r="F106" s="236"/>
      <c r="G106" s="236"/>
      <c r="H106" s="236"/>
      <c r="I106" s="236"/>
      <c r="J106" s="236"/>
      <c r="K106" s="236"/>
      <c r="L106" s="236"/>
      <c r="M106" s="236"/>
    </row>
    <row r="107" spans="1:13">
      <c r="A107" s="29"/>
      <c r="B107" s="236"/>
      <c r="C107" s="236"/>
      <c r="D107" s="236"/>
      <c r="E107" s="236"/>
      <c r="F107" s="236"/>
      <c r="G107" s="236"/>
      <c r="H107" s="236"/>
      <c r="I107" s="236"/>
      <c r="J107" s="236"/>
      <c r="K107" s="236"/>
      <c r="L107" s="236"/>
      <c r="M107" s="236"/>
    </row>
    <row r="108" spans="1:13">
      <c r="A108" s="29"/>
      <c r="B108" s="236"/>
      <c r="C108" s="236"/>
      <c r="D108" s="236"/>
      <c r="E108" s="236"/>
      <c r="F108" s="236"/>
      <c r="G108" s="236"/>
      <c r="H108" s="236"/>
      <c r="I108" s="236"/>
      <c r="J108" s="236"/>
      <c r="K108" s="236"/>
      <c r="L108" s="236"/>
      <c r="M108" s="236"/>
    </row>
    <row r="109" spans="1:13">
      <c r="A109" s="29"/>
      <c r="B109" s="236"/>
      <c r="C109" s="236"/>
      <c r="D109" s="236"/>
      <c r="E109" s="236"/>
      <c r="F109" s="236"/>
      <c r="G109" s="236"/>
      <c r="H109" s="236"/>
      <c r="I109" s="236"/>
      <c r="J109" s="236"/>
      <c r="K109" s="236"/>
      <c r="L109" s="236"/>
      <c r="M109" s="236"/>
    </row>
    <row r="110" spans="1:13">
      <c r="A110" s="29"/>
      <c r="B110" s="236"/>
      <c r="C110" s="236"/>
      <c r="D110" s="236"/>
      <c r="E110" s="236"/>
      <c r="F110" s="236"/>
      <c r="G110" s="236"/>
      <c r="H110" s="236"/>
      <c r="I110" s="236"/>
      <c r="J110" s="236"/>
      <c r="K110" s="236"/>
      <c r="L110" s="236"/>
      <c r="M110" s="236"/>
    </row>
    <row r="111" spans="1:13">
      <c r="B111" s="236"/>
      <c r="C111" s="236"/>
      <c r="D111" s="236"/>
      <c r="E111" s="236"/>
      <c r="F111" s="236"/>
      <c r="G111" s="236"/>
      <c r="H111" s="236"/>
      <c r="I111" s="236"/>
      <c r="J111" s="236"/>
      <c r="K111" s="236"/>
      <c r="L111" s="236"/>
      <c r="M111" s="236"/>
    </row>
    <row r="112" spans="1:13">
      <c r="B112" s="236"/>
      <c r="C112" s="236"/>
      <c r="D112" s="236"/>
      <c r="E112" s="236"/>
      <c r="F112" s="236"/>
      <c r="G112" s="236"/>
      <c r="H112" s="236"/>
      <c r="I112" s="236"/>
      <c r="J112" s="236"/>
      <c r="K112" s="236"/>
      <c r="L112" s="236"/>
      <c r="M112" s="236"/>
    </row>
    <row r="113" spans="2:13">
      <c r="B113" s="236"/>
      <c r="C113" s="236"/>
      <c r="D113" s="236"/>
      <c r="E113" s="236"/>
      <c r="F113" s="236"/>
      <c r="G113" s="236"/>
      <c r="H113" s="236"/>
      <c r="I113" s="236"/>
      <c r="J113" s="236"/>
      <c r="K113" s="236"/>
      <c r="L113" s="236"/>
      <c r="M113" s="236"/>
    </row>
    <row r="114" spans="2:13">
      <c r="B114" s="236"/>
      <c r="C114" s="236"/>
      <c r="D114" s="236"/>
      <c r="E114" s="236"/>
      <c r="F114" s="236"/>
      <c r="G114" s="236"/>
      <c r="H114" s="236"/>
      <c r="I114" s="236"/>
      <c r="J114" s="236"/>
      <c r="K114" s="236"/>
      <c r="L114" s="236"/>
      <c r="M114" s="236"/>
    </row>
    <row r="115" spans="2:13">
      <c r="B115" s="236"/>
      <c r="C115" s="236"/>
      <c r="D115" s="236"/>
      <c r="E115" s="236"/>
      <c r="F115" s="236"/>
      <c r="G115" s="236"/>
      <c r="H115" s="236"/>
      <c r="I115" s="236"/>
      <c r="J115" s="236"/>
      <c r="K115" s="236"/>
      <c r="L115" s="236"/>
      <c r="M115" s="236"/>
    </row>
    <row r="116" spans="2:13">
      <c r="B116" s="236"/>
      <c r="C116" s="236"/>
      <c r="D116" s="236"/>
      <c r="E116" s="236"/>
      <c r="F116" s="236"/>
      <c r="G116" s="236"/>
      <c r="H116" s="236"/>
      <c r="I116" s="236"/>
      <c r="J116" s="236"/>
      <c r="K116" s="236"/>
      <c r="L116" s="236"/>
      <c r="M116" s="236"/>
    </row>
    <row r="117" spans="2:13">
      <c r="B117" s="236"/>
      <c r="C117" s="236"/>
      <c r="D117" s="236"/>
      <c r="E117" s="236"/>
      <c r="F117" s="236"/>
      <c r="G117" s="236"/>
      <c r="H117" s="236"/>
      <c r="I117" s="236"/>
      <c r="J117" s="236"/>
      <c r="K117" s="236"/>
      <c r="L117" s="236"/>
      <c r="M117" s="236"/>
    </row>
    <row r="118" spans="2:13">
      <c r="B118" s="236"/>
      <c r="C118" s="236"/>
      <c r="D118" s="236"/>
      <c r="E118" s="236"/>
      <c r="F118" s="236"/>
      <c r="G118" s="236"/>
      <c r="H118" s="236"/>
      <c r="I118" s="236"/>
      <c r="J118" s="236"/>
      <c r="K118" s="236"/>
      <c r="L118" s="236"/>
      <c r="M118" s="236"/>
    </row>
    <row r="119" spans="2:13">
      <c r="B119" s="236"/>
      <c r="C119" s="236"/>
      <c r="D119" s="236"/>
      <c r="E119" s="236"/>
      <c r="F119" s="236"/>
      <c r="G119" s="236"/>
      <c r="H119" s="236"/>
      <c r="I119" s="236"/>
      <c r="J119" s="236"/>
      <c r="K119" s="236"/>
      <c r="L119" s="236"/>
      <c r="M119" s="236"/>
    </row>
    <row r="120" spans="2:13">
      <c r="B120" s="236"/>
      <c r="C120" s="236"/>
      <c r="D120" s="236"/>
      <c r="E120" s="236"/>
      <c r="F120" s="236"/>
      <c r="G120" s="236"/>
      <c r="H120" s="236"/>
      <c r="I120" s="236"/>
      <c r="J120" s="236"/>
      <c r="K120" s="236"/>
      <c r="L120" s="236"/>
      <c r="M120" s="236"/>
    </row>
    <row r="121" spans="2:13">
      <c r="B121" s="236"/>
      <c r="C121" s="236"/>
      <c r="D121" s="236"/>
      <c r="E121" s="236"/>
      <c r="F121" s="236"/>
      <c r="G121" s="236"/>
      <c r="H121" s="236"/>
      <c r="I121" s="236"/>
      <c r="J121" s="236"/>
      <c r="K121" s="236"/>
      <c r="L121" s="236"/>
      <c r="M121" s="236"/>
    </row>
    <row r="122" spans="2:13">
      <c r="B122" s="236"/>
      <c r="C122" s="236"/>
      <c r="D122" s="236"/>
      <c r="E122" s="236"/>
      <c r="F122" s="236"/>
      <c r="G122" s="236"/>
      <c r="H122" s="236"/>
      <c r="I122" s="236"/>
      <c r="J122" s="236"/>
      <c r="K122" s="236"/>
      <c r="L122" s="236"/>
      <c r="M122" s="236"/>
    </row>
    <row r="123" spans="2:13">
      <c r="B123" s="236"/>
      <c r="C123" s="236"/>
      <c r="D123" s="236"/>
      <c r="E123" s="236"/>
      <c r="F123" s="236"/>
      <c r="G123" s="236"/>
      <c r="H123" s="236"/>
      <c r="I123" s="236"/>
      <c r="J123" s="236"/>
      <c r="K123" s="236"/>
      <c r="L123" s="236"/>
      <c r="M123" s="236"/>
    </row>
    <row r="124" spans="2:13">
      <c r="B124" s="236"/>
      <c r="C124" s="236"/>
      <c r="D124" s="236"/>
      <c r="E124" s="236"/>
      <c r="F124" s="236"/>
      <c r="G124" s="236"/>
      <c r="H124" s="236"/>
      <c r="I124" s="236"/>
      <c r="J124" s="236"/>
      <c r="K124" s="236"/>
      <c r="L124" s="236"/>
      <c r="M124" s="236"/>
    </row>
    <row r="125" spans="2:13">
      <c r="B125" s="236"/>
      <c r="C125" s="236"/>
      <c r="D125" s="236"/>
      <c r="E125" s="236"/>
      <c r="F125" s="236"/>
      <c r="G125" s="236"/>
      <c r="H125" s="236"/>
      <c r="I125" s="236"/>
      <c r="J125" s="236"/>
      <c r="K125" s="236"/>
      <c r="L125" s="236"/>
      <c r="M125" s="236"/>
    </row>
    <row r="126" spans="2:13">
      <c r="B126" s="236"/>
      <c r="C126" s="236"/>
      <c r="D126" s="236"/>
      <c r="E126" s="236"/>
      <c r="F126" s="236"/>
      <c r="G126" s="236"/>
      <c r="H126" s="236"/>
      <c r="I126" s="236"/>
      <c r="J126" s="236"/>
      <c r="K126" s="236"/>
      <c r="L126" s="236"/>
      <c r="M126" s="236"/>
    </row>
    <row r="127" spans="2:13">
      <c r="B127" s="236"/>
      <c r="C127" s="236"/>
      <c r="D127" s="236"/>
      <c r="E127" s="236"/>
      <c r="F127" s="236"/>
      <c r="G127" s="236"/>
      <c r="H127" s="236"/>
      <c r="I127" s="236"/>
      <c r="J127" s="236"/>
      <c r="K127" s="236"/>
      <c r="L127" s="236"/>
      <c r="M127" s="236"/>
    </row>
    <row r="128" spans="2:13">
      <c r="B128" s="236"/>
      <c r="C128" s="236"/>
      <c r="D128" s="236"/>
      <c r="E128" s="236"/>
      <c r="F128" s="236"/>
      <c r="G128" s="236"/>
      <c r="H128" s="236"/>
      <c r="I128" s="236"/>
      <c r="J128" s="236"/>
      <c r="K128" s="236"/>
      <c r="L128" s="236"/>
      <c r="M128" s="236"/>
    </row>
    <row r="129" spans="2:13">
      <c r="B129" s="236"/>
      <c r="C129" s="236"/>
      <c r="D129" s="236"/>
      <c r="E129" s="236"/>
      <c r="F129" s="236"/>
      <c r="G129" s="236"/>
      <c r="H129" s="236"/>
      <c r="I129" s="236"/>
      <c r="J129" s="236"/>
      <c r="K129" s="236"/>
      <c r="L129" s="236"/>
      <c r="M129" s="236"/>
    </row>
    <row r="130" spans="2:13">
      <c r="B130" s="236"/>
      <c r="C130" s="236"/>
      <c r="D130" s="236"/>
      <c r="E130" s="236"/>
      <c r="F130" s="236"/>
      <c r="G130" s="236"/>
      <c r="H130" s="236"/>
      <c r="I130" s="236"/>
      <c r="J130" s="236"/>
      <c r="K130" s="236"/>
      <c r="L130" s="236"/>
      <c r="M130" s="236"/>
    </row>
    <row r="131" spans="2:13">
      <c r="B131" s="236"/>
      <c r="C131" s="236"/>
      <c r="D131" s="236"/>
      <c r="E131" s="236"/>
      <c r="F131" s="236"/>
      <c r="G131" s="236"/>
      <c r="H131" s="236"/>
      <c r="I131" s="236"/>
      <c r="J131" s="236"/>
      <c r="K131" s="236"/>
      <c r="L131" s="236"/>
      <c r="M131" s="236"/>
    </row>
    <row r="132" spans="2:13">
      <c r="B132" s="236"/>
      <c r="C132" s="236"/>
      <c r="D132" s="236"/>
      <c r="E132" s="236"/>
      <c r="F132" s="236"/>
      <c r="G132" s="236"/>
      <c r="H132" s="236"/>
      <c r="I132" s="236"/>
      <c r="J132" s="236"/>
      <c r="K132" s="236"/>
      <c r="L132" s="236"/>
      <c r="M132" s="236"/>
    </row>
    <row r="133" spans="2:13">
      <c r="B133" s="236"/>
      <c r="C133" s="236"/>
      <c r="D133" s="236"/>
      <c r="E133" s="236"/>
      <c r="F133" s="236"/>
      <c r="G133" s="236"/>
      <c r="H133" s="236"/>
      <c r="I133" s="236"/>
      <c r="J133" s="236"/>
      <c r="K133" s="236"/>
      <c r="L133" s="236"/>
      <c r="M133" s="236"/>
    </row>
    <row r="134" spans="2:13">
      <c r="B134" s="236"/>
      <c r="C134" s="236"/>
      <c r="D134" s="236"/>
      <c r="E134" s="236"/>
      <c r="F134" s="236"/>
      <c r="G134" s="236"/>
      <c r="H134" s="236"/>
      <c r="I134" s="236"/>
      <c r="J134" s="236"/>
      <c r="K134" s="236"/>
      <c r="L134" s="236"/>
      <c r="M134" s="236"/>
    </row>
    <row r="135" spans="2:13">
      <c r="B135" s="236"/>
      <c r="C135" s="236"/>
      <c r="D135" s="236"/>
      <c r="E135" s="236"/>
      <c r="F135" s="236"/>
      <c r="G135" s="236"/>
      <c r="H135" s="236"/>
      <c r="I135" s="236"/>
      <c r="J135" s="236"/>
      <c r="K135" s="236"/>
      <c r="L135" s="236"/>
      <c r="M135" s="236"/>
    </row>
    <row r="136" spans="2:13">
      <c r="B136" s="236"/>
      <c r="C136" s="236"/>
      <c r="D136" s="236"/>
      <c r="E136" s="236"/>
      <c r="F136" s="236"/>
      <c r="G136" s="236"/>
      <c r="H136" s="236"/>
      <c r="I136" s="236"/>
      <c r="J136" s="236"/>
      <c r="K136" s="236"/>
      <c r="L136" s="236"/>
      <c r="M136" s="236"/>
    </row>
    <row r="137" spans="2:13">
      <c r="B137" s="236"/>
      <c r="C137" s="236"/>
      <c r="D137" s="236"/>
      <c r="E137" s="236"/>
      <c r="F137" s="236"/>
      <c r="G137" s="236"/>
      <c r="H137" s="236"/>
      <c r="I137" s="236"/>
      <c r="J137" s="236"/>
      <c r="K137" s="236"/>
      <c r="L137" s="236"/>
      <c r="M137" s="236"/>
    </row>
    <row r="138" spans="2:13">
      <c r="B138" s="236"/>
      <c r="C138" s="236"/>
      <c r="D138" s="236"/>
      <c r="E138" s="236"/>
      <c r="F138" s="236"/>
      <c r="G138" s="236"/>
      <c r="H138" s="236"/>
      <c r="I138" s="236"/>
      <c r="J138" s="236"/>
      <c r="K138" s="236"/>
      <c r="L138" s="236"/>
      <c r="M138" s="236"/>
    </row>
    <row r="139" spans="2:13">
      <c r="B139" s="236"/>
      <c r="C139" s="236"/>
      <c r="D139" s="236"/>
      <c r="E139" s="236"/>
      <c r="F139" s="236"/>
      <c r="G139" s="236"/>
      <c r="H139" s="236"/>
      <c r="I139" s="236"/>
      <c r="J139" s="236"/>
      <c r="K139" s="236"/>
      <c r="L139" s="236"/>
      <c r="M139" s="236"/>
    </row>
    <row r="140" spans="2:13">
      <c r="B140" s="236"/>
      <c r="C140" s="236"/>
      <c r="D140" s="236"/>
      <c r="E140" s="236"/>
      <c r="F140" s="236"/>
      <c r="G140" s="236"/>
      <c r="H140" s="236"/>
      <c r="I140" s="236"/>
      <c r="J140" s="236"/>
      <c r="K140" s="236"/>
      <c r="L140" s="236"/>
      <c r="M140" s="236"/>
    </row>
    <row r="141" spans="2:13">
      <c r="B141" s="236"/>
      <c r="C141" s="236"/>
      <c r="D141" s="236"/>
      <c r="E141" s="236"/>
      <c r="F141" s="236"/>
      <c r="G141" s="236"/>
      <c r="H141" s="236"/>
      <c r="I141" s="236"/>
      <c r="J141" s="236"/>
      <c r="K141" s="236"/>
      <c r="L141" s="236"/>
      <c r="M141" s="236"/>
    </row>
    <row r="142" spans="2:13">
      <c r="B142" s="236"/>
      <c r="C142" s="236"/>
      <c r="D142" s="236"/>
      <c r="E142" s="236"/>
      <c r="F142" s="236"/>
      <c r="G142" s="236"/>
      <c r="H142" s="236"/>
      <c r="I142" s="236"/>
      <c r="J142" s="236"/>
      <c r="K142" s="236"/>
      <c r="L142" s="236"/>
      <c r="M142" s="236"/>
    </row>
  </sheetData>
  <phoneticPr fontId="8" type="noConversion"/>
  <printOptions horizontalCentered="1"/>
  <pageMargins left="0.75" right="0.75" top="1" bottom="1" header="0.5" footer="0.5"/>
  <pageSetup scale="39" fitToHeight="0" orientation="landscape" r:id="rId1"/>
  <headerFooter alignWithMargins="0">
    <oddFooter xml:space="preserve">&amp;L&amp;F 
&amp;A&amp;RPage &amp;P of &amp;N </oddFooter>
  </headerFooter>
  <rowBreaks count="1" manualBreakCount="1">
    <brk id="62" max="19" man="1"/>
  </rowBreaks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55"/>
  <sheetViews>
    <sheetView workbookViewId="0">
      <selection sqref="A1:XFD1048576"/>
    </sheetView>
  </sheetViews>
  <sheetFormatPr defaultRowHeight="13.2"/>
  <cols>
    <col min="1" max="1" width="27.6640625" style="30" customWidth="1"/>
    <col min="2" max="14" width="16" style="30" customWidth="1"/>
    <col min="15" max="15" width="8.88671875" style="30"/>
    <col min="16" max="16" width="14.33203125" style="30" customWidth="1"/>
    <col min="17" max="17" width="12.33203125" style="30" customWidth="1"/>
    <col min="18" max="16384" width="8.88671875" style="30"/>
  </cols>
  <sheetData>
    <row r="1" spans="1:28">
      <c r="A1" s="9" t="s">
        <v>41</v>
      </c>
    </row>
    <row r="2" spans="1:28">
      <c r="A2" s="9" t="s">
        <v>28</v>
      </c>
    </row>
    <row r="4" spans="1:28">
      <c r="A4" s="108"/>
    </row>
    <row r="5" spans="1:28">
      <c r="B5" s="140"/>
      <c r="C5" s="140"/>
      <c r="D5" s="140"/>
      <c r="E5" s="140"/>
      <c r="F5" s="140"/>
      <c r="G5" s="140"/>
      <c r="H5" s="140"/>
      <c r="I5" s="140"/>
      <c r="J5" s="140"/>
      <c r="K5" s="140"/>
      <c r="L5" s="140"/>
      <c r="M5" s="140"/>
    </row>
    <row r="6" spans="1:28">
      <c r="A6" s="109" t="s">
        <v>25</v>
      </c>
    </row>
    <row r="7" spans="1:28">
      <c r="A7" s="9" t="s">
        <v>26</v>
      </c>
      <c r="B7" s="114">
        <f>'Sales &amp; Revenue Adj.'!C5</f>
        <v>43101</v>
      </c>
      <c r="C7" s="114">
        <f>'Sales &amp; Revenue Adj.'!D5</f>
        <v>43132</v>
      </c>
      <c r="D7" s="114">
        <f>'Sales &amp; Revenue Adj.'!E5</f>
        <v>43160</v>
      </c>
      <c r="E7" s="114">
        <f>'Sales &amp; Revenue Adj.'!F5</f>
        <v>43191</v>
      </c>
      <c r="F7" s="114">
        <f>'Sales &amp; Revenue Adj.'!G5</f>
        <v>43221</v>
      </c>
      <c r="G7" s="114">
        <f>'Sales &amp; Revenue Adj.'!H5</f>
        <v>43252</v>
      </c>
      <c r="H7" s="114">
        <f>'Sales &amp; Revenue Adj.'!I5</f>
        <v>43282</v>
      </c>
      <c r="I7" s="114">
        <f>'Sales &amp; Revenue Adj.'!J5</f>
        <v>43313</v>
      </c>
      <c r="J7" s="114">
        <f>'Sales &amp; Revenue Adj.'!K5</f>
        <v>43344</v>
      </c>
      <c r="K7" s="114">
        <f>'Sales &amp; Revenue Adj.'!L5</f>
        <v>43374</v>
      </c>
      <c r="L7" s="114">
        <f>'Sales &amp; Revenue Adj.'!M5</f>
        <v>43405</v>
      </c>
      <c r="M7" s="114">
        <f>'Sales &amp; Revenue Adj.'!N5</f>
        <v>43435</v>
      </c>
      <c r="N7" s="115" t="s">
        <v>20</v>
      </c>
    </row>
    <row r="8" spans="1:28">
      <c r="A8" s="7" t="s">
        <v>156</v>
      </c>
      <c r="B8" s="116">
        <f>'Actual Total Usage'!B8+'Temp Adj. by Schedule'!B45</f>
        <v>1312478482.8336635</v>
      </c>
      <c r="C8" s="116">
        <f>'Actual Total Usage'!C8+'Temp Adj. by Schedule'!C45</f>
        <v>1081187639.0991576</v>
      </c>
      <c r="D8" s="116">
        <f>'Actual Total Usage'!D8+'Temp Adj. by Schedule'!D45</f>
        <v>1124111667.4870651</v>
      </c>
      <c r="E8" s="116">
        <f>'Actual Total Usage'!E8+'Temp Adj. by Schedule'!E45</f>
        <v>933663404.66798472</v>
      </c>
      <c r="F8" s="116">
        <f>'Actual Total Usage'!F8+'Temp Adj. by Schedule'!F45</f>
        <v>757682043.58456337</v>
      </c>
      <c r="G8" s="116">
        <f>'Actual Total Usage'!G8+'Temp Adj. by Schedule'!G45</f>
        <v>659761976.2122457</v>
      </c>
      <c r="H8" s="116">
        <f>'Actual Total Usage'!H8+'Temp Adj. by Schedule'!H45</f>
        <v>631249836.28234935</v>
      </c>
      <c r="I8" s="116">
        <f>'Actual Total Usage'!I8+'Temp Adj. by Schedule'!I45</f>
        <v>714848180.45086169</v>
      </c>
      <c r="J8" s="116">
        <f>'Actual Total Usage'!J8+'Temp Adj. by Schedule'!J45</f>
        <v>681691509.27155018</v>
      </c>
      <c r="K8" s="116">
        <f>'Actual Total Usage'!K8+'Temp Adj. by Schedule'!K45</f>
        <v>693718260.41482353</v>
      </c>
      <c r="L8" s="116">
        <f>'Actual Total Usage'!L8+'Temp Adj. by Schedule'!L45</f>
        <v>905701012.86647594</v>
      </c>
      <c r="M8" s="116">
        <f>'Actual Total Usage'!M8+'Temp Adj. by Schedule'!M45</f>
        <v>1151652784.0308547</v>
      </c>
      <c r="N8" s="237">
        <f>SUM(B8:M8)</f>
        <v>10647746797.201597</v>
      </c>
      <c r="P8" s="30" t="s">
        <v>49</v>
      </c>
    </row>
    <row r="9" spans="1:28">
      <c r="A9" s="8" t="s">
        <v>30</v>
      </c>
      <c r="B9" s="117">
        <f t="shared" ref="B9:L9" si="0">SUM(B8:B8)</f>
        <v>1312478482.8336635</v>
      </c>
      <c r="C9" s="117">
        <f t="shared" si="0"/>
        <v>1081187639.0991576</v>
      </c>
      <c r="D9" s="117">
        <f t="shared" si="0"/>
        <v>1124111667.4870651</v>
      </c>
      <c r="E9" s="117">
        <f t="shared" si="0"/>
        <v>933663404.66798472</v>
      </c>
      <c r="F9" s="117">
        <f t="shared" si="0"/>
        <v>757682043.58456337</v>
      </c>
      <c r="G9" s="117">
        <f t="shared" si="0"/>
        <v>659761976.2122457</v>
      </c>
      <c r="H9" s="117">
        <f t="shared" si="0"/>
        <v>631249836.28234935</v>
      </c>
      <c r="I9" s="117">
        <f t="shared" si="0"/>
        <v>714848180.45086169</v>
      </c>
      <c r="J9" s="117">
        <f t="shared" si="0"/>
        <v>681691509.27155018</v>
      </c>
      <c r="K9" s="117">
        <f t="shared" si="0"/>
        <v>693718260.41482353</v>
      </c>
      <c r="L9" s="117">
        <f t="shared" si="0"/>
        <v>905701012.86647594</v>
      </c>
      <c r="M9" s="117">
        <f t="shared" ref="M9" si="1">SUM(M8:M8)</f>
        <v>1151652784.0308547</v>
      </c>
      <c r="N9" s="117">
        <f>SUM(B9:M9)</f>
        <v>10647746797.201597</v>
      </c>
      <c r="P9" s="141">
        <f>N9-'Actual Total Usage'!N9</f>
        <v>128083498.13659859</v>
      </c>
      <c r="Q9" s="241">
        <f>P9-'Temp Adj. by Schedule'!N45</f>
        <v>3.2186508178710938E-6</v>
      </c>
    </row>
    <row r="10" spans="1:28">
      <c r="B10" s="116"/>
      <c r="C10" s="116"/>
      <c r="D10" s="116"/>
      <c r="E10" s="116"/>
      <c r="F10" s="116"/>
      <c r="G10" s="116"/>
      <c r="H10" s="116"/>
      <c r="I10" s="116"/>
      <c r="J10" s="116"/>
      <c r="K10" s="116"/>
      <c r="L10" s="116"/>
      <c r="M10" s="116"/>
      <c r="N10" s="116"/>
      <c r="Q10" s="241"/>
    </row>
    <row r="11" spans="1:28">
      <c r="A11" s="7" t="s">
        <v>36</v>
      </c>
      <c r="B11" s="116">
        <f>'Actual Total Usage'!B11+'Temp Adj. by Schedule'!B46</f>
        <v>28654898.408190101</v>
      </c>
      <c r="C11" s="116">
        <f>'Actual Total Usage'!C11+'Temp Adj. by Schedule'!C46</f>
        <v>25073657.200204019</v>
      </c>
      <c r="D11" s="116">
        <f>'Actual Total Usage'!D11+'Temp Adj. by Schedule'!D46</f>
        <v>25226861.772845555</v>
      </c>
      <c r="E11" s="116">
        <f>'Actual Total Usage'!E11+'Temp Adj. by Schedule'!E46</f>
        <v>21936594.336895831</v>
      </c>
      <c r="F11" s="116">
        <f>'Actual Total Usage'!F11+'Temp Adj. by Schedule'!F46</f>
        <v>18274189.460017748</v>
      </c>
      <c r="G11" s="116">
        <f>'Actual Total Usage'!G11+'Temp Adj. by Schedule'!G46</f>
        <v>17660630.35421354</v>
      </c>
      <c r="H11" s="116">
        <f>'Actual Total Usage'!H11+'Temp Adj. by Schedule'!H46</f>
        <v>17173302.941944033</v>
      </c>
      <c r="I11" s="116">
        <f>'Actual Total Usage'!I11+'Temp Adj. by Schedule'!I46</f>
        <v>18487311.825759996</v>
      </c>
      <c r="J11" s="116">
        <f>'Actual Total Usage'!J11+'Temp Adj. by Schedule'!J46</f>
        <v>18039274.076880801</v>
      </c>
      <c r="K11" s="116">
        <f>'Actual Total Usage'!K11+'Temp Adj. by Schedule'!K46</f>
        <v>17516648.284850989</v>
      </c>
      <c r="L11" s="116">
        <f>'Actual Total Usage'!L11+'Temp Adj. by Schedule'!L46</f>
        <v>20217709.737547871</v>
      </c>
      <c r="M11" s="116">
        <f>'Actual Total Usage'!M11+'Temp Adj. by Schedule'!M46</f>
        <v>25275565.801041957</v>
      </c>
      <c r="N11" s="237">
        <f>SUM(B11:M11)</f>
        <v>253536644.20039245</v>
      </c>
      <c r="P11" s="141">
        <f>N11-'Actual Total Usage'!N11</f>
        <v>2333857.4803924561</v>
      </c>
      <c r="Q11" s="241">
        <f>P11-'Temp Adj. by Schedule'!N46</f>
        <v>1.3038516044616699E-8</v>
      </c>
    </row>
    <row r="12" spans="1:28" s="238" customFormat="1">
      <c r="A12" s="7" t="s">
        <v>153</v>
      </c>
      <c r="B12" s="118">
        <f>'Actual Total Usage'!B12+'Temp Adj. by Schedule'!B47</f>
        <v>250024272.26772556</v>
      </c>
      <c r="C12" s="118">
        <f>'Actual Total Usage'!C12+'Temp Adj. by Schedule'!C47</f>
        <v>220054811.4900369</v>
      </c>
      <c r="D12" s="118">
        <f>'Actual Total Usage'!D12+'Temp Adj. by Schedule'!D47</f>
        <v>225313379.37077683</v>
      </c>
      <c r="E12" s="118">
        <f>'Actual Total Usage'!E12+'Temp Adj. by Schedule'!E47</f>
        <v>201269301.62262839</v>
      </c>
      <c r="F12" s="118">
        <f>'Actual Total Usage'!F12+'Temp Adj. by Schedule'!F47</f>
        <v>186293063.81996647</v>
      </c>
      <c r="G12" s="118">
        <f>'Actual Total Usage'!G12+'Temp Adj. by Schedule'!G47</f>
        <v>183469569.60039744</v>
      </c>
      <c r="H12" s="118">
        <f>'Actual Total Usage'!H12+'Temp Adj. by Schedule'!H47</f>
        <v>184969394.14152971</v>
      </c>
      <c r="I12" s="118">
        <f>'Actual Total Usage'!I12+'Temp Adj. by Schedule'!I47</f>
        <v>204201486.13347945</v>
      </c>
      <c r="J12" s="118">
        <f>'Actual Total Usage'!J12+'Temp Adj. by Schedule'!J47</f>
        <v>196341064.28616816</v>
      </c>
      <c r="K12" s="118">
        <f>'Actual Total Usage'!K12+'Temp Adj. by Schedule'!K47</f>
        <v>182409879.85561514</v>
      </c>
      <c r="L12" s="118">
        <f>'Actual Total Usage'!L12+'Temp Adj. by Schedule'!L47</f>
        <v>197281388.11405909</v>
      </c>
      <c r="M12" s="118">
        <f>'Actual Total Usage'!M12+'Temp Adj. by Schedule'!M47</f>
        <v>222413779.72272718</v>
      </c>
      <c r="N12" s="118">
        <f>SUM(B12:M12)</f>
        <v>2454041390.4251103</v>
      </c>
      <c r="P12" s="141">
        <f>N12-'Actual Total Usage'!N12</f>
        <v>7074616.7811107635</v>
      </c>
      <c r="Q12" s="241">
        <f>P12-'Temp Adj. by Schedule'!N47</f>
        <v>3.3155083656311035E-7</v>
      </c>
      <c r="R12" s="239"/>
      <c r="S12" s="239"/>
      <c r="T12" s="239"/>
      <c r="U12" s="239"/>
      <c r="V12" s="239"/>
      <c r="W12" s="239"/>
      <c r="X12" s="239"/>
      <c r="Y12" s="239"/>
      <c r="Z12" s="239"/>
      <c r="AA12" s="239"/>
      <c r="AB12" s="239"/>
    </row>
    <row r="13" spans="1:28">
      <c r="A13" s="8" t="s">
        <v>31</v>
      </c>
      <c r="B13" s="117">
        <f t="shared" ref="B13:L13" si="2">SUM(B11:B12)</f>
        <v>278679170.67591566</v>
      </c>
      <c r="C13" s="117">
        <f t="shared" si="2"/>
        <v>245128468.69024092</v>
      </c>
      <c r="D13" s="117">
        <f t="shared" si="2"/>
        <v>250540241.1436224</v>
      </c>
      <c r="E13" s="117">
        <f t="shared" si="2"/>
        <v>223205895.95952421</v>
      </c>
      <c r="F13" s="117">
        <f t="shared" si="2"/>
        <v>204567253.27998421</v>
      </c>
      <c r="G13" s="117">
        <f t="shared" si="2"/>
        <v>201130199.95461097</v>
      </c>
      <c r="H13" s="117">
        <f t="shared" si="2"/>
        <v>202142697.08347374</v>
      </c>
      <c r="I13" s="117">
        <f t="shared" si="2"/>
        <v>222688797.95923945</v>
      </c>
      <c r="J13" s="117">
        <f t="shared" si="2"/>
        <v>214380338.36304897</v>
      </c>
      <c r="K13" s="117">
        <f t="shared" si="2"/>
        <v>199926528.14046612</v>
      </c>
      <c r="L13" s="117">
        <f t="shared" si="2"/>
        <v>217499097.85160697</v>
      </c>
      <c r="M13" s="117">
        <f t="shared" ref="M13" si="3">SUM(M11:M12)</f>
        <v>247689345.52376914</v>
      </c>
      <c r="N13" s="117">
        <f>SUM(B13:M13)</f>
        <v>2707578034.6255026</v>
      </c>
      <c r="P13" s="141"/>
      <c r="Q13" s="241"/>
    </row>
    <row r="14" spans="1:28">
      <c r="B14" s="116"/>
      <c r="C14" s="116"/>
      <c r="D14" s="116"/>
      <c r="E14" s="116"/>
      <c r="F14" s="116"/>
      <c r="G14" s="116"/>
      <c r="H14" s="116"/>
      <c r="I14" s="116"/>
      <c r="J14" s="116"/>
      <c r="K14" s="116"/>
      <c r="L14" s="116"/>
      <c r="M14" s="116"/>
      <c r="N14" s="237"/>
      <c r="Q14" s="241"/>
      <c r="R14" s="236"/>
      <c r="S14" s="236"/>
      <c r="T14" s="236"/>
      <c r="U14" s="236"/>
      <c r="V14" s="236"/>
      <c r="W14" s="236"/>
      <c r="X14" s="236"/>
      <c r="Y14" s="236"/>
      <c r="Z14" s="236"/>
      <c r="AA14" s="236"/>
      <c r="AB14" s="236"/>
    </row>
    <row r="15" spans="1:28">
      <c r="A15" s="7" t="s">
        <v>37</v>
      </c>
      <c r="B15" s="116">
        <f>'Actual Total Usage'!B15+'Temp Adj. by Schedule'!B48</f>
        <v>15470485.043487655</v>
      </c>
      <c r="C15" s="116">
        <f>'Actual Total Usage'!C15+'Temp Adj. by Schedule'!C48</f>
        <v>13187126.153901452</v>
      </c>
      <c r="D15" s="116">
        <f>'Actual Total Usage'!D15+'Temp Adj. by Schedule'!D48</f>
        <v>13737264.614201911</v>
      </c>
      <c r="E15" s="116">
        <f>'Actual Total Usage'!E15+'Temp Adj. by Schedule'!E48</f>
        <v>11948583.093601178</v>
      </c>
      <c r="F15" s="116">
        <f>'Actual Total Usage'!F15+'Temp Adj. by Schedule'!F48</f>
        <v>10738488.103565283</v>
      </c>
      <c r="G15" s="116">
        <f>'Actual Total Usage'!G15+'Temp Adj. by Schedule'!G48</f>
        <v>10184884.897620693</v>
      </c>
      <c r="H15" s="116">
        <f>'Actual Total Usage'!H15+'Temp Adj. by Schedule'!H48</f>
        <v>9971051.5626008492</v>
      </c>
      <c r="I15" s="116">
        <f>'Actual Total Usage'!I15+'Temp Adj. by Schedule'!I48</f>
        <v>12240609.237473043</v>
      </c>
      <c r="J15" s="116">
        <f>'Actual Total Usage'!J15+'Temp Adj. by Schedule'!J48</f>
        <v>10910304.989748191</v>
      </c>
      <c r="K15" s="116">
        <f>'Actual Total Usage'!K15+'Temp Adj. by Schedule'!K48</f>
        <v>10723758.823235514</v>
      </c>
      <c r="L15" s="116">
        <f>'Actual Total Usage'!L15+'Temp Adj. by Schedule'!L48</f>
        <v>11927729.822764561</v>
      </c>
      <c r="M15" s="116">
        <f>'Actual Total Usage'!M15+'Temp Adj. by Schedule'!M48</f>
        <v>13950288.272190481</v>
      </c>
      <c r="N15" s="237">
        <f>SUM(B15:M15)</f>
        <v>144990574.61439082</v>
      </c>
      <c r="P15" s="141">
        <f>N15-'Actual Total Usage'!N15</f>
        <v>710933.31539082527</v>
      </c>
      <c r="Q15" s="241">
        <f>P15-'Temp Adj. by Schedule'!N48</f>
        <v>1.3271346688270569E-8</v>
      </c>
    </row>
    <row r="16" spans="1:28" s="238" customFormat="1">
      <c r="A16" s="7" t="s">
        <v>154</v>
      </c>
      <c r="B16" s="118">
        <f>'Actual Total Usage'!B16+'Temp Adj. by Schedule'!B49</f>
        <v>258226822.54609665</v>
      </c>
      <c r="C16" s="118">
        <f>'Actual Total Usage'!C16+'Temp Adj. by Schedule'!C49</f>
        <v>243931871.93364576</v>
      </c>
      <c r="D16" s="118">
        <f>'Actual Total Usage'!D16+'Temp Adj. by Schedule'!D49</f>
        <v>248833854.19228622</v>
      </c>
      <c r="E16" s="118">
        <f>'Actual Total Usage'!E16+'Temp Adj. by Schedule'!E49</f>
        <v>231705069.87074754</v>
      </c>
      <c r="F16" s="118">
        <f>'Actual Total Usage'!F16+'Temp Adj. by Schedule'!F49</f>
        <v>227065267.98029324</v>
      </c>
      <c r="G16" s="118">
        <f>'Actual Total Usage'!G16+'Temp Adj. by Schedule'!G49</f>
        <v>221957562.72834712</v>
      </c>
      <c r="H16" s="118">
        <f>'Actual Total Usage'!H16+'Temp Adj. by Schedule'!H49</f>
        <v>219662365.2337454</v>
      </c>
      <c r="I16" s="118">
        <f>'Actual Total Usage'!I16+'Temp Adj. by Schedule'!I49</f>
        <v>251682336.09077811</v>
      </c>
      <c r="J16" s="118">
        <f>'Actual Total Usage'!J16+'Temp Adj. by Schedule'!J49</f>
        <v>231048140.00054011</v>
      </c>
      <c r="K16" s="118">
        <f>'Actual Total Usage'!K16+'Temp Adj. by Schedule'!K49</f>
        <v>219232556.1996626</v>
      </c>
      <c r="L16" s="118">
        <f>'Actual Total Usage'!L16+'Temp Adj. by Schedule'!L49</f>
        <v>228182332.77837625</v>
      </c>
      <c r="M16" s="118">
        <f>'Actual Total Usage'!M16+'Temp Adj. by Schedule'!M49</f>
        <v>252252760.67802849</v>
      </c>
      <c r="N16" s="118">
        <f>SUM(B16:M16)</f>
        <v>2833780940.2325473</v>
      </c>
      <c r="P16" s="141">
        <f>N16-'Actual Total Usage'!N16</f>
        <v>664618.30354690552</v>
      </c>
      <c r="Q16" s="241">
        <f>P16-'Temp Adj. by Schedule'!N49</f>
        <v>-4.9080699682235718E-7</v>
      </c>
      <c r="R16" s="239"/>
      <c r="S16" s="239"/>
      <c r="T16" s="239"/>
      <c r="U16" s="239"/>
      <c r="V16" s="239"/>
      <c r="W16" s="239"/>
      <c r="X16" s="239"/>
      <c r="Y16" s="239"/>
      <c r="Z16" s="239"/>
      <c r="AA16" s="239"/>
      <c r="AB16" s="239"/>
    </row>
    <row r="17" spans="1:28">
      <c r="A17" s="8" t="s">
        <v>32</v>
      </c>
      <c r="B17" s="117">
        <f t="shared" ref="B17:L17" si="4">SUM(B15:B16)</f>
        <v>273697307.58958429</v>
      </c>
      <c r="C17" s="117">
        <f t="shared" si="4"/>
        <v>257118998.08754721</v>
      </c>
      <c r="D17" s="117">
        <f t="shared" si="4"/>
        <v>262571118.80648813</v>
      </c>
      <c r="E17" s="117">
        <f t="shared" si="4"/>
        <v>243653652.9643487</v>
      </c>
      <c r="F17" s="117">
        <f t="shared" si="4"/>
        <v>237803756.08385852</v>
      </c>
      <c r="G17" s="117">
        <f t="shared" si="4"/>
        <v>232142447.6259678</v>
      </c>
      <c r="H17" s="117">
        <f t="shared" si="4"/>
        <v>229633416.79634625</v>
      </c>
      <c r="I17" s="117">
        <f t="shared" si="4"/>
        <v>263922945.32825115</v>
      </c>
      <c r="J17" s="117">
        <f t="shared" si="4"/>
        <v>241958444.99028829</v>
      </c>
      <c r="K17" s="117">
        <f t="shared" si="4"/>
        <v>229956315.02289811</v>
      </c>
      <c r="L17" s="117">
        <f t="shared" si="4"/>
        <v>240110062.6011408</v>
      </c>
      <c r="M17" s="117">
        <f t="shared" ref="M17" si="5">SUM(M15:M16)</f>
        <v>266203048.95021898</v>
      </c>
      <c r="N17" s="117">
        <f>SUM(B17:M17)</f>
        <v>2978771514.8469386</v>
      </c>
      <c r="P17" s="141"/>
      <c r="Q17" s="241"/>
    </row>
    <row r="18" spans="1:28">
      <c r="B18" s="116"/>
      <c r="C18" s="116"/>
      <c r="D18" s="116"/>
      <c r="E18" s="116"/>
      <c r="F18" s="116"/>
      <c r="G18" s="116"/>
      <c r="H18" s="116"/>
      <c r="I18" s="116"/>
      <c r="J18" s="116"/>
      <c r="K18" s="116"/>
      <c r="L18" s="116"/>
      <c r="M18" s="116"/>
      <c r="N18" s="237"/>
      <c r="Q18" s="241"/>
      <c r="R18" s="236"/>
      <c r="S18" s="236"/>
      <c r="T18" s="236"/>
      <c r="U18" s="236"/>
      <c r="V18" s="236"/>
      <c r="W18" s="236"/>
      <c r="X18" s="236"/>
      <c r="Y18" s="236"/>
      <c r="Z18" s="236"/>
      <c r="AA18" s="236"/>
      <c r="AB18" s="236"/>
    </row>
    <row r="19" spans="1:28">
      <c r="A19" s="7" t="s">
        <v>38</v>
      </c>
      <c r="B19" s="116">
        <f>'Actual Total Usage'!B19+'Temp Adj. by Schedule'!B50</f>
        <v>1744576.1891262766</v>
      </c>
      <c r="C19" s="116">
        <f>'Actual Total Usage'!C19+'Temp Adj. by Schedule'!C50</f>
        <v>1371364.8512512157</v>
      </c>
      <c r="D19" s="116">
        <f>'Actual Total Usage'!D19+'Temp Adj. by Schedule'!D50</f>
        <v>1534190.6394492632</v>
      </c>
      <c r="E19" s="116">
        <f>'Actual Total Usage'!E19+'Temp Adj. by Schedule'!E50</f>
        <v>1459101.4286596116</v>
      </c>
      <c r="F19" s="116">
        <f>'Actual Total Usage'!F19+'Temp Adj. by Schedule'!F50</f>
        <v>1140729.0829373805</v>
      </c>
      <c r="G19" s="116">
        <f>'Actual Total Usage'!G19+'Temp Adj. by Schedule'!G50</f>
        <v>961587.03333755094</v>
      </c>
      <c r="H19" s="116">
        <f>'Actual Total Usage'!H19+'Temp Adj. by Schedule'!H50</f>
        <v>1055280.172912667</v>
      </c>
      <c r="I19" s="116">
        <f>'Actual Total Usage'!I19+'Temp Adj. by Schedule'!I50</f>
        <v>2160042.3506782777</v>
      </c>
      <c r="J19" s="116">
        <f>'Actual Total Usage'!J19+'Temp Adj. by Schedule'!J50</f>
        <v>1450295.0293243823</v>
      </c>
      <c r="K19" s="116">
        <f>'Actual Total Usage'!K19+'Temp Adj. by Schedule'!K50</f>
        <v>1199777.2405365212</v>
      </c>
      <c r="L19" s="116">
        <f>'Actual Total Usage'!L19+'Temp Adj. by Schedule'!L50</f>
        <v>1334985.0007827494</v>
      </c>
      <c r="M19" s="116">
        <f>'Actual Total Usage'!M19+'Temp Adj. by Schedule'!M50</f>
        <v>1538941.2046368769</v>
      </c>
      <c r="N19" s="237">
        <f>SUM(B19:M19)</f>
        <v>16950870.223632772</v>
      </c>
      <c r="P19" s="141">
        <f>N19-'Actual Total Usage'!N19</f>
        <v>190990.22363277152</v>
      </c>
      <c r="Q19" s="241">
        <f>P19-'Temp Adj. by Schedule'!N50</f>
        <v>-1.6880221664905548E-9</v>
      </c>
    </row>
    <row r="20" spans="1:28" s="238" customFormat="1">
      <c r="A20" s="7" t="s">
        <v>155</v>
      </c>
      <c r="B20" s="118">
        <f>'Actual Total Usage'!B20+'Temp Adj. by Schedule'!B51</f>
        <v>156985371.57488182</v>
      </c>
      <c r="C20" s="118">
        <f>'Actual Total Usage'!C20+'Temp Adj. by Schedule'!C51</f>
        <v>157309688.38501245</v>
      </c>
      <c r="D20" s="118">
        <f>'Actual Total Usage'!D20+'Temp Adj. by Schedule'!D51</f>
        <v>146458795.71732599</v>
      </c>
      <c r="E20" s="118">
        <f>'Actual Total Usage'!E20+'Temp Adj. by Schedule'!E51</f>
        <v>143276163.91998932</v>
      </c>
      <c r="F20" s="118">
        <f>'Actual Total Usage'!F20+'Temp Adj. by Schedule'!F51</f>
        <v>148922466.30326706</v>
      </c>
      <c r="G20" s="118">
        <f>'Actual Total Usage'!G20+'Temp Adj. by Schedule'!G51</f>
        <v>155036885.38062063</v>
      </c>
      <c r="H20" s="118">
        <f>'Actual Total Usage'!H20+'Temp Adj. by Schedule'!H51</f>
        <v>157802724.16598189</v>
      </c>
      <c r="I20" s="118">
        <f>'Actual Total Usage'!I20+'Temp Adj. by Schedule'!I51</f>
        <v>181533187.25324288</v>
      </c>
      <c r="J20" s="118">
        <f>'Actual Total Usage'!J20+'Temp Adj. by Schedule'!J51</f>
        <v>165634422.84236202</v>
      </c>
      <c r="K20" s="118">
        <f>'Actual Total Usage'!K20+'Temp Adj. by Schedule'!K51</f>
        <v>154809547.65509978</v>
      </c>
      <c r="L20" s="118">
        <f>'Actual Total Usage'!L20+'Temp Adj. by Schedule'!L51</f>
        <v>145950233.13539562</v>
      </c>
      <c r="M20" s="118">
        <f>'Actual Total Usage'!M20+'Temp Adj. by Schedule'!M51</f>
        <v>159329438.61594129</v>
      </c>
      <c r="N20" s="118">
        <f>SUM(B20:M20)</f>
        <v>1873048924.9491208</v>
      </c>
      <c r="P20" s="141">
        <f>N20-'Actual Total Usage'!N20</f>
        <v>-4971337.5798790455</v>
      </c>
      <c r="Q20" s="241">
        <f>P20-'Temp Adj. by Schedule'!N51</f>
        <v>1.7695128917694092E-7</v>
      </c>
      <c r="R20" s="239"/>
      <c r="S20" s="239"/>
      <c r="T20" s="239"/>
      <c r="U20" s="239"/>
      <c r="V20" s="239"/>
      <c r="W20" s="239"/>
      <c r="X20" s="239"/>
      <c r="Y20" s="239"/>
      <c r="Z20" s="239"/>
      <c r="AA20" s="239"/>
      <c r="AB20" s="239"/>
    </row>
    <row r="21" spans="1:28">
      <c r="A21" s="8" t="s">
        <v>33</v>
      </c>
      <c r="B21" s="117">
        <f t="shared" ref="B21:L21" si="6">SUM(B19:B20)</f>
        <v>158729947.7640081</v>
      </c>
      <c r="C21" s="117">
        <f t="shared" si="6"/>
        <v>158681053.23626366</v>
      </c>
      <c r="D21" s="117">
        <f t="shared" si="6"/>
        <v>147992986.35677525</v>
      </c>
      <c r="E21" s="117">
        <f t="shared" si="6"/>
        <v>144735265.34864894</v>
      </c>
      <c r="F21" s="117">
        <f t="shared" si="6"/>
        <v>150063195.38620445</v>
      </c>
      <c r="G21" s="117">
        <f t="shared" si="6"/>
        <v>155998472.41395819</v>
      </c>
      <c r="H21" s="117">
        <f t="shared" si="6"/>
        <v>158858004.33889455</v>
      </c>
      <c r="I21" s="117">
        <f t="shared" si="6"/>
        <v>183693229.60392115</v>
      </c>
      <c r="J21" s="117">
        <f t="shared" si="6"/>
        <v>167084717.8716864</v>
      </c>
      <c r="K21" s="117">
        <f t="shared" si="6"/>
        <v>156009324.89563629</v>
      </c>
      <c r="L21" s="117">
        <f t="shared" si="6"/>
        <v>147285218.13617837</v>
      </c>
      <c r="M21" s="117">
        <f t="shared" ref="M21" si="7">SUM(M19:M20)</f>
        <v>160868379.82057816</v>
      </c>
      <c r="N21" s="117">
        <f>SUM(B21:M21)</f>
        <v>1889999795.1727538</v>
      </c>
      <c r="P21" s="141"/>
      <c r="Q21" s="241"/>
    </row>
    <row r="22" spans="1:28">
      <c r="B22" s="116"/>
      <c r="C22" s="116"/>
      <c r="D22" s="116"/>
      <c r="E22" s="116"/>
      <c r="F22" s="116"/>
      <c r="G22" s="116"/>
      <c r="H22" s="116"/>
      <c r="I22" s="116"/>
      <c r="J22" s="116"/>
      <c r="K22" s="116"/>
      <c r="L22" s="116"/>
      <c r="M22" s="116"/>
      <c r="N22" s="237"/>
      <c r="Q22" s="241"/>
      <c r="R22" s="236"/>
      <c r="S22" s="236"/>
      <c r="T22" s="236"/>
      <c r="U22" s="236"/>
      <c r="V22" s="236"/>
      <c r="W22" s="236"/>
      <c r="X22" s="236"/>
      <c r="Y22" s="236"/>
      <c r="Z22" s="236"/>
      <c r="AA22" s="236"/>
      <c r="AB22" s="236"/>
    </row>
    <row r="23" spans="1:28">
      <c r="A23" s="7" t="s">
        <v>39</v>
      </c>
      <c r="B23" s="116">
        <f>'Actual Total Usage'!B23+'Temp Adj. by Schedule'!B52</f>
        <v>3227846.7362234136</v>
      </c>
      <c r="C23" s="116">
        <f>'Actual Total Usage'!C23+'Temp Adj. by Schedule'!C52</f>
        <v>2532171.4745036447</v>
      </c>
      <c r="D23" s="116">
        <f>'Actual Total Usage'!D23+'Temp Adj. by Schedule'!D52</f>
        <v>2846020.5046865037</v>
      </c>
      <c r="E23" s="116">
        <f>'Actual Total Usage'!E23+'Temp Adj. by Schedule'!E52</f>
        <v>2501464.6140567041</v>
      </c>
      <c r="F23" s="116">
        <f>'Actual Total Usage'!F23+'Temp Adj. by Schedule'!F52</f>
        <v>2295608.6316458848</v>
      </c>
      <c r="G23" s="116">
        <f>'Actual Total Usage'!G23+'Temp Adj. by Schedule'!G52</f>
        <v>2300899.6721446877</v>
      </c>
      <c r="H23" s="116">
        <f>'Actual Total Usage'!H23+'Temp Adj. by Schedule'!H52</f>
        <v>2177531.2570399004</v>
      </c>
      <c r="I23" s="116">
        <f>'Actual Total Usage'!I23+'Temp Adj. by Schedule'!I52</f>
        <v>2309601.1397983534</v>
      </c>
      <c r="J23" s="116">
        <f>'Actual Total Usage'!J23+'Temp Adj. by Schedule'!J52</f>
        <v>2429845.9836222297</v>
      </c>
      <c r="K23" s="116">
        <f>'Actual Total Usage'!K23+'Temp Adj. by Schedule'!K52</f>
        <v>2301106.8262531259</v>
      </c>
      <c r="L23" s="116">
        <f>'Actual Total Usage'!L23+'Temp Adj. by Schedule'!L52</f>
        <v>1804805.5226762721</v>
      </c>
      <c r="M23" s="116">
        <f>'Actual Total Usage'!M23+'Temp Adj. by Schedule'!M52</f>
        <v>3430297.2672824655</v>
      </c>
      <c r="N23" s="237">
        <f>SUM(B23:M23)</f>
        <v>30157199.629933186</v>
      </c>
      <c r="P23" s="141">
        <f>N23-'Actual Total Usage'!N23</f>
        <v>203339.62993318588</v>
      </c>
      <c r="Q23" s="241">
        <f>P23-'Temp Adj. by Schedule'!N52</f>
        <v>-3.4924596548080444E-10</v>
      </c>
    </row>
    <row r="24" spans="1:28" s="238" customFormat="1">
      <c r="A24" s="7" t="s">
        <v>6</v>
      </c>
      <c r="B24" s="118">
        <f>'Actual Total Usage'!B24+'Temp Adj. by Schedule'!B53</f>
        <v>111778531.82077776</v>
      </c>
      <c r="C24" s="118">
        <f>'Actual Total Usage'!C24+'Temp Adj. by Schedule'!C53</f>
        <v>112151044.02028885</v>
      </c>
      <c r="D24" s="118">
        <f>'Actual Total Usage'!D24+'Temp Adj. by Schedule'!D53</f>
        <v>100944363.29917958</v>
      </c>
      <c r="E24" s="118">
        <f>'Actual Total Usage'!E24+'Temp Adj. by Schedule'!E53</f>
        <v>106268329.08517618</v>
      </c>
      <c r="F24" s="118">
        <f>'Actual Total Usage'!F24+'Temp Adj. by Schedule'!F53</f>
        <v>103221910.35878736</v>
      </c>
      <c r="G24" s="118">
        <f>'Actual Total Usage'!G24+'Temp Adj. by Schedule'!G53</f>
        <v>100986596.46566468</v>
      </c>
      <c r="H24" s="118">
        <f>'Actual Total Usage'!H24+'Temp Adj. by Schedule'!H53</f>
        <v>105854582.2746568</v>
      </c>
      <c r="I24" s="118">
        <f>'Actual Total Usage'!I24+'Temp Adj. by Schedule'!I53</f>
        <v>111276136.92301372</v>
      </c>
      <c r="J24" s="118">
        <f>'Actual Total Usage'!J24+'Temp Adj. by Schedule'!J53</f>
        <v>108749187.33606902</v>
      </c>
      <c r="K24" s="118">
        <f>'Actual Total Usage'!K24+'Temp Adj. by Schedule'!K53</f>
        <v>100750157.06544925</v>
      </c>
      <c r="L24" s="118">
        <f>'Actual Total Usage'!L24+'Temp Adj. by Schedule'!L53</f>
        <v>96703365.824844971</v>
      </c>
      <c r="M24" s="118">
        <f>'Actual Total Usage'!M24+'Temp Adj. by Schedule'!M53</f>
        <v>108577313.97259343</v>
      </c>
      <c r="N24" s="118">
        <f>SUM(B24:M24)</f>
        <v>1267261518.4465013</v>
      </c>
      <c r="P24" s="141">
        <f>N24-'Actual Total Usage'!N24</f>
        <v>-642589.39049863815</v>
      </c>
      <c r="Q24" s="241">
        <f>P24-'Temp Adj. by Schedule'!N53</f>
        <v>-2.6728957891464233E-7</v>
      </c>
    </row>
    <row r="25" spans="1:28">
      <c r="A25" s="8" t="s">
        <v>34</v>
      </c>
      <c r="B25" s="117">
        <f t="shared" ref="B25:L25" si="8">SUM(B23:B24)</f>
        <v>115006378.55700117</v>
      </c>
      <c r="C25" s="117">
        <f t="shared" si="8"/>
        <v>114683215.49479251</v>
      </c>
      <c r="D25" s="117">
        <f t="shared" si="8"/>
        <v>103790383.80386609</v>
      </c>
      <c r="E25" s="117">
        <f t="shared" si="8"/>
        <v>108769793.69923289</v>
      </c>
      <c r="F25" s="117">
        <f t="shared" si="8"/>
        <v>105517518.99043325</v>
      </c>
      <c r="G25" s="117">
        <f t="shared" si="8"/>
        <v>103287496.13780937</v>
      </c>
      <c r="H25" s="117">
        <f t="shared" si="8"/>
        <v>108032113.53169671</v>
      </c>
      <c r="I25" s="117">
        <f t="shared" si="8"/>
        <v>113585738.06281208</v>
      </c>
      <c r="J25" s="117">
        <f t="shared" si="8"/>
        <v>111179033.31969124</v>
      </c>
      <c r="K25" s="117">
        <f t="shared" si="8"/>
        <v>103051263.89170238</v>
      </c>
      <c r="L25" s="117">
        <f t="shared" si="8"/>
        <v>98508171.347521245</v>
      </c>
      <c r="M25" s="117">
        <f t="shared" ref="M25" si="9">SUM(M23:M24)</f>
        <v>112007611.2398759</v>
      </c>
      <c r="N25" s="117">
        <f>SUM(N23:N24)</f>
        <v>1297418718.0764344</v>
      </c>
      <c r="P25" s="141"/>
      <c r="Q25" s="241"/>
    </row>
    <row r="26" spans="1:28">
      <c r="B26" s="116"/>
      <c r="C26" s="116"/>
      <c r="D26" s="116"/>
      <c r="E26" s="116"/>
      <c r="F26" s="116"/>
      <c r="G26" s="116"/>
      <c r="H26" s="116"/>
      <c r="I26" s="116"/>
      <c r="J26" s="116"/>
      <c r="K26" s="116"/>
      <c r="L26" s="116"/>
      <c r="M26" s="116"/>
      <c r="N26" s="237"/>
      <c r="Q26" s="241"/>
    </row>
    <row r="27" spans="1:28">
      <c r="A27" s="8" t="s">
        <v>5</v>
      </c>
      <c r="B27" s="116">
        <f>'Actual Total Usage'!B27+'Temp Adj. by Schedule'!B54</f>
        <v>269388.78899999999</v>
      </c>
      <c r="C27" s="116">
        <f>'Actual Total Usage'!C27+'Temp Adj. by Schedule'!C54</f>
        <v>276136.7</v>
      </c>
      <c r="D27" s="116">
        <f>'Actual Total Usage'!D27+'Temp Adj. by Schedule'!D54</f>
        <v>280808.11599999998</v>
      </c>
      <c r="E27" s="116">
        <f>'Actual Total Usage'!E27+'Temp Adj. by Schedule'!E54</f>
        <v>266694.74800000002</v>
      </c>
      <c r="F27" s="116">
        <f>'Actual Total Usage'!F27+'Temp Adj. by Schedule'!F54</f>
        <v>692132.65385390399</v>
      </c>
      <c r="G27" s="116">
        <f>'Actual Total Usage'!G27+'Temp Adj. by Schedule'!G54</f>
        <v>1853365.0875184496</v>
      </c>
      <c r="H27" s="116">
        <f>'Actual Total Usage'!H27+'Temp Adj. by Schedule'!H54</f>
        <v>3163665.8384305756</v>
      </c>
      <c r="I27" s="116">
        <f>'Actual Total Usage'!I27+'Temp Adj. by Schedule'!I54</f>
        <v>4378123.3659731718</v>
      </c>
      <c r="J27" s="116">
        <f>'Actual Total Usage'!J27+'Temp Adj. by Schedule'!J54</f>
        <v>3445426.0158801177</v>
      </c>
      <c r="K27" s="116">
        <f>'Actual Total Usage'!K27+'Temp Adj. by Schedule'!K54</f>
        <v>1100229.371</v>
      </c>
      <c r="L27" s="116">
        <f>'Actual Total Usage'!L27+'Temp Adj. by Schedule'!L54</f>
        <v>309864.799</v>
      </c>
      <c r="M27" s="116">
        <f>'Actual Total Usage'!M27+'Temp Adj. by Schedule'!M54</f>
        <v>224088.198</v>
      </c>
      <c r="N27" s="237">
        <f t="shared" ref="N27:N30" si="10">SUM(B27:M27)</f>
        <v>16259923.682656219</v>
      </c>
      <c r="P27" s="141">
        <f>N27-'Actual Total Usage'!N27</f>
        <v>-466216.3613437824</v>
      </c>
      <c r="Q27" s="241">
        <f>P27-'Temp Adj. by Schedule'!N54</f>
        <v>-1.280568540096283E-9</v>
      </c>
    </row>
    <row r="28" spans="1:28">
      <c r="A28" s="8" t="s">
        <v>24</v>
      </c>
      <c r="B28" s="116">
        <f>'Actual Total Usage'!B28+'Temp Adj. by Schedule'!B55</f>
        <v>46069022.971372664</v>
      </c>
      <c r="C28" s="116">
        <f>'Actual Total Usage'!C28+'Temp Adj. by Schedule'!C55</f>
        <v>43733919.691333957</v>
      </c>
      <c r="D28" s="116">
        <f>'Actual Total Usage'!D28+'Temp Adj. by Schedule'!D55</f>
        <v>44486104.677806675</v>
      </c>
      <c r="E28" s="116">
        <f>'Actual Total Usage'!E28+'Temp Adj. by Schedule'!E55</f>
        <v>42585838.534201734</v>
      </c>
      <c r="F28" s="116">
        <f>'Actual Total Usage'!F28+'Temp Adj. by Schedule'!F55</f>
        <v>42098701.132862717</v>
      </c>
      <c r="G28" s="116">
        <f>'Actual Total Usage'!G28+'Temp Adj. by Schedule'!G55</f>
        <v>36355963.409268282</v>
      </c>
      <c r="H28" s="116">
        <f>'Actual Total Usage'!H28+'Temp Adj. by Schedule'!H55</f>
        <v>47638125.478356734</v>
      </c>
      <c r="I28" s="116">
        <f>'Actual Total Usage'!I28+'Temp Adj. by Schedule'!I55</f>
        <v>46131249.610161714</v>
      </c>
      <c r="J28" s="116">
        <f>'Actual Total Usage'!J28+'Temp Adj. by Schedule'!J55</f>
        <v>43415962.344298206</v>
      </c>
      <c r="K28" s="116">
        <f>'Actual Total Usage'!K28+'Temp Adj. by Schedule'!K55</f>
        <v>35113314.727371693</v>
      </c>
      <c r="L28" s="116">
        <f>'Actual Total Usage'!L28+'Temp Adj. by Schedule'!L55</f>
        <v>47515206.209027752</v>
      </c>
      <c r="M28" s="116">
        <f>'Actual Total Usage'!M28+'Temp Adj. by Schedule'!M55</f>
        <v>42578806.473124996</v>
      </c>
      <c r="N28" s="237">
        <f t="shared" si="10"/>
        <v>517722215.2591871</v>
      </c>
      <c r="P28" s="141">
        <f>N28-'Actual Total Usage'!N28</f>
        <v>-823233.98581290245</v>
      </c>
      <c r="Q28" s="241">
        <f>P28-'Temp Adj. by Schedule'!N55</f>
        <v>-2.6309862732887268E-8</v>
      </c>
    </row>
    <row r="29" spans="1:28">
      <c r="A29" s="8" t="s">
        <v>8</v>
      </c>
      <c r="B29" s="116">
        <f>'Actual Total Usage'!B29+'Temp Adj. by Schedule'!B56</f>
        <v>15984509.200517865</v>
      </c>
      <c r="C29" s="116">
        <f>'Actual Total Usage'!C29+'Temp Adj. by Schedule'!C56</f>
        <v>12542908.577137293</v>
      </c>
      <c r="D29" s="116">
        <f>'Actual Total Usage'!D29+'Temp Adj. by Schedule'!D56</f>
        <v>14881072.003024999</v>
      </c>
      <c r="E29" s="116">
        <f>'Actual Total Usage'!E29+'Temp Adj. by Schedule'!E56</f>
        <v>12291254.040215736</v>
      </c>
      <c r="F29" s="116">
        <f>'Actual Total Usage'!F29+'Temp Adj. by Schedule'!F56</f>
        <v>9723226.7737213261</v>
      </c>
      <c r="G29" s="116">
        <f>'Actual Total Usage'!G29+'Temp Adj. by Schedule'!G56</f>
        <v>8185652.6829803651</v>
      </c>
      <c r="H29" s="116">
        <f>'Actual Total Usage'!H29+'Temp Adj. by Schedule'!H56</f>
        <v>6090574.6375682931</v>
      </c>
      <c r="I29" s="116">
        <f>'Actual Total Usage'!I29+'Temp Adj. by Schedule'!I56</f>
        <v>5438857.834532992</v>
      </c>
      <c r="J29" s="116">
        <f>'Actual Total Usage'!J29+'Temp Adj. by Schedule'!J56</f>
        <v>5754651.3390354412</v>
      </c>
      <c r="K29" s="116">
        <f>'Actual Total Usage'!K29+'Temp Adj. by Schedule'!K56</f>
        <v>8072675.8809875436</v>
      </c>
      <c r="L29" s="116">
        <f>'Actual Total Usage'!L29+'Temp Adj. by Schedule'!L56</f>
        <v>10198784.454522111</v>
      </c>
      <c r="M29" s="116">
        <f>'Actual Total Usage'!M29+'Temp Adj. by Schedule'!M56</f>
        <v>13778477.715450067</v>
      </c>
      <c r="N29" s="237">
        <f t="shared" si="10"/>
        <v>122942645.13969402</v>
      </c>
      <c r="P29" s="141">
        <f>N29-'Actual Total Usage'!N29</f>
        <v>2803305.1896940172</v>
      </c>
      <c r="Q29" s="241">
        <f>P29-'Temp Adj. by Schedule'!N56</f>
        <v>-1.4901161193847656E-8</v>
      </c>
    </row>
    <row r="30" spans="1:28">
      <c r="A30" s="8" t="s">
        <v>59</v>
      </c>
      <c r="B30" s="116">
        <f>'Actual Total Usage'!B30+'Temp Adj. by Schedule'!B57</f>
        <v>1029010.5756855715</v>
      </c>
      <c r="C30" s="116">
        <f>'Actual Total Usage'!C30+'Temp Adj. by Schedule'!C57</f>
        <v>877424.39898533048</v>
      </c>
      <c r="D30" s="116">
        <f>'Actual Total Usage'!D30+'Temp Adj. by Schedule'!D57</f>
        <v>945410.87945338455</v>
      </c>
      <c r="E30" s="116">
        <f>'Actual Total Usage'!E30+'Temp Adj. by Schedule'!E57</f>
        <v>781385.86538892204</v>
      </c>
      <c r="F30" s="116">
        <f>'Actual Total Usage'!F30+'Temp Adj. by Schedule'!F57</f>
        <v>601117.35555260349</v>
      </c>
      <c r="G30" s="116">
        <f>'Actual Total Usage'!G30+'Temp Adj. by Schedule'!G57</f>
        <v>387267.51144258055</v>
      </c>
      <c r="H30" s="116">
        <f>'Actual Total Usage'!H30+'Temp Adj. by Schedule'!H57</f>
        <v>311337.12301843311</v>
      </c>
      <c r="I30" s="116">
        <f>'Actual Total Usage'!I30+'Temp Adj. by Schedule'!I57</f>
        <v>282563.25881447532</v>
      </c>
      <c r="J30" s="116">
        <f>'Actual Total Usage'!J30+'Temp Adj. by Schedule'!J57</f>
        <v>298426.79422679893</v>
      </c>
      <c r="K30" s="116">
        <f>'Actual Total Usage'!K30+'Temp Adj. by Schedule'!K57</f>
        <v>356601.78508422303</v>
      </c>
      <c r="L30" s="116">
        <f>'Actual Total Usage'!L30+'Temp Adj. by Schedule'!L57</f>
        <v>546846.45175589423</v>
      </c>
      <c r="M30" s="116">
        <f>'Actual Total Usage'!M30+'Temp Adj. by Schedule'!M57</f>
        <v>799404.23511705431</v>
      </c>
      <c r="N30" s="237">
        <f t="shared" si="10"/>
        <v>7216796.2345252726</v>
      </c>
      <c r="P30" s="141">
        <f>N30-'Actual Total Usage'!N30</f>
        <v>85916.234525272623</v>
      </c>
      <c r="Q30" s="241">
        <f>P30-'Temp Adj. by Schedule'!N57</f>
        <v>1.1350493878126144E-9</v>
      </c>
    </row>
    <row r="31" spans="1:28">
      <c r="B31" s="116"/>
      <c r="C31" s="116"/>
      <c r="D31" s="116"/>
      <c r="E31" s="116"/>
      <c r="F31" s="116"/>
      <c r="G31" s="116"/>
      <c r="H31" s="116"/>
      <c r="I31" s="116"/>
      <c r="J31" s="116"/>
      <c r="K31" s="116"/>
      <c r="L31" s="116"/>
      <c r="M31" s="116"/>
      <c r="N31" s="116"/>
      <c r="Q31" s="241"/>
    </row>
    <row r="32" spans="1:28">
      <c r="A32" s="8" t="s">
        <v>21</v>
      </c>
      <c r="B32" s="117">
        <f t="shared" ref="B32:N32" si="11">SUM(B9,B13,B17,B21,B25,B27:B30)</f>
        <v>2201943218.9567485</v>
      </c>
      <c r="C32" s="117">
        <f t="shared" si="11"/>
        <v>1914229763.9754586</v>
      </c>
      <c r="D32" s="117">
        <f t="shared" si="11"/>
        <v>1949599793.274102</v>
      </c>
      <c r="E32" s="117">
        <f t="shared" si="11"/>
        <v>1709953185.8275456</v>
      </c>
      <c r="F32" s="117">
        <f t="shared" si="11"/>
        <v>1508748945.2410345</v>
      </c>
      <c r="G32" s="117">
        <f t="shared" si="11"/>
        <v>1399102841.0358019</v>
      </c>
      <c r="H32" s="117">
        <f t="shared" si="11"/>
        <v>1387119771.1101348</v>
      </c>
      <c r="I32" s="117">
        <f t="shared" si="11"/>
        <v>1554969685.4745681</v>
      </c>
      <c r="J32" s="117">
        <f t="shared" si="11"/>
        <v>1469208510.3097057</v>
      </c>
      <c r="K32" s="117">
        <f t="shared" si="11"/>
        <v>1427304514.1299701</v>
      </c>
      <c r="L32" s="117">
        <f t="shared" si="11"/>
        <v>1667674264.7172291</v>
      </c>
      <c r="M32" s="117">
        <f t="shared" si="11"/>
        <v>1995801946.1869886</v>
      </c>
      <c r="N32" s="117">
        <f t="shared" si="11"/>
        <v>20185656440.239285</v>
      </c>
      <c r="O32" s="116"/>
      <c r="P32" s="141">
        <f>N32-'Actual Total Usage'!N32</f>
        <v>135247697.97729111</v>
      </c>
      <c r="Q32" s="241">
        <f>SUM(Q9:Q30)</f>
        <v>2.9519724193960428E-6</v>
      </c>
    </row>
    <row r="33" spans="1:16">
      <c r="A33" s="8"/>
      <c r="B33" s="116"/>
      <c r="C33" s="116"/>
      <c r="D33" s="116"/>
      <c r="E33" s="116"/>
      <c r="F33" s="116"/>
      <c r="G33" s="116"/>
      <c r="H33" s="116"/>
      <c r="I33" s="116"/>
      <c r="J33" s="116"/>
      <c r="K33" s="116"/>
      <c r="L33" s="116"/>
      <c r="M33" s="116"/>
      <c r="N33" s="116"/>
      <c r="O33" s="116"/>
    </row>
    <row r="34" spans="1:16">
      <c r="A34" s="30" t="s">
        <v>46</v>
      </c>
      <c r="B34" s="201">
        <f>IF(B32=0,0,B32/'Actual Total Usage'!B32-1)</f>
        <v>3.9614649000135893E-2</v>
      </c>
      <c r="C34" s="201">
        <f>IF(C32=0,0,C32/'Actual Total Usage'!C32-1)</f>
        <v>-2.6875345504306147E-2</v>
      </c>
      <c r="D34" s="201">
        <f>IF(D32=0,0,D32/'Actual Total Usage'!D32-1)</f>
        <v>2.9244019817145084E-3</v>
      </c>
      <c r="E34" s="201">
        <f>IF(E32=0,0,E32/'Actual Total Usage'!E32-1)</f>
        <v>6.1917196233030047E-3</v>
      </c>
      <c r="F34" s="201">
        <f>IF(F32=0,0,F32/'Actual Total Usage'!F32-1)</f>
        <v>1.1496379505191223E-2</v>
      </c>
      <c r="G34" s="201">
        <f>IF(G32=0,0,G32/'Actual Total Usage'!G32-1)</f>
        <v>-3.9672899326562705E-3</v>
      </c>
      <c r="H34" s="201">
        <f>IF(H32=0,0,H32/'Actual Total Usage'!H32-1)</f>
        <v>-4.1880576291907223E-2</v>
      </c>
      <c r="I34" s="201">
        <f>IF(I32=0,0,I32/'Actual Total Usage'!I32-1)</f>
        <v>-2.002356013273221E-2</v>
      </c>
      <c r="J34" s="201">
        <f>IF(J32=0,0,J32/'Actual Total Usage'!J32-1)</f>
        <v>1.4034806580760506E-3</v>
      </c>
      <c r="K34" s="201">
        <f>IF(K32=0,0,K32/'Actual Total Usage'!K32-1)</f>
        <v>4.9946761509254145E-3</v>
      </c>
      <c r="L34" s="201">
        <f>IF(L32=0,0,L32/'Actual Total Usage'!L32-1)</f>
        <v>4.8411044572265194E-2</v>
      </c>
      <c r="M34" s="201">
        <f>IF(M32=0,0,M32/'Actual Total Usage'!M32-1)</f>
        <v>4.3213348575943833E-2</v>
      </c>
      <c r="N34" s="201">
        <f>N32/'Actual Total Usage'!N32-1</f>
        <v>6.7453835837381071E-3</v>
      </c>
      <c r="P34" s="201">
        <f>P32/'Actual Total Usage'!N32</f>
        <v>6.7453835837380091E-3</v>
      </c>
    </row>
    <row r="35" spans="1:16">
      <c r="B35" s="116"/>
      <c r="C35" s="116"/>
      <c r="D35" s="116"/>
      <c r="E35" s="116"/>
      <c r="F35" s="116"/>
      <c r="G35" s="116"/>
      <c r="H35" s="116"/>
      <c r="I35" s="116"/>
      <c r="J35" s="116"/>
      <c r="K35" s="116"/>
      <c r="L35" s="116"/>
      <c r="M35" s="116"/>
      <c r="N35" s="116"/>
    </row>
    <row r="36" spans="1:16">
      <c r="A36" s="109" t="s">
        <v>35</v>
      </c>
      <c r="B36" s="116"/>
      <c r="C36" s="116"/>
      <c r="D36" s="116"/>
      <c r="E36" s="116"/>
      <c r="F36" s="116"/>
      <c r="G36" s="116"/>
      <c r="H36" s="116"/>
      <c r="I36" s="116"/>
      <c r="J36" s="116"/>
      <c r="K36" s="116"/>
      <c r="L36" s="116"/>
      <c r="M36" s="116"/>
      <c r="N36" s="116"/>
    </row>
    <row r="37" spans="1:16">
      <c r="A37" s="9" t="s">
        <v>26</v>
      </c>
      <c r="B37" s="114">
        <f t="shared" ref="B37:M37" si="12">B7</f>
        <v>43101</v>
      </c>
      <c r="C37" s="114">
        <f t="shared" si="12"/>
        <v>43132</v>
      </c>
      <c r="D37" s="114">
        <f t="shared" si="12"/>
        <v>43160</v>
      </c>
      <c r="E37" s="114">
        <f t="shared" si="12"/>
        <v>43191</v>
      </c>
      <c r="F37" s="114">
        <f t="shared" si="12"/>
        <v>43221</v>
      </c>
      <c r="G37" s="114">
        <f t="shared" si="12"/>
        <v>43252</v>
      </c>
      <c r="H37" s="114">
        <f t="shared" si="12"/>
        <v>43282</v>
      </c>
      <c r="I37" s="114">
        <f t="shared" si="12"/>
        <v>43313</v>
      </c>
      <c r="J37" s="114">
        <f t="shared" si="12"/>
        <v>43344</v>
      </c>
      <c r="K37" s="114">
        <f t="shared" si="12"/>
        <v>43374</v>
      </c>
      <c r="L37" s="114">
        <f t="shared" si="12"/>
        <v>43405</v>
      </c>
      <c r="M37" s="114">
        <f t="shared" si="12"/>
        <v>43435</v>
      </c>
      <c r="N37" s="115" t="s">
        <v>20</v>
      </c>
    </row>
    <row r="38" spans="1:16">
      <c r="A38" s="8" t="s">
        <v>22</v>
      </c>
      <c r="B38" s="116">
        <f>'Actual Total Usage'!B37</f>
        <v>5833297.7620000001</v>
      </c>
      <c r="C38" s="116">
        <f>'Actual Total Usage'!C37</f>
        <v>5903361.0930000003</v>
      </c>
      <c r="D38" s="116">
        <f>'Actual Total Usage'!D37</f>
        <v>5627651.4330000002</v>
      </c>
      <c r="E38" s="116">
        <f>'Actual Total Usage'!E37</f>
        <v>6038794.7130000005</v>
      </c>
      <c r="F38" s="116">
        <f>'Actual Total Usage'!F37</f>
        <v>6061283.9859999996</v>
      </c>
      <c r="G38" s="116">
        <f>'Actual Total Usage'!G37</f>
        <v>5842414.602</v>
      </c>
      <c r="H38" s="116">
        <f>'Actual Total Usage'!H37</f>
        <v>5831969.0729999999</v>
      </c>
      <c r="I38" s="116">
        <f>'Actual Total Usage'!I37</f>
        <v>5908433.5570000019</v>
      </c>
      <c r="J38" s="116">
        <f>'Actual Total Usage'!J37</f>
        <v>5836334.4180000005</v>
      </c>
      <c r="K38" s="116">
        <f>'Actual Total Usage'!K37</f>
        <v>6065007.6610000003</v>
      </c>
      <c r="L38" s="116">
        <f>'Actual Total Usage'!L37</f>
        <v>5708355.3970000008</v>
      </c>
      <c r="M38" s="116">
        <f>'Actual Total Usage'!M37</f>
        <v>5547688.523000001</v>
      </c>
      <c r="N38" s="116">
        <f>SUM(B38:M38)</f>
        <v>70204592.217999995</v>
      </c>
    </row>
    <row r="39" spans="1:16">
      <c r="A39" s="8" t="s">
        <v>40</v>
      </c>
      <c r="B39" s="116">
        <f>'Actual Total Usage'!B38</f>
        <v>51923761.625</v>
      </c>
      <c r="C39" s="116">
        <f>'Actual Total Usage'!C38</f>
        <v>83844828.819000006</v>
      </c>
      <c r="D39" s="116">
        <f>'Actual Total Usage'!D38</f>
        <v>16550318.004999999</v>
      </c>
      <c r="E39" s="116">
        <f>'Actual Total Usage'!E38</f>
        <v>52598779.873999998</v>
      </c>
      <c r="F39" s="116">
        <f>'Actual Total Usage'!F38</f>
        <v>51025804.240999997</v>
      </c>
      <c r="G39" s="116">
        <f>'Actual Total Usage'!G38</f>
        <v>53857181.723000005</v>
      </c>
      <c r="H39" s="116">
        <f>'Actual Total Usage'!H38</f>
        <v>54193014.815999992</v>
      </c>
      <c r="I39" s="116">
        <f>'Actual Total Usage'!I38</f>
        <v>50846186.817000002</v>
      </c>
      <c r="J39" s="116">
        <f>'Actual Total Usage'!J38</f>
        <v>59524700.609000005</v>
      </c>
      <c r="K39" s="116">
        <f>'Actual Total Usage'!K38</f>
        <v>50962795.626000002</v>
      </c>
      <c r="L39" s="116">
        <f>'Actual Total Usage'!L38</f>
        <v>52294545.349000007</v>
      </c>
      <c r="M39" s="116">
        <f>'Actual Total Usage'!M38</f>
        <v>40049706.736000001</v>
      </c>
      <c r="N39" s="116">
        <f>SUM(B39:M39)</f>
        <v>617671624.24000001</v>
      </c>
    </row>
    <row r="40" spans="1:16">
      <c r="A40" s="8" t="s">
        <v>7</v>
      </c>
      <c r="B40" s="116">
        <f>'Actual Total Usage'!B39</f>
        <v>6000</v>
      </c>
      <c r="C40" s="116">
        <f>'Actual Total Usage'!C39</f>
        <v>5400</v>
      </c>
      <c r="D40" s="116">
        <f>'Actual Total Usage'!D39</f>
        <v>5400</v>
      </c>
      <c r="E40" s="116">
        <f>'Actual Total Usage'!E39</f>
        <v>2496.6</v>
      </c>
      <c r="F40" s="116">
        <f>'Actual Total Usage'!F39</f>
        <v>357143.4</v>
      </c>
      <c r="G40" s="116">
        <f>'Actual Total Usage'!G39</f>
        <v>628320</v>
      </c>
      <c r="H40" s="116">
        <f>'Actual Total Usage'!H39</f>
        <v>649320</v>
      </c>
      <c r="I40" s="116">
        <f>'Actual Total Usage'!I39</f>
        <v>1006380</v>
      </c>
      <c r="J40" s="116">
        <f>'Actual Total Usage'!J39</f>
        <v>750660</v>
      </c>
      <c r="K40" s="116">
        <f>'Actual Total Usage'!K39</f>
        <v>794580</v>
      </c>
      <c r="L40" s="116">
        <f>'Actual Total Usage'!L39</f>
        <v>235920</v>
      </c>
      <c r="M40" s="116">
        <f>'Actual Total Usage'!M39</f>
        <v>5760</v>
      </c>
      <c r="N40" s="116">
        <f>SUM(B40:M40)</f>
        <v>4447380</v>
      </c>
    </row>
    <row r="41" spans="1:16">
      <c r="A41" s="8"/>
      <c r="B41" s="116"/>
      <c r="C41" s="116"/>
      <c r="D41" s="116"/>
      <c r="E41" s="116"/>
      <c r="F41" s="116"/>
      <c r="G41" s="116"/>
      <c r="H41" s="116"/>
      <c r="I41" s="116"/>
      <c r="J41" s="116"/>
      <c r="K41" s="116"/>
      <c r="L41" s="116"/>
      <c r="M41" s="116"/>
      <c r="N41" s="116"/>
    </row>
    <row r="42" spans="1:16">
      <c r="A42" s="8" t="s">
        <v>21</v>
      </c>
      <c r="B42" s="117">
        <f t="shared" ref="B42:N42" si="13">SUM(B38:B40)</f>
        <v>57763059.387000002</v>
      </c>
      <c r="C42" s="117">
        <f t="shared" si="13"/>
        <v>89753589.912</v>
      </c>
      <c r="D42" s="117">
        <f t="shared" si="13"/>
        <v>22183369.438000001</v>
      </c>
      <c r="E42" s="117">
        <f t="shared" si="13"/>
        <v>58640071.186999999</v>
      </c>
      <c r="F42" s="117">
        <f t="shared" si="13"/>
        <v>57444231.626999997</v>
      </c>
      <c r="G42" s="117">
        <f t="shared" si="13"/>
        <v>60327916.325000003</v>
      </c>
      <c r="H42" s="117">
        <f t="shared" si="13"/>
        <v>60674303.888999991</v>
      </c>
      <c r="I42" s="117">
        <f t="shared" si="13"/>
        <v>57761000.374000005</v>
      </c>
      <c r="J42" s="117">
        <f t="shared" si="13"/>
        <v>66111695.027000003</v>
      </c>
      <c r="K42" s="117">
        <f t="shared" si="13"/>
        <v>57822383.287</v>
      </c>
      <c r="L42" s="117">
        <f t="shared" si="13"/>
        <v>58238820.746000007</v>
      </c>
      <c r="M42" s="117">
        <f t="shared" si="13"/>
        <v>45603155.259000003</v>
      </c>
      <c r="N42" s="117">
        <f t="shared" si="13"/>
        <v>692323596.45799994</v>
      </c>
    </row>
    <row r="43" spans="1:16">
      <c r="B43" s="116"/>
      <c r="C43" s="116"/>
      <c r="D43" s="116"/>
      <c r="E43" s="116"/>
      <c r="F43" s="116"/>
      <c r="G43" s="116"/>
      <c r="H43" s="116"/>
      <c r="I43" s="116"/>
      <c r="J43" s="116"/>
      <c r="K43" s="116"/>
      <c r="L43" s="116"/>
      <c r="M43" s="116"/>
      <c r="N43" s="116"/>
    </row>
    <row r="44" spans="1:16">
      <c r="B44" s="116"/>
      <c r="C44" s="116"/>
      <c r="D44" s="116"/>
      <c r="E44" s="116"/>
      <c r="F44" s="116"/>
      <c r="G44" s="116"/>
      <c r="H44" s="116"/>
      <c r="I44" s="116"/>
      <c r="J44" s="116"/>
      <c r="K44" s="116"/>
      <c r="L44" s="116"/>
      <c r="M44" s="116"/>
      <c r="N44" s="116"/>
    </row>
    <row r="45" spans="1:16" s="131" customFormat="1" ht="13.8" thickBot="1">
      <c r="A45" s="163" t="s">
        <v>23</v>
      </c>
      <c r="B45" s="240">
        <f t="shared" ref="B45:N45" si="14">B42+B32</f>
        <v>2259706278.3437486</v>
      </c>
      <c r="C45" s="240">
        <f t="shared" si="14"/>
        <v>2003983353.8874586</v>
      </c>
      <c r="D45" s="240">
        <f t="shared" si="14"/>
        <v>1971783162.7121019</v>
      </c>
      <c r="E45" s="240">
        <f t="shared" si="14"/>
        <v>1768593257.0145457</v>
      </c>
      <c r="F45" s="240">
        <f t="shared" si="14"/>
        <v>1566193176.8680346</v>
      </c>
      <c r="G45" s="240">
        <f t="shared" si="14"/>
        <v>1459430757.3608019</v>
      </c>
      <c r="H45" s="240">
        <f t="shared" si="14"/>
        <v>1447794074.9991348</v>
      </c>
      <c r="I45" s="240">
        <f t="shared" si="14"/>
        <v>1612730685.8485682</v>
      </c>
      <c r="J45" s="240">
        <f t="shared" si="14"/>
        <v>1535320205.3367057</v>
      </c>
      <c r="K45" s="240">
        <f t="shared" si="14"/>
        <v>1485126897.41697</v>
      </c>
      <c r="L45" s="240">
        <f t="shared" si="14"/>
        <v>1725913085.4632292</v>
      </c>
      <c r="M45" s="240">
        <f t="shared" si="14"/>
        <v>2041405101.4459887</v>
      </c>
      <c r="N45" s="240">
        <f t="shared" si="14"/>
        <v>20877980036.697285</v>
      </c>
    </row>
    <row r="46" spans="1:16" ht="15.6" thickTop="1">
      <c r="B46" s="112"/>
      <c r="C46" s="112"/>
      <c r="D46" s="112"/>
      <c r="E46" s="112"/>
      <c r="F46" s="112"/>
      <c r="G46" s="112"/>
      <c r="H46" s="112"/>
      <c r="I46" s="112"/>
      <c r="J46" s="112"/>
      <c r="K46" s="112"/>
      <c r="L46" s="112"/>
      <c r="M46" s="112"/>
      <c r="N46" s="112"/>
    </row>
    <row r="47" spans="1:16">
      <c r="B47" s="141"/>
      <c r="C47" s="141"/>
      <c r="D47" s="141"/>
      <c r="E47" s="141"/>
      <c r="F47" s="141"/>
      <c r="G47" s="141"/>
      <c r="H47" s="141"/>
      <c r="I47" s="141"/>
    </row>
    <row r="48" spans="1:16">
      <c r="B48" s="141"/>
      <c r="C48" s="141"/>
      <c r="D48" s="141"/>
      <c r="E48" s="141"/>
      <c r="F48" s="141"/>
      <c r="G48" s="141"/>
      <c r="H48" s="141"/>
      <c r="I48" s="141"/>
    </row>
    <row r="49" spans="2:9">
      <c r="B49" s="141"/>
      <c r="C49" s="141"/>
      <c r="D49" s="141"/>
      <c r="E49" s="141"/>
      <c r="F49" s="141"/>
      <c r="G49" s="141"/>
      <c r="H49" s="141"/>
      <c r="I49" s="141"/>
    </row>
    <row r="50" spans="2:9">
      <c r="B50" s="141"/>
      <c r="C50" s="141"/>
      <c r="D50" s="141"/>
      <c r="E50" s="141"/>
      <c r="F50" s="141"/>
      <c r="G50" s="141"/>
      <c r="H50" s="141"/>
      <c r="I50" s="141"/>
    </row>
    <row r="51" spans="2:9">
      <c r="B51" s="141"/>
      <c r="C51" s="141"/>
      <c r="D51" s="141"/>
      <c r="E51" s="141"/>
      <c r="F51" s="141"/>
      <c r="G51" s="141"/>
      <c r="H51" s="141"/>
      <c r="I51" s="141"/>
    </row>
    <row r="52" spans="2:9">
      <c r="B52" s="141"/>
      <c r="C52" s="141"/>
      <c r="D52" s="141"/>
      <c r="E52" s="141"/>
      <c r="F52" s="141"/>
      <c r="G52" s="141"/>
      <c r="H52" s="141"/>
      <c r="I52" s="141"/>
    </row>
    <row r="54" spans="2:9">
      <c r="B54" s="141"/>
      <c r="C54" s="141"/>
      <c r="D54" s="141"/>
      <c r="E54" s="141"/>
      <c r="F54" s="141"/>
      <c r="G54" s="141"/>
      <c r="H54" s="141"/>
      <c r="I54" s="141"/>
    </row>
    <row r="55" spans="2:9">
      <c r="B55" s="141"/>
      <c r="C55" s="141"/>
      <c r="D55" s="141"/>
      <c r="E55" s="141"/>
      <c r="F55" s="141"/>
      <c r="G55" s="141"/>
      <c r="H55" s="141"/>
      <c r="I55" s="141"/>
    </row>
  </sheetData>
  <phoneticPr fontId="8" type="noConversion"/>
  <printOptions horizontalCentered="1"/>
  <pageMargins left="0.75" right="0.75" top="1" bottom="1" header="0.5" footer="0.5"/>
  <pageSetup scale="52" fitToHeight="0" orientation="landscape" r:id="rId1"/>
  <headerFooter alignWithMargins="0">
    <oddFooter xml:space="preserve">&amp;L&amp;F 
&amp;A&amp;RPage &amp;P of &amp;N 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57"/>
  <sheetViews>
    <sheetView workbookViewId="0">
      <selection sqref="A1:XFD1048576"/>
    </sheetView>
  </sheetViews>
  <sheetFormatPr defaultRowHeight="13.2"/>
  <cols>
    <col min="1" max="1" width="27.6640625" style="30" customWidth="1"/>
    <col min="2" max="14" width="16" style="30" customWidth="1"/>
    <col min="15" max="16384" width="8.88671875" style="30"/>
  </cols>
  <sheetData>
    <row r="1" spans="1:28">
      <c r="A1" s="9" t="s">
        <v>29</v>
      </c>
    </row>
    <row r="2" spans="1:28">
      <c r="A2" s="9" t="s">
        <v>28</v>
      </c>
    </row>
    <row r="3" spans="1:28">
      <c r="A3" s="30" t="s">
        <v>170</v>
      </c>
    </row>
    <row r="4" spans="1:28">
      <c r="A4" s="108" t="s">
        <v>60</v>
      </c>
    </row>
    <row r="5" spans="1:28">
      <c r="B5" s="140"/>
      <c r="C5" s="140"/>
      <c r="D5" s="140"/>
      <c r="E5" s="140"/>
      <c r="F5" s="140"/>
      <c r="G5" s="140"/>
      <c r="H5" s="140"/>
      <c r="I5" s="140"/>
      <c r="J5" s="140"/>
      <c r="K5" s="140"/>
      <c r="L5" s="140"/>
      <c r="M5" s="140"/>
    </row>
    <row r="6" spans="1:28">
      <c r="A6" s="109" t="s">
        <v>25</v>
      </c>
    </row>
    <row r="7" spans="1:28">
      <c r="A7" s="9" t="s">
        <v>26</v>
      </c>
      <c r="B7" s="114">
        <f>'Sales &amp; Revenue Adj.'!C5</f>
        <v>43101</v>
      </c>
      <c r="C7" s="114">
        <f>'Sales &amp; Revenue Adj.'!D5</f>
        <v>43132</v>
      </c>
      <c r="D7" s="114">
        <f>'Sales &amp; Revenue Adj.'!E5</f>
        <v>43160</v>
      </c>
      <c r="E7" s="114">
        <f>'Sales &amp; Revenue Adj.'!F5</f>
        <v>43191</v>
      </c>
      <c r="F7" s="114">
        <f>'Sales &amp; Revenue Adj.'!G5</f>
        <v>43221</v>
      </c>
      <c r="G7" s="114">
        <f>'Sales &amp; Revenue Adj.'!H5</f>
        <v>43252</v>
      </c>
      <c r="H7" s="114">
        <f>'Sales &amp; Revenue Adj.'!I5</f>
        <v>43282</v>
      </c>
      <c r="I7" s="114">
        <f>'Sales &amp; Revenue Adj.'!J5</f>
        <v>43313</v>
      </c>
      <c r="J7" s="114">
        <f>'Sales &amp; Revenue Adj.'!K5</f>
        <v>43344</v>
      </c>
      <c r="K7" s="114">
        <f>'Sales &amp; Revenue Adj.'!L5</f>
        <v>43374</v>
      </c>
      <c r="L7" s="114">
        <f>'Sales &amp; Revenue Adj.'!M5</f>
        <v>43405</v>
      </c>
      <c r="M7" s="114">
        <f>'Sales &amp; Revenue Adj.'!N5</f>
        <v>43435</v>
      </c>
      <c r="N7" s="115" t="s">
        <v>20</v>
      </c>
    </row>
    <row r="8" spans="1:28">
      <c r="A8" s="7" t="s">
        <v>156</v>
      </c>
      <c r="B8" s="116">
        <f>'SAP BW Actual Usage'!C9</f>
        <v>1245600497.118</v>
      </c>
      <c r="C8" s="116">
        <f>'SAP BW Actual Usage'!D9</f>
        <v>1123202830.28</v>
      </c>
      <c r="D8" s="116">
        <f>'SAP BW Actual Usage'!E9</f>
        <v>1119823626.9689999</v>
      </c>
      <c r="E8" s="116">
        <f>'SAP BW Actual Usage'!F9</f>
        <v>924598024.89300001</v>
      </c>
      <c r="F8" s="116">
        <f>'SAP BW Actual Usage'!G9</f>
        <v>741369503.04700005</v>
      </c>
      <c r="G8" s="116">
        <f>'SAP BW Actual Usage'!H9</f>
        <v>663353185.37899995</v>
      </c>
      <c r="H8" s="116">
        <f>'SAP BW Actual Usage'!I9</f>
        <v>670337023.352</v>
      </c>
      <c r="I8" s="116">
        <f>'SAP BW Actual Usage'!J9</f>
        <v>735328695.551</v>
      </c>
      <c r="J8" s="116">
        <f>'SAP BW Actual Usage'!K9</f>
        <v>680363495.79100001</v>
      </c>
      <c r="K8" s="116">
        <f>'SAP BW Actual Usage'!L9</f>
        <v>687720733.88199997</v>
      </c>
      <c r="L8" s="116">
        <f>'SAP BW Actual Usage'!M9</f>
        <v>842221071.13300002</v>
      </c>
      <c r="M8" s="116">
        <f>'SAP BW Actual Usage'!N9</f>
        <v>1085744611.6700001</v>
      </c>
      <c r="N8" s="237">
        <f t="shared" ref="N8:N9" si="0">SUM(B8:M8)</f>
        <v>10519663299.064999</v>
      </c>
    </row>
    <row r="9" spans="1:28">
      <c r="A9" s="8" t="s">
        <v>30</v>
      </c>
      <c r="B9" s="117">
        <f t="shared" ref="B9:M9" si="1">SUM(B8:B8)</f>
        <v>1245600497.118</v>
      </c>
      <c r="C9" s="117">
        <f t="shared" si="1"/>
        <v>1123202830.28</v>
      </c>
      <c r="D9" s="117">
        <f t="shared" si="1"/>
        <v>1119823626.9689999</v>
      </c>
      <c r="E9" s="117">
        <f t="shared" si="1"/>
        <v>924598024.89300001</v>
      </c>
      <c r="F9" s="117">
        <f t="shared" si="1"/>
        <v>741369503.04700005</v>
      </c>
      <c r="G9" s="117">
        <f t="shared" si="1"/>
        <v>663353185.37899995</v>
      </c>
      <c r="H9" s="117">
        <f t="shared" si="1"/>
        <v>670337023.352</v>
      </c>
      <c r="I9" s="117">
        <f t="shared" si="1"/>
        <v>735328695.551</v>
      </c>
      <c r="J9" s="117">
        <f t="shared" si="1"/>
        <v>680363495.79100001</v>
      </c>
      <c r="K9" s="117">
        <f t="shared" si="1"/>
        <v>687720733.88199997</v>
      </c>
      <c r="L9" s="117">
        <f t="shared" si="1"/>
        <v>842221071.13300002</v>
      </c>
      <c r="M9" s="117">
        <f t="shared" si="1"/>
        <v>1085744611.6700001</v>
      </c>
      <c r="N9" s="117">
        <f t="shared" si="0"/>
        <v>10519663299.064999</v>
      </c>
    </row>
    <row r="10" spans="1:28">
      <c r="B10" s="116"/>
      <c r="C10" s="116"/>
      <c r="D10" s="116"/>
      <c r="E10" s="116"/>
      <c r="F10" s="116"/>
      <c r="G10" s="116"/>
      <c r="H10" s="116"/>
      <c r="I10" s="116"/>
      <c r="J10" s="116"/>
      <c r="K10" s="116"/>
      <c r="L10" s="116"/>
      <c r="M10" s="116"/>
      <c r="N10" s="116"/>
    </row>
    <row r="11" spans="1:28">
      <c r="A11" s="7" t="s">
        <v>36</v>
      </c>
      <c r="B11" s="116">
        <f>'SAP BW Actual Usage'!C10</f>
        <v>27592309.217</v>
      </c>
      <c r="C11" s="116">
        <f>'SAP BW Actual Usage'!D10</f>
        <v>25743291.204</v>
      </c>
      <c r="D11" s="116">
        <f>'SAP BW Actual Usage'!E10</f>
        <v>25148347.254999999</v>
      </c>
      <c r="E11" s="116">
        <f>'SAP BW Actual Usage'!F10</f>
        <v>21812218.140000001</v>
      </c>
      <c r="F11" s="116">
        <f>'SAP BW Actual Usage'!G10</f>
        <v>18056250.261</v>
      </c>
      <c r="G11" s="116">
        <f>'SAP BW Actual Usage'!H10</f>
        <v>17691476.054000001</v>
      </c>
      <c r="H11" s="116">
        <f>'SAP BW Actual Usage'!I10</f>
        <v>17509270.335000001</v>
      </c>
      <c r="I11" s="116">
        <f>'SAP BW Actual Usage'!J10</f>
        <v>18663334.009</v>
      </c>
      <c r="J11" s="116">
        <f>'SAP BW Actual Usage'!K10</f>
        <v>18027881.932</v>
      </c>
      <c r="K11" s="116">
        <f>'SAP BW Actual Usage'!L10</f>
        <v>17435796.017000001</v>
      </c>
      <c r="L11" s="116">
        <f>'SAP BW Actual Usage'!M10</f>
        <v>19283903.647999998</v>
      </c>
      <c r="M11" s="116">
        <f>'SAP BW Actual Usage'!N10</f>
        <v>24238708.647999998</v>
      </c>
      <c r="N11" s="237">
        <f>SUM(B11:M11)</f>
        <v>251202786.72</v>
      </c>
    </row>
    <row r="12" spans="1:28" s="238" customFormat="1">
      <c r="A12" s="7" t="s">
        <v>153</v>
      </c>
      <c r="B12" s="116">
        <f>'SAP BW Actual Usage'!C14</f>
        <v>242459951.23099998</v>
      </c>
      <c r="C12" s="116">
        <f>'SAP BW Actual Usage'!D14</f>
        <v>224867111.17699999</v>
      </c>
      <c r="D12" s="116">
        <f>'SAP BW Actual Usage'!E14</f>
        <v>224646384.82399997</v>
      </c>
      <c r="E12" s="116">
        <f>'SAP BW Actual Usage'!F14</f>
        <v>200580672.93099999</v>
      </c>
      <c r="F12" s="116">
        <f>'SAP BW Actual Usage'!G14</f>
        <v>185648102.40099999</v>
      </c>
      <c r="G12" s="116">
        <f>'SAP BW Actual Usage'!H14</f>
        <v>184134839.60699996</v>
      </c>
      <c r="H12" s="116">
        <f>'SAP BW Actual Usage'!I14</f>
        <v>192213327.93900001</v>
      </c>
      <c r="I12" s="116">
        <f>'SAP BW Actual Usage'!J14</f>
        <v>207997878.27999997</v>
      </c>
      <c r="J12" s="116">
        <f>'SAP BW Actual Usage'!K14</f>
        <v>196094959.572</v>
      </c>
      <c r="K12" s="116">
        <f>'SAP BW Actual Usage'!L14</f>
        <v>181974725.954</v>
      </c>
      <c r="L12" s="116">
        <f>'SAP BW Actual Usage'!M14</f>
        <v>191312326.59699997</v>
      </c>
      <c r="M12" s="116">
        <f>'SAP BW Actual Usage'!N14</f>
        <v>215036493.13100001</v>
      </c>
      <c r="N12" s="116">
        <f>SUM(B12:M12)</f>
        <v>2446966773.6439996</v>
      </c>
      <c r="Q12" s="239"/>
      <c r="R12" s="239"/>
      <c r="S12" s="239"/>
      <c r="T12" s="239"/>
      <c r="U12" s="239"/>
      <c r="V12" s="239"/>
      <c r="W12" s="239"/>
      <c r="X12" s="239"/>
      <c r="Y12" s="239"/>
      <c r="Z12" s="239"/>
      <c r="AA12" s="239"/>
      <c r="AB12" s="239"/>
    </row>
    <row r="13" spans="1:28">
      <c r="A13" s="8" t="s">
        <v>31</v>
      </c>
      <c r="B13" s="117">
        <f>SUM(B11:B12)</f>
        <v>270052260.44799995</v>
      </c>
      <c r="C13" s="117">
        <f t="shared" ref="C13:M13" si="2">SUM(C11:C12)</f>
        <v>250610402.38099998</v>
      </c>
      <c r="D13" s="117">
        <f t="shared" si="2"/>
        <v>249794732.07899997</v>
      </c>
      <c r="E13" s="117">
        <f t="shared" si="2"/>
        <v>222392891.07099998</v>
      </c>
      <c r="F13" s="117">
        <f t="shared" si="2"/>
        <v>203704352.662</v>
      </c>
      <c r="G13" s="117">
        <f t="shared" si="2"/>
        <v>201826315.66099995</v>
      </c>
      <c r="H13" s="117">
        <f t="shared" si="2"/>
        <v>209722598.27400002</v>
      </c>
      <c r="I13" s="117">
        <f t="shared" si="2"/>
        <v>226661212.28899997</v>
      </c>
      <c r="J13" s="117">
        <f t="shared" si="2"/>
        <v>214122841.50400001</v>
      </c>
      <c r="K13" s="117">
        <f t="shared" si="2"/>
        <v>199410521.97099999</v>
      </c>
      <c r="L13" s="117">
        <f t="shared" si="2"/>
        <v>210596230.24499997</v>
      </c>
      <c r="M13" s="117">
        <f t="shared" si="2"/>
        <v>239275201.77900001</v>
      </c>
      <c r="N13" s="117">
        <f>SUM(B13:M13)</f>
        <v>2698169560.3639994</v>
      </c>
    </row>
    <row r="14" spans="1:28">
      <c r="B14" s="116"/>
      <c r="C14" s="116"/>
      <c r="D14" s="116"/>
      <c r="E14" s="116"/>
      <c r="F14" s="116"/>
      <c r="G14" s="116"/>
      <c r="H14" s="116"/>
      <c r="I14" s="116"/>
      <c r="J14" s="116"/>
      <c r="K14" s="116"/>
      <c r="L14" s="116"/>
      <c r="M14" s="116"/>
      <c r="N14" s="237"/>
      <c r="Q14" s="236"/>
      <c r="R14" s="236"/>
      <c r="S14" s="236"/>
      <c r="T14" s="236"/>
      <c r="U14" s="236"/>
      <c r="V14" s="236"/>
      <c r="W14" s="236"/>
      <c r="X14" s="236"/>
      <c r="Y14" s="236"/>
      <c r="Z14" s="236"/>
      <c r="AA14" s="236"/>
      <c r="AB14" s="236"/>
    </row>
    <row r="15" spans="1:28">
      <c r="A15" s="7" t="s">
        <v>37</v>
      </c>
      <c r="B15" s="116">
        <f>'SAP BW Actual Usage'!C12</f>
        <v>14974428.268999999</v>
      </c>
      <c r="C15" s="116">
        <f>'SAP BW Actual Usage'!D12</f>
        <v>13502408.460999999</v>
      </c>
      <c r="D15" s="116">
        <f>'SAP BW Actual Usage'!E12</f>
        <v>13696146.333000001</v>
      </c>
      <c r="E15" s="116">
        <f>'SAP BW Actual Usage'!F12</f>
        <v>11899442.74</v>
      </c>
      <c r="F15" s="116">
        <f>'SAP BW Actual Usage'!G12</f>
        <v>10675498.311000001</v>
      </c>
      <c r="G15" s="116">
        <f>'SAP BW Actual Usage'!H12</f>
        <v>10215371.359999999</v>
      </c>
      <c r="H15" s="116">
        <f>'SAP BW Actual Usage'!I12</f>
        <v>10303818.370999999</v>
      </c>
      <c r="I15" s="116">
        <f>'SAP BW Actual Usage'!J12</f>
        <v>12414786.642999999</v>
      </c>
      <c r="J15" s="116">
        <f>'SAP BW Actual Usage'!K12</f>
        <v>10899104.057</v>
      </c>
      <c r="K15" s="116">
        <f>'SAP BW Actual Usage'!L12</f>
        <v>10692755.982999999</v>
      </c>
      <c r="L15" s="116">
        <f>'SAP BW Actual Usage'!M12</f>
        <v>11529397.039999999</v>
      </c>
      <c r="M15" s="116">
        <f>'SAP BW Actual Usage'!N12</f>
        <v>13476483.731000001</v>
      </c>
      <c r="N15" s="237">
        <f>SUM(B15:M15)</f>
        <v>144279641.29899999</v>
      </c>
    </row>
    <row r="16" spans="1:28" s="238" customFormat="1">
      <c r="A16" s="7" t="s">
        <v>154</v>
      </c>
      <c r="B16" s="116">
        <f>'SAP BW Actual Usage'!C15</f>
        <v>253178476.366</v>
      </c>
      <c r="C16" s="116">
        <f>'SAP BW Actual Usage'!D15</f>
        <v>247212428.17199999</v>
      </c>
      <c r="D16" s="116">
        <f>'SAP BW Actual Usage'!E15</f>
        <v>248278744.898</v>
      </c>
      <c r="E16" s="116">
        <f>'SAP BW Actual Usage'!F15</f>
        <v>231408313.347</v>
      </c>
      <c r="F16" s="116">
        <f>'SAP BW Actual Usage'!G15</f>
        <v>227280428.412</v>
      </c>
      <c r="G16" s="116">
        <f>'SAP BW Actual Usage'!H15</f>
        <v>222571489.141</v>
      </c>
      <c r="H16" s="116">
        <f>'SAP BW Actual Usage'!I15</f>
        <v>226313146.016</v>
      </c>
      <c r="I16" s="116">
        <f>'SAP BW Actual Usage'!J15</f>
        <v>255163980.50400001</v>
      </c>
      <c r="J16" s="116">
        <f>'SAP BW Actual Usage'!K15</f>
        <v>230822615.18900001</v>
      </c>
      <c r="K16" s="116">
        <f>'SAP BW Actual Usage'!L15</f>
        <v>219063495.05000001</v>
      </c>
      <c r="L16" s="116">
        <f>'SAP BW Actual Usage'!M15</f>
        <v>224681333.46000001</v>
      </c>
      <c r="M16" s="116">
        <f>'SAP BW Actual Usage'!N15</f>
        <v>247141871.37400001</v>
      </c>
      <c r="N16" s="116">
        <f>SUM(B16:M16)</f>
        <v>2833116321.9290004</v>
      </c>
      <c r="Q16" s="239"/>
      <c r="R16" s="239"/>
      <c r="S16" s="239"/>
      <c r="T16" s="239"/>
      <c r="U16" s="239"/>
      <c r="V16" s="239"/>
      <c r="W16" s="239"/>
      <c r="X16" s="239"/>
      <c r="Y16" s="239"/>
      <c r="Z16" s="239"/>
      <c r="AA16" s="239"/>
      <c r="AB16" s="239"/>
    </row>
    <row r="17" spans="1:28">
      <c r="A17" s="8" t="s">
        <v>32</v>
      </c>
      <c r="B17" s="117">
        <f>SUM(B15:B16)</f>
        <v>268152904.63499999</v>
      </c>
      <c r="C17" s="117">
        <f t="shared" ref="C17:M17" si="3">SUM(C15:C16)</f>
        <v>260714836.63299999</v>
      </c>
      <c r="D17" s="117">
        <f t="shared" si="3"/>
        <v>261974891.23100001</v>
      </c>
      <c r="E17" s="117">
        <f t="shared" si="3"/>
        <v>243307756.08700001</v>
      </c>
      <c r="F17" s="117">
        <f t="shared" si="3"/>
        <v>237955926.72299999</v>
      </c>
      <c r="G17" s="117">
        <f t="shared" si="3"/>
        <v>232786860.50099999</v>
      </c>
      <c r="H17" s="117">
        <f t="shared" si="3"/>
        <v>236616964.38699999</v>
      </c>
      <c r="I17" s="117">
        <f t="shared" si="3"/>
        <v>267578767.14700001</v>
      </c>
      <c r="J17" s="117">
        <f t="shared" si="3"/>
        <v>241721719.24600002</v>
      </c>
      <c r="K17" s="117">
        <f t="shared" si="3"/>
        <v>229756251.03300002</v>
      </c>
      <c r="L17" s="117">
        <f t="shared" si="3"/>
        <v>236210730.5</v>
      </c>
      <c r="M17" s="117">
        <f t="shared" si="3"/>
        <v>260618355.10500002</v>
      </c>
      <c r="N17" s="117">
        <f>SUM(B17:M17)</f>
        <v>2977395963.2280002</v>
      </c>
    </row>
    <row r="18" spans="1:28">
      <c r="B18" s="116"/>
      <c r="C18" s="116"/>
      <c r="D18" s="116"/>
      <c r="E18" s="116"/>
      <c r="F18" s="116"/>
      <c r="G18" s="116"/>
      <c r="H18" s="116"/>
      <c r="I18" s="116"/>
      <c r="J18" s="116"/>
      <c r="K18" s="116"/>
      <c r="L18" s="116"/>
      <c r="M18" s="116"/>
      <c r="N18" s="237"/>
      <c r="Q18" s="236"/>
      <c r="R18" s="236"/>
      <c r="S18" s="236"/>
      <c r="T18" s="236"/>
      <c r="U18" s="236"/>
      <c r="V18" s="236"/>
      <c r="W18" s="236"/>
      <c r="X18" s="236"/>
      <c r="Y18" s="236"/>
      <c r="Z18" s="236"/>
      <c r="AA18" s="236"/>
      <c r="AB18" s="236"/>
    </row>
    <row r="19" spans="1:28">
      <c r="A19" s="7" t="s">
        <v>38</v>
      </c>
      <c r="B19" s="116">
        <f>'SAP BW Actual Usage'!C13</f>
        <v>1647040</v>
      </c>
      <c r="C19" s="116">
        <f>'SAP BW Actual Usage'!D13</f>
        <v>1432900</v>
      </c>
      <c r="D19" s="116">
        <f>'SAP BW Actual Usage'!E13</f>
        <v>1526880</v>
      </c>
      <c r="E19" s="116">
        <f>'SAP BW Actual Usage'!F13</f>
        <v>1447900</v>
      </c>
      <c r="F19" s="116">
        <f>'SAP BW Actual Usage'!G13</f>
        <v>1122660</v>
      </c>
      <c r="G19" s="116">
        <f>'SAP BW Actual Usage'!H13</f>
        <v>966260</v>
      </c>
      <c r="H19" s="116">
        <f>'SAP BW Actual Usage'!I13</f>
        <v>1106120</v>
      </c>
      <c r="I19" s="116">
        <f>'SAP BW Actual Usage'!J13</f>
        <v>2188700</v>
      </c>
      <c r="J19" s="116">
        <f>'SAP BW Actual Usage'!K13</f>
        <v>1448440</v>
      </c>
      <c r="K19" s="116">
        <f>'SAP BW Actual Usage'!L13</f>
        <v>1191980</v>
      </c>
      <c r="L19" s="116">
        <f>'SAP BW Actual Usage'!M13</f>
        <v>1243960.1000000001</v>
      </c>
      <c r="M19" s="116">
        <f>'SAP BW Actual Usage'!N13</f>
        <v>1437039.9</v>
      </c>
      <c r="N19" s="237">
        <f>SUM(B19:M19)</f>
        <v>16759880</v>
      </c>
    </row>
    <row r="20" spans="1:28" s="238" customFormat="1">
      <c r="A20" s="7" t="s">
        <v>155</v>
      </c>
      <c r="B20" s="116">
        <f>'SAP BW Actual Usage'!C16</f>
        <v>156475578.912</v>
      </c>
      <c r="C20" s="116">
        <f>'SAP BW Actual Usage'!D16</f>
        <v>157621456.891</v>
      </c>
      <c r="D20" s="116">
        <f>'SAP BW Actual Usage'!E16</f>
        <v>146486140.18899998</v>
      </c>
      <c r="E20" s="116">
        <f>'SAP BW Actual Usage'!F16</f>
        <v>143220450.197</v>
      </c>
      <c r="F20" s="116">
        <f>'SAP BW Actual Usage'!G16</f>
        <v>149052732.609</v>
      </c>
      <c r="G20" s="116">
        <f>'SAP BW Actual Usage'!H16</f>
        <v>155402049.403</v>
      </c>
      <c r="H20" s="116">
        <f>'SAP BW Actual Usage'!I16</f>
        <v>161766178.65000001</v>
      </c>
      <c r="I20" s="116">
        <f>'SAP BW Actual Usage'!J16</f>
        <v>183615102.368</v>
      </c>
      <c r="J20" s="116">
        <f>'SAP BW Actual Usage'!K16</f>
        <v>165499659.04699999</v>
      </c>
      <c r="K20" s="116">
        <f>'SAP BW Actual Usage'!L16</f>
        <v>154696497.05199999</v>
      </c>
      <c r="L20" s="116">
        <f>'SAP BW Actual Usage'!M16</f>
        <v>145368431.419</v>
      </c>
      <c r="M20" s="116">
        <f>'SAP BW Actual Usage'!N16</f>
        <v>158815985.792</v>
      </c>
      <c r="N20" s="116">
        <f>SUM(B20:M20)</f>
        <v>1878020262.5289998</v>
      </c>
      <c r="Q20" s="239"/>
      <c r="R20" s="239"/>
      <c r="S20" s="239"/>
      <c r="T20" s="239"/>
      <c r="U20" s="239"/>
      <c r="V20" s="239"/>
      <c r="W20" s="239"/>
      <c r="X20" s="239"/>
      <c r="Y20" s="239"/>
      <c r="Z20" s="239"/>
      <c r="AA20" s="239"/>
      <c r="AB20" s="239"/>
    </row>
    <row r="21" spans="1:28">
      <c r="A21" s="8" t="s">
        <v>33</v>
      </c>
      <c r="B21" s="117">
        <f>SUM(B19:B20)</f>
        <v>158122618.912</v>
      </c>
      <c r="C21" s="117">
        <f t="shared" ref="C21:M21" si="4">SUM(C19:C20)</f>
        <v>159054356.891</v>
      </c>
      <c r="D21" s="117">
        <f t="shared" si="4"/>
        <v>148013020.18899998</v>
      </c>
      <c r="E21" s="117">
        <f t="shared" si="4"/>
        <v>144668350.197</v>
      </c>
      <c r="F21" s="117">
        <f t="shared" si="4"/>
        <v>150175392.609</v>
      </c>
      <c r="G21" s="117">
        <f t="shared" si="4"/>
        <v>156368309.403</v>
      </c>
      <c r="H21" s="117">
        <f t="shared" si="4"/>
        <v>162872298.65000001</v>
      </c>
      <c r="I21" s="117">
        <f t="shared" si="4"/>
        <v>185803802.368</v>
      </c>
      <c r="J21" s="117">
        <f t="shared" si="4"/>
        <v>166948099.04699999</v>
      </c>
      <c r="K21" s="117">
        <f t="shared" si="4"/>
        <v>155888477.05199999</v>
      </c>
      <c r="L21" s="117">
        <f t="shared" si="4"/>
        <v>146612391.51899999</v>
      </c>
      <c r="M21" s="117">
        <f t="shared" si="4"/>
        <v>160253025.692</v>
      </c>
      <c r="N21" s="117">
        <f>SUM(B21:M21)</f>
        <v>1894780142.529</v>
      </c>
    </row>
    <row r="22" spans="1:28">
      <c r="B22" s="116"/>
      <c r="C22" s="116"/>
      <c r="D22" s="116"/>
      <c r="E22" s="116"/>
      <c r="F22" s="116"/>
      <c r="G22" s="116"/>
      <c r="H22" s="116"/>
      <c r="I22" s="116"/>
      <c r="J22" s="116"/>
      <c r="K22" s="116"/>
      <c r="L22" s="116"/>
      <c r="M22" s="116"/>
      <c r="N22" s="237"/>
      <c r="Q22" s="236"/>
      <c r="R22" s="236"/>
      <c r="S22" s="236"/>
      <c r="T22" s="236"/>
      <c r="U22" s="236"/>
      <c r="V22" s="236"/>
      <c r="W22" s="236"/>
      <c r="X22" s="236"/>
      <c r="Y22" s="236"/>
      <c r="Z22" s="236"/>
      <c r="AA22" s="236"/>
      <c r="AB22" s="236"/>
    </row>
    <row r="23" spans="1:28">
      <c r="A23" s="7" t="s">
        <v>39</v>
      </c>
      <c r="B23" s="116">
        <f>'SAP BW Actual Usage'!C11</f>
        <v>3098040</v>
      </c>
      <c r="C23" s="116">
        <f>'SAP BW Actual Usage'!D11</f>
        <v>2614020</v>
      </c>
      <c r="D23" s="116">
        <f>'SAP BW Actual Usage'!E11</f>
        <v>2836440</v>
      </c>
      <c r="E23" s="116">
        <f>'SAP BW Actual Usage'!F11</f>
        <v>2486280</v>
      </c>
      <c r="F23" s="116">
        <f>'SAP BW Actual Usage'!G11</f>
        <v>2272140</v>
      </c>
      <c r="G23" s="116">
        <f>'SAP BW Actual Usage'!H11</f>
        <v>2309160</v>
      </c>
      <c r="H23" s="116">
        <f>'SAP BW Actual Usage'!I11</f>
        <v>2267400</v>
      </c>
      <c r="I23" s="116">
        <f>'SAP BW Actual Usage'!J11</f>
        <v>2356640.4</v>
      </c>
      <c r="J23" s="116">
        <f>'SAP BW Actual Usage'!K11</f>
        <v>2426801.1</v>
      </c>
      <c r="K23" s="116">
        <f>'SAP BW Actual Usage'!L11</f>
        <v>2291272.2000000002</v>
      </c>
      <c r="L23" s="116">
        <f>'SAP BW Actual Usage'!M11</f>
        <v>1691340</v>
      </c>
      <c r="M23" s="116">
        <f>'SAP BW Actual Usage'!N11</f>
        <v>3304326.3</v>
      </c>
      <c r="N23" s="237">
        <f>SUM(B23:M23)</f>
        <v>29953860</v>
      </c>
    </row>
    <row r="24" spans="1:28" s="238" customFormat="1">
      <c r="A24" s="7" t="s">
        <v>6</v>
      </c>
      <c r="B24" s="116">
        <f>'SAP BW Actual Usage'!C18</f>
        <v>111293428.93399999</v>
      </c>
      <c r="C24" s="116">
        <f>'SAP BW Actual Usage'!D18</f>
        <v>112448329.70199999</v>
      </c>
      <c r="D24" s="116">
        <f>'SAP BW Actual Usage'!E18</f>
        <v>100970460.10600001</v>
      </c>
      <c r="E24" s="116">
        <f>'SAP BW Actual Usage'!F18</f>
        <v>106215200.595</v>
      </c>
      <c r="F24" s="116">
        <f>'SAP BW Actual Usage'!G18</f>
        <v>103197424.47499999</v>
      </c>
      <c r="G24" s="116">
        <f>'SAP BW Actual Usage'!H18</f>
        <v>101103077.88</v>
      </c>
      <c r="H24" s="116">
        <f>'SAP BW Actual Usage'!I18</f>
        <v>107121848.958</v>
      </c>
      <c r="I24" s="116">
        <f>'SAP BW Actual Usage'!J18</f>
        <v>111938040.63699999</v>
      </c>
      <c r="J24" s="116">
        <f>'SAP BW Actual Usage'!K18</f>
        <v>108706433.20900001</v>
      </c>
      <c r="K24" s="116">
        <f>'SAP BW Actual Usage'!L18</f>
        <v>100648500.84099999</v>
      </c>
      <c r="L24" s="116">
        <f>'SAP BW Actual Usage'!M18</f>
        <v>96160731.420000002</v>
      </c>
      <c r="M24" s="116">
        <f>'SAP BW Actual Usage'!N18</f>
        <v>108100631.08000001</v>
      </c>
      <c r="N24" s="116">
        <f>SUM(B24:M24)</f>
        <v>1267904107.8369999</v>
      </c>
    </row>
    <row r="25" spans="1:28">
      <c r="A25" s="8" t="s">
        <v>34</v>
      </c>
      <c r="B25" s="117">
        <f>SUM(B23:B24)</f>
        <v>114391468.93399999</v>
      </c>
      <c r="C25" s="117">
        <f t="shared" ref="C25:N25" si="5">SUM(C23:C24)</f>
        <v>115062349.70199999</v>
      </c>
      <c r="D25" s="117">
        <f t="shared" si="5"/>
        <v>103806900.10600001</v>
      </c>
      <c r="E25" s="117">
        <f t="shared" si="5"/>
        <v>108701480.595</v>
      </c>
      <c r="F25" s="117">
        <f t="shared" si="5"/>
        <v>105469564.47499999</v>
      </c>
      <c r="G25" s="117">
        <f t="shared" si="5"/>
        <v>103412237.88</v>
      </c>
      <c r="H25" s="117">
        <f t="shared" si="5"/>
        <v>109389248.958</v>
      </c>
      <c r="I25" s="117">
        <f t="shared" si="5"/>
        <v>114294681.037</v>
      </c>
      <c r="J25" s="117">
        <f t="shared" si="5"/>
        <v>111133234.309</v>
      </c>
      <c r="K25" s="117">
        <f t="shared" si="5"/>
        <v>102939773.04099999</v>
      </c>
      <c r="L25" s="117">
        <f t="shared" si="5"/>
        <v>97852071.420000002</v>
      </c>
      <c r="M25" s="117">
        <f t="shared" si="5"/>
        <v>111404957.38000001</v>
      </c>
      <c r="N25" s="117">
        <f t="shared" si="5"/>
        <v>1297857967.8369999</v>
      </c>
    </row>
    <row r="26" spans="1:28">
      <c r="B26" s="116"/>
      <c r="C26" s="116"/>
      <c r="D26" s="116"/>
      <c r="E26" s="116"/>
      <c r="F26" s="116"/>
      <c r="G26" s="116"/>
      <c r="H26" s="116"/>
      <c r="I26" s="116"/>
      <c r="J26" s="116"/>
      <c r="K26" s="116"/>
      <c r="L26" s="116"/>
      <c r="M26" s="116"/>
      <c r="N26" s="237"/>
    </row>
    <row r="27" spans="1:28">
      <c r="A27" s="8" t="s">
        <v>5</v>
      </c>
      <c r="B27" s="116">
        <f>'SAP BW Actual Usage'!C17</f>
        <v>269388.78899999999</v>
      </c>
      <c r="C27" s="116">
        <f>'SAP BW Actual Usage'!D17</f>
        <v>276136.7</v>
      </c>
      <c r="D27" s="116">
        <f>'SAP BW Actual Usage'!E17</f>
        <v>280808.11599999998</v>
      </c>
      <c r="E27" s="116">
        <f>'SAP BW Actual Usage'!F17</f>
        <v>266694.74800000002</v>
      </c>
      <c r="F27" s="116">
        <f>'SAP BW Actual Usage'!G17</f>
        <v>708710.26399999997</v>
      </c>
      <c r="G27" s="116">
        <f>'SAP BW Actual Usage'!H17</f>
        <v>1878608.1170000001</v>
      </c>
      <c r="H27" s="116">
        <f>'SAP BW Actual Usage'!I17</f>
        <v>3447384.53</v>
      </c>
      <c r="I27" s="116">
        <f>'SAP BW Actual Usage'!J17</f>
        <v>4528357.2280000001</v>
      </c>
      <c r="J27" s="116">
        <f>'SAP BW Actual Usage'!K17</f>
        <v>3435869.1839999999</v>
      </c>
      <c r="K27" s="116">
        <f>'SAP BW Actual Usage'!L17</f>
        <v>1100229.371</v>
      </c>
      <c r="L27" s="116">
        <f>'SAP BW Actual Usage'!M17</f>
        <v>309864.799</v>
      </c>
      <c r="M27" s="116">
        <f>'SAP BW Actual Usage'!N17</f>
        <v>224088.198</v>
      </c>
      <c r="N27" s="237">
        <f t="shared" ref="N27:N30" si="6">SUM(B27:M27)</f>
        <v>16726140.044000002</v>
      </c>
    </row>
    <row r="28" spans="1:28">
      <c r="A28" s="8" t="s">
        <v>24</v>
      </c>
      <c r="B28" s="116">
        <f>'SAP BW Actual Usage'!C20</f>
        <v>45745730.302000001</v>
      </c>
      <c r="C28" s="116">
        <f>'SAP BW Actual Usage'!D20</f>
        <v>43929830.578000002</v>
      </c>
      <c r="D28" s="116">
        <f>'SAP BW Actual Usage'!E20</f>
        <v>44503265.692999996</v>
      </c>
      <c r="E28" s="116">
        <f>'SAP BW Actual Usage'!F20</f>
        <v>42551050.405000001</v>
      </c>
      <c r="F28" s="116">
        <f>'SAP BW Actual Usage'!G20</f>
        <v>42098019.358999997</v>
      </c>
      <c r="G28" s="116">
        <f>'SAP BW Actual Usage'!H20</f>
        <v>36454394.177000001</v>
      </c>
      <c r="H28" s="116">
        <f>'SAP BW Actual Usage'!I20</f>
        <v>48717375.324000001</v>
      </c>
      <c r="I28" s="116">
        <f>'SAP BW Actual Usage'!J20</f>
        <v>46696152.519000001</v>
      </c>
      <c r="J28" s="116">
        <f>'SAP BW Actual Usage'!K20</f>
        <v>43379395.791000001</v>
      </c>
      <c r="K28" s="116">
        <f>'SAP BW Actual Usage'!L20</f>
        <v>35046087.943999998</v>
      </c>
      <c r="L28" s="116">
        <f>'SAP BW Actual Usage'!M20</f>
        <v>47156353.952</v>
      </c>
      <c r="M28" s="116">
        <f>'SAP BW Actual Usage'!N20</f>
        <v>42267793.200999998</v>
      </c>
      <c r="N28" s="237">
        <f t="shared" si="6"/>
        <v>518545449.245</v>
      </c>
    </row>
    <row r="29" spans="1:28">
      <c r="A29" s="8" t="s">
        <v>8</v>
      </c>
      <c r="B29" s="116">
        <f>'SAP BW Actual Usage'!C21</f>
        <v>14705562.185000001</v>
      </c>
      <c r="C29" s="116">
        <f>'SAP BW Actual Usage'!D21</f>
        <v>13348269.555</v>
      </c>
      <c r="D29" s="116">
        <f>'SAP BW Actual Usage'!E21</f>
        <v>14774100</v>
      </c>
      <c r="E29" s="116">
        <f>'SAP BW Actual Usage'!F21</f>
        <v>12167918.880000001</v>
      </c>
      <c r="F29" s="116">
        <f>'SAP BW Actual Usage'!G21</f>
        <v>9528385.6850000005</v>
      </c>
      <c r="G29" s="116">
        <f>'SAP BW Actual Usage'!H21</f>
        <v>8207965.2699999996</v>
      </c>
      <c r="H29" s="116">
        <f>'SAP BW Actual Usage'!I21</f>
        <v>6333325.7949999999</v>
      </c>
      <c r="I29" s="116">
        <f>'SAP BW Actual Usage'!J21</f>
        <v>5565099.335</v>
      </c>
      <c r="J29" s="116">
        <f>'SAP BW Actual Usage'!K21</f>
        <v>5746479.6399999997</v>
      </c>
      <c r="K29" s="116">
        <f>'SAP BW Actual Usage'!L21</f>
        <v>7995505.7249999996</v>
      </c>
      <c r="L29" s="116">
        <f>'SAP BW Actual Usage'!M21</f>
        <v>9194158.8350000009</v>
      </c>
      <c r="M29" s="116">
        <f>'SAP BW Actual Usage'!N21</f>
        <v>12572569.045</v>
      </c>
      <c r="N29" s="237">
        <f t="shared" si="6"/>
        <v>120139339.95</v>
      </c>
    </row>
    <row r="30" spans="1:28">
      <c r="A30" s="8" t="s">
        <v>59</v>
      </c>
      <c r="B30" s="116">
        <f>'SAP BW Actual Usage'!C8</f>
        <v>997460</v>
      </c>
      <c r="C30" s="116">
        <f>'SAP BW Actual Usage'!D8</f>
        <v>897140</v>
      </c>
      <c r="D30" s="116">
        <f>'SAP BW Actual Usage'!E8</f>
        <v>943660</v>
      </c>
      <c r="E30" s="116">
        <f>'SAP BW Actual Usage'!F8</f>
        <v>776620</v>
      </c>
      <c r="F30" s="116">
        <f>'SAP BW Actual Usage'!G8</f>
        <v>591080</v>
      </c>
      <c r="G30" s="116">
        <f>'SAP BW Actual Usage'!H8</f>
        <v>387720</v>
      </c>
      <c r="H30" s="116">
        <f>'SAP BW Actual Usage'!I8</f>
        <v>316260</v>
      </c>
      <c r="I30" s="116">
        <f>'SAP BW Actual Usage'!J8</f>
        <v>285140</v>
      </c>
      <c r="J30" s="116">
        <f>'SAP BW Actual Usage'!K8</f>
        <v>298260</v>
      </c>
      <c r="K30" s="116">
        <f>'SAP BW Actual Usage'!L8</f>
        <v>353440</v>
      </c>
      <c r="L30" s="116">
        <f>'SAP BW Actual Usage'!M8</f>
        <v>515476</v>
      </c>
      <c r="M30" s="116">
        <f>'SAP BW Actual Usage'!N8</f>
        <v>768624</v>
      </c>
      <c r="N30" s="237">
        <f t="shared" si="6"/>
        <v>7130880</v>
      </c>
    </row>
    <row r="31" spans="1:28">
      <c r="B31" s="116"/>
      <c r="C31" s="116"/>
      <c r="D31" s="116"/>
      <c r="E31" s="116"/>
      <c r="F31" s="116"/>
      <c r="G31" s="116"/>
      <c r="H31" s="116"/>
      <c r="I31" s="116"/>
      <c r="J31" s="116"/>
      <c r="K31" s="116"/>
      <c r="L31" s="116"/>
      <c r="M31" s="116"/>
      <c r="N31" s="116"/>
    </row>
    <row r="32" spans="1:28">
      <c r="A32" s="8" t="s">
        <v>21</v>
      </c>
      <c r="B32" s="117">
        <f t="shared" ref="B32:N32" si="7">SUM(B9,B13,B17,B21,B25,B27:B30)</f>
        <v>2118037891.323</v>
      </c>
      <c r="C32" s="117">
        <f t="shared" si="7"/>
        <v>1967096152.72</v>
      </c>
      <c r="D32" s="117">
        <f t="shared" si="7"/>
        <v>1943915004.3829997</v>
      </c>
      <c r="E32" s="117">
        <f t="shared" si="7"/>
        <v>1699430786.8760002</v>
      </c>
      <c r="F32" s="117">
        <f t="shared" si="7"/>
        <v>1491600934.8239999</v>
      </c>
      <c r="G32" s="117">
        <f t="shared" si="7"/>
        <v>1404675596.388</v>
      </c>
      <c r="H32" s="117">
        <f t="shared" si="7"/>
        <v>1447752479.27</v>
      </c>
      <c r="I32" s="117">
        <f t="shared" si="7"/>
        <v>1586741907.474</v>
      </c>
      <c r="J32" s="117">
        <f t="shared" si="7"/>
        <v>1467149394.5120001</v>
      </c>
      <c r="K32" s="117">
        <f t="shared" si="7"/>
        <v>1420211020.0189998</v>
      </c>
      <c r="L32" s="117">
        <f t="shared" si="7"/>
        <v>1590668348.4030001</v>
      </c>
      <c r="M32" s="117">
        <f t="shared" si="7"/>
        <v>1913129226.0700002</v>
      </c>
      <c r="N32" s="117">
        <f t="shared" si="7"/>
        <v>20050408742.261993</v>
      </c>
    </row>
    <row r="33" spans="1:14">
      <c r="B33" s="116"/>
      <c r="C33" s="116"/>
      <c r="D33" s="116"/>
      <c r="E33" s="116"/>
      <c r="F33" s="116"/>
      <c r="G33" s="116"/>
      <c r="H33" s="116"/>
      <c r="I33" s="116"/>
      <c r="J33" s="116"/>
      <c r="K33" s="116"/>
      <c r="L33" s="116"/>
      <c r="M33" s="116"/>
      <c r="N33" s="116"/>
    </row>
    <row r="34" spans="1:14">
      <c r="B34" s="116"/>
      <c r="C34" s="116"/>
      <c r="D34" s="116"/>
      <c r="E34" s="116"/>
      <c r="F34" s="116"/>
      <c r="G34" s="116"/>
      <c r="H34" s="116"/>
      <c r="I34" s="116"/>
      <c r="J34" s="116"/>
      <c r="K34" s="116"/>
      <c r="L34" s="116"/>
      <c r="M34" s="116"/>
      <c r="N34" s="116"/>
    </row>
    <row r="35" spans="1:14">
      <c r="A35" s="109" t="s">
        <v>35</v>
      </c>
      <c r="B35" s="116"/>
      <c r="C35" s="116"/>
      <c r="D35" s="116"/>
      <c r="E35" s="116"/>
      <c r="F35" s="116"/>
      <c r="G35" s="116"/>
      <c r="H35" s="116"/>
      <c r="I35" s="116"/>
      <c r="J35" s="116"/>
      <c r="K35" s="116"/>
      <c r="L35" s="116"/>
      <c r="M35" s="116"/>
      <c r="N35" s="116"/>
    </row>
    <row r="36" spans="1:14">
      <c r="A36" s="9" t="s">
        <v>26</v>
      </c>
      <c r="B36" s="114">
        <f t="shared" ref="B36:M36" si="8">B7</f>
        <v>43101</v>
      </c>
      <c r="C36" s="114">
        <f t="shared" si="8"/>
        <v>43132</v>
      </c>
      <c r="D36" s="114">
        <f t="shared" si="8"/>
        <v>43160</v>
      </c>
      <c r="E36" s="114">
        <f t="shared" si="8"/>
        <v>43191</v>
      </c>
      <c r="F36" s="114">
        <f t="shared" si="8"/>
        <v>43221</v>
      </c>
      <c r="G36" s="114">
        <f t="shared" si="8"/>
        <v>43252</v>
      </c>
      <c r="H36" s="114">
        <f t="shared" si="8"/>
        <v>43282</v>
      </c>
      <c r="I36" s="114">
        <f t="shared" si="8"/>
        <v>43313</v>
      </c>
      <c r="J36" s="114">
        <f t="shared" si="8"/>
        <v>43344</v>
      </c>
      <c r="K36" s="114">
        <f t="shared" si="8"/>
        <v>43374</v>
      </c>
      <c r="L36" s="114">
        <f t="shared" si="8"/>
        <v>43405</v>
      </c>
      <c r="M36" s="114">
        <f t="shared" si="8"/>
        <v>43435</v>
      </c>
      <c r="N36" s="115" t="s">
        <v>20</v>
      </c>
    </row>
    <row r="37" spans="1:14">
      <c r="A37" s="8" t="s">
        <v>22</v>
      </c>
      <c r="B37" s="116">
        <f>'SAP BW Actual Usage'!C23</f>
        <v>5833297.7620000001</v>
      </c>
      <c r="C37" s="116">
        <f>'SAP BW Actual Usage'!D23</f>
        <v>5903361.0930000003</v>
      </c>
      <c r="D37" s="116">
        <f>'SAP BW Actual Usage'!E23</f>
        <v>5627651.4330000002</v>
      </c>
      <c r="E37" s="116">
        <f>'SAP BW Actual Usage'!F23</f>
        <v>6038794.7130000005</v>
      </c>
      <c r="F37" s="116">
        <f>'SAP BW Actual Usage'!G23</f>
        <v>6061283.9859999996</v>
      </c>
      <c r="G37" s="116">
        <f>'SAP BW Actual Usage'!H23</f>
        <v>5842414.602</v>
      </c>
      <c r="H37" s="116">
        <f>'SAP BW Actual Usage'!I23</f>
        <v>5831969.0729999999</v>
      </c>
      <c r="I37" s="116">
        <f>'SAP BW Actual Usage'!J23</f>
        <v>5908433.5570000019</v>
      </c>
      <c r="J37" s="116">
        <f>'SAP BW Actual Usage'!K23</f>
        <v>5836334.4180000005</v>
      </c>
      <c r="K37" s="116">
        <f>'SAP BW Actual Usage'!L23</f>
        <v>6065007.6610000003</v>
      </c>
      <c r="L37" s="116">
        <f>'SAP BW Actual Usage'!M23</f>
        <v>5708355.3970000008</v>
      </c>
      <c r="M37" s="116">
        <f>'SAP BW Actual Usage'!N23</f>
        <v>5547688.523000001</v>
      </c>
      <c r="N37" s="116">
        <f>SUM(B37:M37)</f>
        <v>70204592.217999995</v>
      </c>
    </row>
    <row r="38" spans="1:14">
      <c r="A38" s="8" t="s">
        <v>40</v>
      </c>
      <c r="B38" s="116">
        <f>'SAP BW Actual Usage'!C22</f>
        <v>51923761.625</v>
      </c>
      <c r="C38" s="116">
        <f>'SAP BW Actual Usage'!D22</f>
        <v>83844828.819000006</v>
      </c>
      <c r="D38" s="116">
        <f>'SAP BW Actual Usage'!E22</f>
        <v>16550318.004999999</v>
      </c>
      <c r="E38" s="116">
        <f>'SAP BW Actual Usage'!F22</f>
        <v>52598779.873999998</v>
      </c>
      <c r="F38" s="116">
        <f>'SAP BW Actual Usage'!G22</f>
        <v>51025804.240999997</v>
      </c>
      <c r="G38" s="116">
        <f>'SAP BW Actual Usage'!H22</f>
        <v>53857181.723000005</v>
      </c>
      <c r="H38" s="116">
        <f>'SAP BW Actual Usage'!I22</f>
        <v>54193014.815999992</v>
      </c>
      <c r="I38" s="116">
        <f>'SAP BW Actual Usage'!J22</f>
        <v>50846186.817000002</v>
      </c>
      <c r="J38" s="116">
        <f>'SAP BW Actual Usage'!K22</f>
        <v>59524700.609000005</v>
      </c>
      <c r="K38" s="116">
        <f>'SAP BW Actual Usage'!L22</f>
        <v>50962795.626000002</v>
      </c>
      <c r="L38" s="116">
        <f>'SAP BW Actual Usage'!M22</f>
        <v>52294545.349000007</v>
      </c>
      <c r="M38" s="116">
        <f>'SAP BW Actual Usage'!N22</f>
        <v>40049706.736000001</v>
      </c>
      <c r="N38" s="116">
        <f>SUM(B38:M38)</f>
        <v>617671624.24000001</v>
      </c>
    </row>
    <row r="39" spans="1:14">
      <c r="A39" s="8" t="s">
        <v>7</v>
      </c>
      <c r="B39" s="116">
        <f>'SAP BW Actual Usage'!C19</f>
        <v>6000</v>
      </c>
      <c r="C39" s="116">
        <f>'SAP BW Actual Usage'!D19</f>
        <v>5400</v>
      </c>
      <c r="D39" s="116">
        <f>'SAP BW Actual Usage'!E19</f>
        <v>5400</v>
      </c>
      <c r="E39" s="116">
        <f>'SAP BW Actual Usage'!F19</f>
        <v>2496.6</v>
      </c>
      <c r="F39" s="116">
        <f>'SAP BW Actual Usage'!G19</f>
        <v>357143.4</v>
      </c>
      <c r="G39" s="116">
        <f>'SAP BW Actual Usage'!H19</f>
        <v>628320</v>
      </c>
      <c r="H39" s="116">
        <f>'SAP BW Actual Usage'!I19</f>
        <v>649320</v>
      </c>
      <c r="I39" s="116">
        <f>'SAP BW Actual Usage'!J19</f>
        <v>1006380</v>
      </c>
      <c r="J39" s="116">
        <f>'SAP BW Actual Usage'!K19</f>
        <v>750660</v>
      </c>
      <c r="K39" s="116">
        <f>'SAP BW Actual Usage'!L19</f>
        <v>794580</v>
      </c>
      <c r="L39" s="116">
        <f>'SAP BW Actual Usage'!M19</f>
        <v>235920</v>
      </c>
      <c r="M39" s="116">
        <f>'SAP BW Actual Usage'!N19</f>
        <v>5760</v>
      </c>
      <c r="N39" s="116">
        <f>SUM(B39:M39)</f>
        <v>4447380</v>
      </c>
    </row>
    <row r="40" spans="1:14">
      <c r="A40" s="8"/>
      <c r="B40" s="116"/>
      <c r="C40" s="116"/>
      <c r="D40" s="116"/>
      <c r="E40" s="116"/>
      <c r="F40" s="116"/>
      <c r="G40" s="116"/>
      <c r="H40" s="116"/>
      <c r="I40" s="116"/>
      <c r="J40" s="116"/>
      <c r="K40" s="116"/>
      <c r="L40" s="116"/>
      <c r="M40" s="116"/>
      <c r="N40" s="116"/>
    </row>
    <row r="41" spans="1:14">
      <c r="A41" s="8" t="s">
        <v>21</v>
      </c>
      <c r="B41" s="117">
        <f t="shared" ref="B41:N41" si="9">SUM(B37:B39)</f>
        <v>57763059.387000002</v>
      </c>
      <c r="C41" s="117">
        <f t="shared" si="9"/>
        <v>89753589.912</v>
      </c>
      <c r="D41" s="117">
        <f t="shared" si="9"/>
        <v>22183369.438000001</v>
      </c>
      <c r="E41" s="117">
        <f t="shared" si="9"/>
        <v>58640071.186999999</v>
      </c>
      <c r="F41" s="117">
        <f t="shared" si="9"/>
        <v>57444231.626999997</v>
      </c>
      <c r="G41" s="117">
        <f t="shared" si="9"/>
        <v>60327916.325000003</v>
      </c>
      <c r="H41" s="117">
        <f t="shared" si="9"/>
        <v>60674303.888999991</v>
      </c>
      <c r="I41" s="117">
        <f t="shared" si="9"/>
        <v>57761000.374000005</v>
      </c>
      <c r="J41" s="117">
        <f t="shared" si="9"/>
        <v>66111695.027000003</v>
      </c>
      <c r="K41" s="117">
        <f t="shared" si="9"/>
        <v>57822383.287</v>
      </c>
      <c r="L41" s="117">
        <f t="shared" si="9"/>
        <v>58238820.746000007</v>
      </c>
      <c r="M41" s="117">
        <f t="shared" si="9"/>
        <v>45603155.259000003</v>
      </c>
      <c r="N41" s="117">
        <f t="shared" si="9"/>
        <v>692323596.45799994</v>
      </c>
    </row>
    <row r="42" spans="1:14">
      <c r="B42" s="116"/>
      <c r="C42" s="116"/>
      <c r="D42" s="116"/>
      <c r="E42" s="116"/>
      <c r="F42" s="116"/>
      <c r="G42" s="116"/>
      <c r="H42" s="116"/>
      <c r="I42" s="116"/>
      <c r="J42" s="116"/>
      <c r="K42" s="116"/>
      <c r="L42" s="116"/>
      <c r="M42" s="116"/>
      <c r="N42" s="116"/>
    </row>
    <row r="43" spans="1:14">
      <c r="B43" s="116"/>
      <c r="C43" s="116"/>
      <c r="D43" s="116"/>
      <c r="E43" s="116"/>
      <c r="F43" s="116"/>
      <c r="G43" s="116"/>
      <c r="H43" s="116"/>
      <c r="I43" s="116"/>
      <c r="J43" s="116"/>
      <c r="K43" s="116"/>
      <c r="L43" s="116"/>
      <c r="M43" s="116"/>
      <c r="N43" s="116"/>
    </row>
    <row r="44" spans="1:14" s="131" customFormat="1" ht="13.8" thickBot="1">
      <c r="A44" s="163" t="s">
        <v>23</v>
      </c>
      <c r="B44" s="240">
        <f t="shared" ref="B44:N44" si="10">B41+B32</f>
        <v>2175800950.71</v>
      </c>
      <c r="C44" s="240">
        <f t="shared" si="10"/>
        <v>2056849742.632</v>
      </c>
      <c r="D44" s="240">
        <f t="shared" si="10"/>
        <v>1966098373.8209996</v>
      </c>
      <c r="E44" s="240">
        <f t="shared" si="10"/>
        <v>1758070858.0630002</v>
      </c>
      <c r="F44" s="240">
        <f t="shared" si="10"/>
        <v>1549045166.451</v>
      </c>
      <c r="G44" s="240">
        <f t="shared" si="10"/>
        <v>1465003512.7130001</v>
      </c>
      <c r="H44" s="240">
        <f t="shared" si="10"/>
        <v>1508426783.1589999</v>
      </c>
      <c r="I44" s="240">
        <f t="shared" si="10"/>
        <v>1644502907.848</v>
      </c>
      <c r="J44" s="240">
        <f t="shared" si="10"/>
        <v>1533261089.539</v>
      </c>
      <c r="K44" s="240">
        <f t="shared" si="10"/>
        <v>1478033403.3059998</v>
      </c>
      <c r="L44" s="240">
        <f t="shared" si="10"/>
        <v>1648907169.1490002</v>
      </c>
      <c r="M44" s="240">
        <f t="shared" si="10"/>
        <v>1958732381.3290002</v>
      </c>
      <c r="N44" s="240">
        <f t="shared" si="10"/>
        <v>20742732338.719994</v>
      </c>
    </row>
    <row r="45" spans="1:14" ht="15.6" thickTop="1">
      <c r="B45" s="112"/>
      <c r="C45" s="112"/>
      <c r="D45" s="112"/>
      <c r="E45" s="112"/>
      <c r="F45" s="112"/>
      <c r="G45" s="112"/>
      <c r="H45" s="112"/>
      <c r="I45" s="112"/>
      <c r="J45" s="112"/>
      <c r="K45" s="112"/>
      <c r="L45" s="112"/>
      <c r="M45" s="112"/>
      <c r="N45" s="112"/>
    </row>
    <row r="47" spans="1:14">
      <c r="B47" s="141"/>
      <c r="C47" s="141"/>
      <c r="D47" s="141"/>
      <c r="E47" s="141"/>
      <c r="F47" s="141"/>
      <c r="G47" s="141"/>
      <c r="H47" s="141"/>
      <c r="I47" s="141"/>
    </row>
    <row r="48" spans="1:14">
      <c r="B48" s="141"/>
      <c r="C48" s="141"/>
      <c r="D48" s="141"/>
      <c r="E48" s="141"/>
      <c r="F48" s="141"/>
      <c r="G48" s="141"/>
      <c r="H48" s="141"/>
      <c r="I48" s="141"/>
    </row>
    <row r="49" spans="2:9">
      <c r="B49" s="141"/>
      <c r="C49" s="141"/>
      <c r="D49" s="141"/>
      <c r="E49" s="141"/>
      <c r="F49" s="141"/>
      <c r="G49" s="141"/>
      <c r="H49" s="141"/>
      <c r="I49" s="141"/>
    </row>
    <row r="50" spans="2:9">
      <c r="B50" s="141"/>
      <c r="C50" s="141"/>
      <c r="D50" s="141"/>
      <c r="E50" s="141"/>
      <c r="F50" s="141"/>
      <c r="G50" s="141"/>
      <c r="H50" s="141"/>
      <c r="I50" s="141"/>
    </row>
    <row r="51" spans="2:9">
      <c r="B51" s="141"/>
      <c r="C51" s="141"/>
      <c r="D51" s="141"/>
      <c r="E51" s="141"/>
      <c r="F51" s="141"/>
      <c r="G51" s="141"/>
      <c r="H51" s="141"/>
      <c r="I51" s="141"/>
    </row>
    <row r="52" spans="2:9">
      <c r="B52" s="141"/>
      <c r="C52" s="141"/>
      <c r="D52" s="141"/>
      <c r="E52" s="141"/>
      <c r="F52" s="141"/>
      <c r="G52" s="141"/>
      <c r="H52" s="141"/>
      <c r="I52" s="141"/>
    </row>
    <row r="53" spans="2:9">
      <c r="B53" s="141"/>
      <c r="C53" s="141"/>
      <c r="D53" s="141"/>
      <c r="E53" s="141"/>
      <c r="F53" s="141"/>
      <c r="G53" s="141"/>
      <c r="H53" s="141"/>
      <c r="I53" s="141"/>
    </row>
    <row r="54" spans="2:9">
      <c r="B54" s="141"/>
      <c r="C54" s="141"/>
      <c r="D54" s="141"/>
      <c r="E54" s="141"/>
      <c r="F54" s="141"/>
      <c r="G54" s="141"/>
      <c r="H54" s="141"/>
      <c r="I54" s="141"/>
    </row>
    <row r="55" spans="2:9">
      <c r="B55" s="141"/>
      <c r="C55" s="141"/>
      <c r="D55" s="141"/>
      <c r="E55" s="141"/>
      <c r="F55" s="141"/>
      <c r="G55" s="141"/>
      <c r="H55" s="141"/>
      <c r="I55" s="141"/>
    </row>
    <row r="56" spans="2:9">
      <c r="B56" s="141"/>
      <c r="C56" s="141"/>
      <c r="D56" s="141"/>
      <c r="E56" s="141"/>
      <c r="F56" s="141"/>
      <c r="G56" s="141"/>
      <c r="H56" s="141"/>
      <c r="I56" s="141"/>
    </row>
    <row r="57" spans="2:9">
      <c r="B57" s="141"/>
      <c r="C57" s="141"/>
      <c r="D57" s="141"/>
      <c r="E57" s="141"/>
      <c r="F57" s="141"/>
      <c r="G57" s="141"/>
      <c r="H57" s="141"/>
      <c r="I57" s="141"/>
    </row>
  </sheetData>
  <phoneticPr fontId="8" type="noConversion"/>
  <printOptions horizontalCentered="1"/>
  <pageMargins left="0.75" right="0.75" top="1" bottom="1" header="0.5" footer="0.5"/>
  <pageSetup scale="52" fitToHeight="0" orientation="landscape" r:id="rId1"/>
  <headerFooter alignWithMargins="0">
    <oddFooter xml:space="preserve">&amp;L&amp;F 
&amp;A&amp;RPage &amp;P of &amp;N 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D51"/>
  <sheetViews>
    <sheetView topLeftCell="A25" workbookViewId="0">
      <selection sqref="A1:XFD1048576"/>
    </sheetView>
  </sheetViews>
  <sheetFormatPr defaultRowHeight="13.2"/>
  <cols>
    <col min="1" max="1" width="25.6640625" style="30" customWidth="1"/>
    <col min="2" max="2" width="11.33203125" style="30" customWidth="1"/>
    <col min="3" max="15" width="16" style="30" customWidth="1"/>
    <col min="16" max="16384" width="8.88671875" style="30"/>
  </cols>
  <sheetData>
    <row r="1" spans="1:30">
      <c r="A1" s="9" t="s">
        <v>29</v>
      </c>
      <c r="B1" s="9"/>
    </row>
    <row r="2" spans="1:30">
      <c r="A2" s="9" t="s">
        <v>28</v>
      </c>
      <c r="B2" s="9"/>
    </row>
    <row r="3" spans="1:30">
      <c r="A3" s="30" t="s">
        <v>170</v>
      </c>
    </row>
    <row r="4" spans="1:30">
      <c r="A4" s="108" t="s">
        <v>61</v>
      </c>
    </row>
    <row r="5" spans="1:30">
      <c r="C5" s="140"/>
      <c r="D5" s="140"/>
      <c r="E5" s="140"/>
      <c r="F5" s="140"/>
      <c r="G5" s="140"/>
      <c r="H5" s="140"/>
      <c r="I5" s="140"/>
      <c r="J5" s="140"/>
      <c r="K5" s="140"/>
      <c r="L5" s="140"/>
      <c r="M5" s="140"/>
      <c r="N5" s="146"/>
    </row>
    <row r="6" spans="1:30">
      <c r="A6" s="109" t="s">
        <v>85</v>
      </c>
      <c r="B6" s="109"/>
      <c r="N6" s="235"/>
    </row>
    <row r="7" spans="1:30">
      <c r="A7" s="9" t="s">
        <v>26</v>
      </c>
      <c r="B7" s="110" t="s">
        <v>58</v>
      </c>
      <c r="C7" s="111">
        <f>'Sales &amp; Revenue Adj.'!C5</f>
        <v>43101</v>
      </c>
      <c r="D7" s="111">
        <f>'Sales &amp; Revenue Adj.'!D5</f>
        <v>43132</v>
      </c>
      <c r="E7" s="111">
        <f>'Sales &amp; Revenue Adj.'!E5</f>
        <v>43160</v>
      </c>
      <c r="F7" s="111">
        <f>'Sales &amp; Revenue Adj.'!F5</f>
        <v>43191</v>
      </c>
      <c r="G7" s="111">
        <f>'Sales &amp; Revenue Adj.'!G5</f>
        <v>43221</v>
      </c>
      <c r="H7" s="111">
        <f>'Sales &amp; Revenue Adj.'!H5</f>
        <v>43252</v>
      </c>
      <c r="I7" s="111">
        <f>'Sales &amp; Revenue Adj.'!I5</f>
        <v>43282</v>
      </c>
      <c r="J7" s="111">
        <f>'Sales &amp; Revenue Adj.'!J5</f>
        <v>43313</v>
      </c>
      <c r="K7" s="111">
        <f>'Sales &amp; Revenue Adj.'!K5</f>
        <v>43344</v>
      </c>
      <c r="L7" s="111">
        <f>'Sales &amp; Revenue Adj.'!L5</f>
        <v>43374</v>
      </c>
      <c r="M7" s="111">
        <f>'Sales &amp; Revenue Adj.'!M5</f>
        <v>43405</v>
      </c>
      <c r="N7" s="111">
        <f>'Sales &amp; Revenue Adj.'!N5</f>
        <v>43435</v>
      </c>
      <c r="O7" s="16" t="s">
        <v>20</v>
      </c>
    </row>
    <row r="8" spans="1:30" s="131" customFormat="1">
      <c r="A8" s="34" t="s">
        <v>55</v>
      </c>
      <c r="B8" s="131">
        <v>5</v>
      </c>
      <c r="C8" s="116">
        <v>997460</v>
      </c>
      <c r="D8" s="116">
        <v>897140</v>
      </c>
      <c r="E8" s="116">
        <v>943660</v>
      </c>
      <c r="F8" s="116">
        <v>776620</v>
      </c>
      <c r="G8" s="116">
        <v>591080</v>
      </c>
      <c r="H8" s="118">
        <v>387720</v>
      </c>
      <c r="I8" s="116">
        <v>316260</v>
      </c>
      <c r="J8" s="116">
        <v>285140</v>
      </c>
      <c r="K8" s="116">
        <v>298260</v>
      </c>
      <c r="L8" s="116">
        <v>353440</v>
      </c>
      <c r="M8" s="116">
        <v>515476</v>
      </c>
      <c r="N8" s="116">
        <v>768624</v>
      </c>
      <c r="O8" s="118">
        <f>SUM(C8:N8)</f>
        <v>7130880</v>
      </c>
      <c r="Q8" s="30"/>
      <c r="R8" s="30"/>
      <c r="S8" s="236"/>
      <c r="T8" s="236"/>
      <c r="U8" s="236"/>
      <c r="V8" s="236"/>
      <c r="W8" s="236"/>
      <c r="X8" s="236"/>
      <c r="Y8" s="236"/>
      <c r="Z8" s="236"/>
      <c r="AA8" s="236"/>
      <c r="AB8" s="236"/>
      <c r="AC8" s="236"/>
      <c r="AD8" s="236"/>
    </row>
    <row r="9" spans="1:30" s="131" customFormat="1">
      <c r="A9" s="34" t="s">
        <v>156</v>
      </c>
      <c r="B9" s="131">
        <v>7</v>
      </c>
      <c r="C9" s="116">
        <v>1245600497.118</v>
      </c>
      <c r="D9" s="116">
        <v>1123202830.28</v>
      </c>
      <c r="E9" s="116">
        <v>1119823626.9689999</v>
      </c>
      <c r="F9" s="116">
        <v>924598024.89300001</v>
      </c>
      <c r="G9" s="116">
        <v>741369503.04700005</v>
      </c>
      <c r="H9" s="118">
        <v>663353185.37899995</v>
      </c>
      <c r="I9" s="116">
        <v>670337023.352</v>
      </c>
      <c r="J9" s="116">
        <v>735328695.551</v>
      </c>
      <c r="K9" s="116">
        <v>680363495.79100001</v>
      </c>
      <c r="L9" s="116">
        <v>687720733.88199997</v>
      </c>
      <c r="M9" s="116">
        <v>842221071.13300002</v>
      </c>
      <c r="N9" s="116">
        <v>1085744611.6700001</v>
      </c>
      <c r="O9" s="118">
        <f t="shared" ref="O9:O24" si="0">SUM(C9:N9)</f>
        <v>10519663299.064999</v>
      </c>
      <c r="Q9" s="30"/>
      <c r="R9" s="30"/>
      <c r="S9" s="236"/>
      <c r="T9" s="236"/>
      <c r="U9" s="236"/>
      <c r="V9" s="236"/>
      <c r="W9" s="236"/>
      <c r="X9" s="236"/>
      <c r="Y9" s="236"/>
      <c r="Z9" s="236"/>
      <c r="AA9" s="236"/>
      <c r="AB9" s="236"/>
      <c r="AC9" s="236"/>
      <c r="AD9" s="236"/>
    </row>
    <row r="10" spans="1:30" s="131" customFormat="1">
      <c r="A10" s="34" t="s">
        <v>36</v>
      </c>
      <c r="B10" s="131">
        <v>8</v>
      </c>
      <c r="C10" s="116">
        <v>27592309.217</v>
      </c>
      <c r="D10" s="116">
        <v>25743291.204</v>
      </c>
      <c r="E10" s="116">
        <v>25148347.254999999</v>
      </c>
      <c r="F10" s="116">
        <v>21812218.140000001</v>
      </c>
      <c r="G10" s="116">
        <v>18056250.261</v>
      </c>
      <c r="H10" s="118">
        <v>17691476.054000001</v>
      </c>
      <c r="I10" s="116">
        <v>17509270.335000001</v>
      </c>
      <c r="J10" s="116">
        <v>18663334.009</v>
      </c>
      <c r="K10" s="116">
        <v>18027881.932</v>
      </c>
      <c r="L10" s="116">
        <v>17435796.017000001</v>
      </c>
      <c r="M10" s="116">
        <v>19283903.647999998</v>
      </c>
      <c r="N10" s="116">
        <v>24238708.647999998</v>
      </c>
      <c r="O10" s="118">
        <f t="shared" si="0"/>
        <v>251202786.72</v>
      </c>
      <c r="Q10" s="30"/>
      <c r="R10" s="30"/>
      <c r="S10" s="236"/>
      <c r="T10" s="236"/>
      <c r="U10" s="236"/>
      <c r="V10" s="236"/>
      <c r="W10" s="236"/>
      <c r="X10" s="236"/>
      <c r="Y10" s="236"/>
      <c r="Z10" s="236"/>
      <c r="AA10" s="236"/>
      <c r="AB10" s="236"/>
      <c r="AC10" s="236"/>
      <c r="AD10" s="236"/>
    </row>
    <row r="11" spans="1:30" s="131" customFormat="1">
      <c r="A11" s="34" t="s">
        <v>39</v>
      </c>
      <c r="B11" s="131">
        <v>10</v>
      </c>
      <c r="C11" s="116">
        <v>3098040</v>
      </c>
      <c r="D11" s="116">
        <v>2614020</v>
      </c>
      <c r="E11" s="116">
        <v>2836440</v>
      </c>
      <c r="F11" s="116">
        <v>2486280</v>
      </c>
      <c r="G11" s="116">
        <v>2272140</v>
      </c>
      <c r="H11" s="118">
        <v>2309160</v>
      </c>
      <c r="I11" s="116">
        <v>2267400</v>
      </c>
      <c r="J11" s="116">
        <v>2356640.4</v>
      </c>
      <c r="K11" s="116">
        <v>2426801.1</v>
      </c>
      <c r="L11" s="116">
        <v>2291272.2000000002</v>
      </c>
      <c r="M11" s="116">
        <v>1691340</v>
      </c>
      <c r="N11" s="116">
        <v>3304326.3</v>
      </c>
      <c r="O11" s="118">
        <f t="shared" si="0"/>
        <v>29953860</v>
      </c>
      <c r="Q11" s="30"/>
      <c r="R11" s="30"/>
      <c r="S11" s="236"/>
      <c r="T11" s="236"/>
      <c r="U11" s="236"/>
      <c r="V11" s="236"/>
      <c r="W11" s="236"/>
      <c r="X11" s="236"/>
      <c r="Y11" s="236"/>
      <c r="Z11" s="236"/>
      <c r="AA11" s="236"/>
      <c r="AB11" s="236"/>
      <c r="AC11" s="236"/>
      <c r="AD11" s="236"/>
    </row>
    <row r="12" spans="1:30" s="131" customFormat="1">
      <c r="A12" s="34" t="s">
        <v>37</v>
      </c>
      <c r="B12" s="131">
        <v>11</v>
      </c>
      <c r="C12" s="116">
        <v>14974428.268999999</v>
      </c>
      <c r="D12" s="116">
        <v>13502408.460999999</v>
      </c>
      <c r="E12" s="116">
        <v>13696146.333000001</v>
      </c>
      <c r="F12" s="116">
        <v>11899442.74</v>
      </c>
      <c r="G12" s="116">
        <v>10675498.311000001</v>
      </c>
      <c r="H12" s="118">
        <v>10215371.359999999</v>
      </c>
      <c r="I12" s="116">
        <v>10303818.370999999</v>
      </c>
      <c r="J12" s="116">
        <v>12414786.642999999</v>
      </c>
      <c r="K12" s="116">
        <v>10899104.057</v>
      </c>
      <c r="L12" s="116">
        <v>10692755.982999999</v>
      </c>
      <c r="M12" s="116">
        <v>11529397.039999999</v>
      </c>
      <c r="N12" s="116">
        <v>13476483.731000001</v>
      </c>
      <c r="O12" s="118">
        <f t="shared" si="0"/>
        <v>144279641.29899999</v>
      </c>
      <c r="Q12" s="30"/>
      <c r="R12" s="30"/>
      <c r="S12" s="236"/>
      <c r="T12" s="236"/>
      <c r="U12" s="236"/>
      <c r="V12" s="236"/>
      <c r="W12" s="236"/>
      <c r="X12" s="236"/>
      <c r="Y12" s="236"/>
      <c r="Z12" s="236"/>
      <c r="AA12" s="236"/>
      <c r="AB12" s="236"/>
      <c r="AC12" s="236"/>
      <c r="AD12" s="236"/>
    </row>
    <row r="13" spans="1:30" s="131" customFormat="1">
      <c r="A13" s="34" t="s">
        <v>38</v>
      </c>
      <c r="B13" s="131">
        <v>12</v>
      </c>
      <c r="C13" s="116">
        <v>1647040</v>
      </c>
      <c r="D13" s="116">
        <v>1432900</v>
      </c>
      <c r="E13" s="116">
        <v>1526880</v>
      </c>
      <c r="F13" s="116">
        <v>1447900</v>
      </c>
      <c r="G13" s="116">
        <v>1122660</v>
      </c>
      <c r="H13" s="118">
        <v>966260</v>
      </c>
      <c r="I13" s="116">
        <v>1106120</v>
      </c>
      <c r="J13" s="116">
        <v>2188700</v>
      </c>
      <c r="K13" s="116">
        <v>1448440</v>
      </c>
      <c r="L13" s="116">
        <v>1191980</v>
      </c>
      <c r="M13" s="116">
        <v>1243960.1000000001</v>
      </c>
      <c r="N13" s="116">
        <v>1437039.9</v>
      </c>
      <c r="O13" s="118">
        <f t="shared" si="0"/>
        <v>16759880</v>
      </c>
      <c r="Q13" s="30"/>
      <c r="R13" s="30"/>
      <c r="S13" s="236"/>
      <c r="T13" s="236"/>
      <c r="U13" s="236"/>
      <c r="V13" s="236"/>
      <c r="W13" s="236"/>
      <c r="X13" s="236"/>
      <c r="Y13" s="236"/>
      <c r="Z13" s="236"/>
      <c r="AA13" s="236"/>
      <c r="AB13" s="236"/>
      <c r="AC13" s="236"/>
      <c r="AD13" s="236"/>
    </row>
    <row r="14" spans="1:30" s="131" customFormat="1">
      <c r="A14" s="34" t="s">
        <v>153</v>
      </c>
      <c r="B14" s="131">
        <v>24</v>
      </c>
      <c r="C14" s="116">
        <v>242459951.23099998</v>
      </c>
      <c r="D14" s="116">
        <v>224867111.17699999</v>
      </c>
      <c r="E14" s="116">
        <v>224646384.82399997</v>
      </c>
      <c r="F14" s="116">
        <v>200580672.93099999</v>
      </c>
      <c r="G14" s="116">
        <v>185648102.40099999</v>
      </c>
      <c r="H14" s="118">
        <v>184134839.60699996</v>
      </c>
      <c r="I14" s="116">
        <v>192213327.93900001</v>
      </c>
      <c r="J14" s="116">
        <v>207997878.27999997</v>
      </c>
      <c r="K14" s="116">
        <v>196094959.572</v>
      </c>
      <c r="L14" s="116">
        <v>181974725.954</v>
      </c>
      <c r="M14" s="116">
        <v>191312326.59699997</v>
      </c>
      <c r="N14" s="116">
        <v>215036493.13100001</v>
      </c>
      <c r="O14" s="118">
        <f t="shared" si="0"/>
        <v>2446966773.6439996</v>
      </c>
      <c r="Q14" s="30"/>
      <c r="R14" s="30"/>
      <c r="S14" s="236"/>
      <c r="T14" s="236"/>
      <c r="U14" s="236"/>
      <c r="V14" s="236"/>
      <c r="W14" s="236"/>
      <c r="X14" s="236"/>
      <c r="Y14" s="236"/>
      <c r="Z14" s="236"/>
      <c r="AA14" s="236"/>
      <c r="AB14" s="236"/>
      <c r="AC14" s="236"/>
      <c r="AD14" s="236"/>
    </row>
    <row r="15" spans="1:30" s="131" customFormat="1">
      <c r="A15" s="34" t="s">
        <v>154</v>
      </c>
      <c r="B15" s="131">
        <v>25</v>
      </c>
      <c r="C15" s="116">
        <v>253178476.366</v>
      </c>
      <c r="D15" s="116">
        <v>247212428.17199999</v>
      </c>
      <c r="E15" s="116">
        <v>248278744.898</v>
      </c>
      <c r="F15" s="116">
        <v>231408313.347</v>
      </c>
      <c r="G15" s="116">
        <v>227280428.412</v>
      </c>
      <c r="H15" s="118">
        <v>222571489.141</v>
      </c>
      <c r="I15" s="116">
        <v>226313146.016</v>
      </c>
      <c r="J15" s="116">
        <v>255163980.50400001</v>
      </c>
      <c r="K15" s="116">
        <v>230822615.18900001</v>
      </c>
      <c r="L15" s="116">
        <v>219063495.05000001</v>
      </c>
      <c r="M15" s="116">
        <v>224681333.46000001</v>
      </c>
      <c r="N15" s="116">
        <v>247141871.37400001</v>
      </c>
      <c r="O15" s="118">
        <f t="shared" si="0"/>
        <v>2833116321.9290004</v>
      </c>
      <c r="Q15" s="30"/>
      <c r="R15" s="30"/>
      <c r="S15" s="236"/>
      <c r="T15" s="236"/>
      <c r="U15" s="236"/>
      <c r="V15" s="236"/>
      <c r="W15" s="236"/>
      <c r="X15" s="236"/>
      <c r="Y15" s="236"/>
      <c r="Z15" s="236"/>
      <c r="AA15" s="236"/>
      <c r="AB15" s="236"/>
      <c r="AC15" s="236"/>
      <c r="AD15" s="236"/>
    </row>
    <row r="16" spans="1:30" s="131" customFormat="1">
      <c r="A16" s="34" t="s">
        <v>155</v>
      </c>
      <c r="B16" s="131">
        <v>26</v>
      </c>
      <c r="C16" s="116">
        <v>156475578.912</v>
      </c>
      <c r="D16" s="116">
        <v>157621456.891</v>
      </c>
      <c r="E16" s="116">
        <v>146486140.18899998</v>
      </c>
      <c r="F16" s="116">
        <v>143220450.197</v>
      </c>
      <c r="G16" s="116">
        <v>149052732.609</v>
      </c>
      <c r="H16" s="118">
        <v>155402049.403</v>
      </c>
      <c r="I16" s="116">
        <v>161766178.65000001</v>
      </c>
      <c r="J16" s="116">
        <v>183615102.368</v>
      </c>
      <c r="K16" s="116">
        <v>165499659.04699999</v>
      </c>
      <c r="L16" s="116">
        <v>154696497.05199999</v>
      </c>
      <c r="M16" s="116">
        <v>145368431.419</v>
      </c>
      <c r="N16" s="116">
        <v>158815985.792</v>
      </c>
      <c r="O16" s="118">
        <f t="shared" si="0"/>
        <v>1878020262.5289998</v>
      </c>
      <c r="Q16" s="30"/>
      <c r="R16" s="30"/>
      <c r="S16" s="236"/>
      <c r="T16" s="236"/>
      <c r="U16" s="236"/>
      <c r="V16" s="236"/>
      <c r="W16" s="236"/>
      <c r="X16" s="236"/>
      <c r="Y16" s="236"/>
      <c r="Z16" s="236"/>
      <c r="AA16" s="236"/>
      <c r="AB16" s="236"/>
      <c r="AC16" s="236"/>
      <c r="AD16" s="236"/>
    </row>
    <row r="17" spans="1:30" s="131" customFormat="1">
      <c r="A17" s="34" t="s">
        <v>5</v>
      </c>
      <c r="B17" s="131">
        <v>29</v>
      </c>
      <c r="C17" s="116">
        <v>269388.78899999999</v>
      </c>
      <c r="D17" s="116">
        <v>276136.7</v>
      </c>
      <c r="E17" s="116">
        <v>280808.11599999998</v>
      </c>
      <c r="F17" s="116">
        <v>266694.74800000002</v>
      </c>
      <c r="G17" s="116">
        <v>708710.26399999997</v>
      </c>
      <c r="H17" s="118">
        <v>1878608.1170000001</v>
      </c>
      <c r="I17" s="116">
        <v>3447384.53</v>
      </c>
      <c r="J17" s="116">
        <v>4528357.2280000001</v>
      </c>
      <c r="K17" s="116">
        <v>3435869.1839999999</v>
      </c>
      <c r="L17" s="116">
        <v>1100229.371</v>
      </c>
      <c r="M17" s="116">
        <v>309864.799</v>
      </c>
      <c r="N17" s="116">
        <v>224088.198</v>
      </c>
      <c r="O17" s="118">
        <f t="shared" si="0"/>
        <v>16726140.044000002</v>
      </c>
      <c r="Q17" s="30"/>
      <c r="R17" s="30"/>
      <c r="S17" s="236"/>
      <c r="T17" s="236"/>
      <c r="U17" s="236"/>
      <c r="V17" s="236"/>
      <c r="W17" s="236"/>
      <c r="X17" s="236"/>
      <c r="Y17" s="236"/>
      <c r="Z17" s="236"/>
      <c r="AA17" s="236"/>
      <c r="AB17" s="236"/>
      <c r="AC17" s="236"/>
      <c r="AD17" s="236"/>
    </row>
    <row r="18" spans="1:30" s="131" customFormat="1">
      <c r="A18" s="34" t="s">
        <v>6</v>
      </c>
      <c r="B18" s="131">
        <v>31</v>
      </c>
      <c r="C18" s="116">
        <v>111293428.93399999</v>
      </c>
      <c r="D18" s="116">
        <v>112448329.70199999</v>
      </c>
      <c r="E18" s="116">
        <v>100970460.10600001</v>
      </c>
      <c r="F18" s="116">
        <v>106215200.595</v>
      </c>
      <c r="G18" s="116">
        <v>103197424.47499999</v>
      </c>
      <c r="H18" s="118">
        <v>101103077.88</v>
      </c>
      <c r="I18" s="116">
        <v>107121848.958</v>
      </c>
      <c r="J18" s="116">
        <v>111938040.63699999</v>
      </c>
      <c r="K18" s="116">
        <v>108706433.20900001</v>
      </c>
      <c r="L18" s="116">
        <v>100648500.84099999</v>
      </c>
      <c r="M18" s="116">
        <v>96160731.420000002</v>
      </c>
      <c r="N18" s="116">
        <v>108100631.08000001</v>
      </c>
      <c r="O18" s="118">
        <f t="shared" si="0"/>
        <v>1267904107.8369999</v>
      </c>
      <c r="Q18" s="30"/>
      <c r="R18" s="30"/>
      <c r="S18" s="236"/>
      <c r="T18" s="236"/>
      <c r="U18" s="236"/>
      <c r="V18" s="236"/>
      <c r="W18" s="236"/>
      <c r="X18" s="236"/>
      <c r="Y18" s="236"/>
      <c r="Z18" s="236"/>
      <c r="AA18" s="236"/>
      <c r="AB18" s="236"/>
      <c r="AC18" s="236"/>
      <c r="AD18" s="236"/>
    </row>
    <row r="19" spans="1:30" s="131" customFormat="1">
      <c r="A19" s="8" t="s">
        <v>7</v>
      </c>
      <c r="B19" s="131">
        <v>35</v>
      </c>
      <c r="C19" s="116">
        <v>6000</v>
      </c>
      <c r="D19" s="116">
        <v>5400</v>
      </c>
      <c r="E19" s="116">
        <v>5400</v>
      </c>
      <c r="F19" s="116">
        <v>2496.6</v>
      </c>
      <c r="G19" s="116">
        <v>357143.4</v>
      </c>
      <c r="H19" s="118">
        <v>628320</v>
      </c>
      <c r="I19" s="116">
        <v>649320</v>
      </c>
      <c r="J19" s="116">
        <v>1006380</v>
      </c>
      <c r="K19" s="116">
        <v>750660</v>
      </c>
      <c r="L19" s="116">
        <v>794580</v>
      </c>
      <c r="M19" s="116">
        <v>235920</v>
      </c>
      <c r="N19" s="116">
        <v>5760</v>
      </c>
      <c r="O19" s="118">
        <f t="shared" si="0"/>
        <v>4447380</v>
      </c>
      <c r="Q19" s="30"/>
      <c r="R19" s="30"/>
      <c r="S19" s="236"/>
      <c r="T19" s="236"/>
      <c r="U19" s="236"/>
      <c r="V19" s="236"/>
      <c r="W19" s="236"/>
      <c r="X19" s="236"/>
      <c r="Y19" s="236"/>
      <c r="Z19" s="236"/>
      <c r="AA19" s="236"/>
      <c r="AB19" s="236"/>
      <c r="AC19" s="236"/>
      <c r="AD19" s="236"/>
    </row>
    <row r="20" spans="1:30" s="131" customFormat="1">
      <c r="A20" s="34" t="s">
        <v>24</v>
      </c>
      <c r="B20" s="131">
        <v>40</v>
      </c>
      <c r="C20" s="116">
        <v>45745730.302000001</v>
      </c>
      <c r="D20" s="116">
        <v>43929830.578000002</v>
      </c>
      <c r="E20" s="116">
        <v>44503265.692999996</v>
      </c>
      <c r="F20" s="116">
        <v>42551050.405000001</v>
      </c>
      <c r="G20" s="116">
        <v>42098019.358999997</v>
      </c>
      <c r="H20" s="118">
        <v>36454394.177000001</v>
      </c>
      <c r="I20" s="116">
        <v>48717375.324000001</v>
      </c>
      <c r="J20" s="116">
        <v>46696152.519000001</v>
      </c>
      <c r="K20" s="116">
        <v>43379395.791000001</v>
      </c>
      <c r="L20" s="116">
        <v>35046087.943999998</v>
      </c>
      <c r="M20" s="116">
        <v>47156353.952</v>
      </c>
      <c r="N20" s="116">
        <v>42267793.200999998</v>
      </c>
      <c r="O20" s="118">
        <f t="shared" si="0"/>
        <v>518545449.245</v>
      </c>
      <c r="Q20" s="30"/>
      <c r="R20" s="30"/>
      <c r="S20" s="236"/>
      <c r="T20" s="236"/>
      <c r="U20" s="236"/>
      <c r="V20" s="236"/>
      <c r="W20" s="236"/>
      <c r="X20" s="236"/>
      <c r="Y20" s="236"/>
      <c r="Z20" s="236"/>
      <c r="AA20" s="236"/>
      <c r="AB20" s="236"/>
      <c r="AC20" s="236"/>
      <c r="AD20" s="236"/>
    </row>
    <row r="21" spans="1:30" s="131" customFormat="1">
      <c r="A21" s="34" t="s">
        <v>8</v>
      </c>
      <c r="B21" s="131">
        <v>43</v>
      </c>
      <c r="C21" s="116">
        <v>14705562.185000001</v>
      </c>
      <c r="D21" s="116">
        <v>13348269.555</v>
      </c>
      <c r="E21" s="116">
        <v>14774100</v>
      </c>
      <c r="F21" s="116">
        <v>12167918.880000001</v>
      </c>
      <c r="G21" s="116">
        <v>9528385.6850000005</v>
      </c>
      <c r="H21" s="118">
        <v>8207965.2699999996</v>
      </c>
      <c r="I21" s="116">
        <v>6333325.7949999999</v>
      </c>
      <c r="J21" s="116">
        <v>5565099.335</v>
      </c>
      <c r="K21" s="116">
        <v>5746479.6399999997</v>
      </c>
      <c r="L21" s="116">
        <v>7995505.7249999996</v>
      </c>
      <c r="M21" s="116">
        <v>9194158.8350000009</v>
      </c>
      <c r="N21" s="116">
        <v>12572569.045</v>
      </c>
      <c r="O21" s="118">
        <f t="shared" si="0"/>
        <v>120139339.95</v>
      </c>
      <c r="Q21" s="30"/>
      <c r="R21" s="30"/>
      <c r="S21" s="236"/>
      <c r="T21" s="236"/>
      <c r="U21" s="236"/>
      <c r="V21" s="236"/>
      <c r="W21" s="236"/>
      <c r="X21" s="236"/>
      <c r="Y21" s="236"/>
      <c r="Z21" s="236"/>
      <c r="AA21" s="236"/>
      <c r="AB21" s="236"/>
      <c r="AC21" s="236"/>
      <c r="AD21" s="236"/>
    </row>
    <row r="22" spans="1:30">
      <c r="A22" s="8" t="s">
        <v>158</v>
      </c>
      <c r="B22" s="34" t="s">
        <v>57</v>
      </c>
      <c r="C22" s="116">
        <v>51923761.625</v>
      </c>
      <c r="D22" s="116">
        <v>83844828.819000006</v>
      </c>
      <c r="E22" s="116">
        <v>16550318.004999999</v>
      </c>
      <c r="F22" s="116">
        <v>52598779.873999998</v>
      </c>
      <c r="G22" s="116">
        <v>51025804.240999997</v>
      </c>
      <c r="H22" s="118">
        <v>53857181.723000005</v>
      </c>
      <c r="I22" s="116">
        <v>54193014.815999992</v>
      </c>
      <c r="J22" s="116">
        <v>50846186.817000002</v>
      </c>
      <c r="K22" s="116">
        <v>59524700.609000005</v>
      </c>
      <c r="L22" s="116">
        <v>50962795.626000002</v>
      </c>
      <c r="M22" s="116">
        <v>52294545.349000007</v>
      </c>
      <c r="N22" s="116">
        <v>40049706.736000001</v>
      </c>
      <c r="O22" s="118">
        <f t="shared" si="0"/>
        <v>617671624.24000001</v>
      </c>
      <c r="S22" s="236"/>
      <c r="T22" s="236"/>
      <c r="U22" s="236"/>
      <c r="V22" s="236"/>
      <c r="W22" s="236"/>
      <c r="X22" s="236"/>
      <c r="Y22" s="236"/>
      <c r="Z22" s="236"/>
      <c r="AA22" s="236"/>
      <c r="AB22" s="236"/>
      <c r="AC22" s="236"/>
      <c r="AD22" s="236"/>
    </row>
    <row r="23" spans="1:30">
      <c r="A23" s="8" t="s">
        <v>157</v>
      </c>
      <c r="B23" s="34" t="s">
        <v>56</v>
      </c>
      <c r="C23" s="116">
        <v>5833297.7620000001</v>
      </c>
      <c r="D23" s="116">
        <v>5903361.0930000003</v>
      </c>
      <c r="E23" s="116">
        <v>5627651.4330000002</v>
      </c>
      <c r="F23" s="116">
        <v>6038794.7130000005</v>
      </c>
      <c r="G23" s="116">
        <v>6061283.9859999996</v>
      </c>
      <c r="H23" s="118">
        <v>5842414.602</v>
      </c>
      <c r="I23" s="116">
        <v>5831969.0729999999</v>
      </c>
      <c r="J23" s="116">
        <v>5908433.5570000019</v>
      </c>
      <c r="K23" s="116">
        <v>5836334.4180000005</v>
      </c>
      <c r="L23" s="116">
        <v>6065007.6610000003</v>
      </c>
      <c r="M23" s="116">
        <v>5708355.3970000008</v>
      </c>
      <c r="N23" s="116">
        <v>5547688.523000001</v>
      </c>
      <c r="O23" s="118">
        <f t="shared" si="0"/>
        <v>70204592.217999995</v>
      </c>
      <c r="S23" s="236"/>
      <c r="T23" s="236"/>
      <c r="U23" s="236"/>
      <c r="V23" s="236"/>
      <c r="W23" s="236"/>
      <c r="X23" s="236"/>
      <c r="Y23" s="236"/>
      <c r="Z23" s="236"/>
      <c r="AA23" s="236"/>
      <c r="AB23" s="236"/>
      <c r="AC23" s="236"/>
      <c r="AD23" s="236"/>
    </row>
    <row r="24" spans="1:30" s="131" customFormat="1">
      <c r="A24" s="163" t="s">
        <v>23</v>
      </c>
      <c r="B24" s="163"/>
      <c r="C24" s="118">
        <f t="shared" ref="C24:N24" si="1">SUM(C8:C23)</f>
        <v>2175800950.71</v>
      </c>
      <c r="D24" s="118">
        <f t="shared" si="1"/>
        <v>2056849742.632</v>
      </c>
      <c r="E24" s="118">
        <f t="shared" si="1"/>
        <v>1966098373.8209999</v>
      </c>
      <c r="F24" s="118">
        <f t="shared" si="1"/>
        <v>1758070858.0630002</v>
      </c>
      <c r="G24" s="118">
        <f t="shared" si="1"/>
        <v>1549045166.451</v>
      </c>
      <c r="H24" s="118">
        <f t="shared" si="1"/>
        <v>1465003512.7130001</v>
      </c>
      <c r="I24" s="118">
        <f t="shared" si="1"/>
        <v>1508426783.1589999</v>
      </c>
      <c r="J24" s="118">
        <f t="shared" si="1"/>
        <v>1644502907.8479998</v>
      </c>
      <c r="K24" s="118">
        <f t="shared" si="1"/>
        <v>1533261089.5390003</v>
      </c>
      <c r="L24" s="118">
        <f t="shared" si="1"/>
        <v>1478033403.306</v>
      </c>
      <c r="M24" s="118">
        <f t="shared" si="1"/>
        <v>1648907169.1489999</v>
      </c>
      <c r="N24" s="118">
        <f t="shared" si="1"/>
        <v>1958732381.3290002</v>
      </c>
      <c r="O24" s="118">
        <f t="shared" si="0"/>
        <v>20742732338.719997</v>
      </c>
    </row>
    <row r="25" spans="1:30" ht="15">
      <c r="C25" s="112"/>
      <c r="D25" s="112"/>
      <c r="E25" s="112"/>
      <c r="F25" s="112"/>
      <c r="G25" s="112"/>
      <c r="H25" s="112"/>
      <c r="I25" s="112"/>
      <c r="J25" s="112"/>
      <c r="K25" s="112"/>
      <c r="L25" s="112"/>
      <c r="M25" s="112"/>
      <c r="N25" s="113"/>
      <c r="O25" s="112"/>
    </row>
    <row r="26" spans="1:30">
      <c r="N26" s="131"/>
    </row>
    <row r="27" spans="1:30">
      <c r="A27" s="9" t="s">
        <v>29</v>
      </c>
    </row>
    <row r="28" spans="1:30">
      <c r="A28" s="9" t="s">
        <v>148</v>
      </c>
    </row>
    <row r="29" spans="1:30">
      <c r="A29" s="30" t="s">
        <v>162</v>
      </c>
    </row>
    <row r="30" spans="1:30">
      <c r="A30" s="9" t="s">
        <v>85</v>
      </c>
      <c r="B30" s="9"/>
      <c r="C30" s="9"/>
      <c r="D30" s="9"/>
      <c r="E30" s="9"/>
      <c r="F30" s="9"/>
      <c r="G30" s="9"/>
      <c r="H30" s="9"/>
      <c r="I30" s="9"/>
      <c r="J30" s="9"/>
      <c r="K30" s="9"/>
      <c r="L30" s="9"/>
      <c r="M30" s="9"/>
      <c r="N30" s="235"/>
    </row>
    <row r="31" spans="1:30">
      <c r="A31" s="9" t="s">
        <v>26</v>
      </c>
      <c r="B31" s="9" t="s">
        <v>58</v>
      </c>
      <c r="C31" s="111">
        <f t="shared" ref="C31:N31" si="2">C7</f>
        <v>43101</v>
      </c>
      <c r="D31" s="111">
        <f t="shared" si="2"/>
        <v>43132</v>
      </c>
      <c r="E31" s="111">
        <f t="shared" si="2"/>
        <v>43160</v>
      </c>
      <c r="F31" s="111">
        <f t="shared" si="2"/>
        <v>43191</v>
      </c>
      <c r="G31" s="111">
        <f t="shared" si="2"/>
        <v>43221</v>
      </c>
      <c r="H31" s="111">
        <f t="shared" si="2"/>
        <v>43252</v>
      </c>
      <c r="I31" s="111">
        <f t="shared" si="2"/>
        <v>43282</v>
      </c>
      <c r="J31" s="111">
        <f t="shared" si="2"/>
        <v>43313</v>
      </c>
      <c r="K31" s="111">
        <f t="shared" si="2"/>
        <v>43344</v>
      </c>
      <c r="L31" s="111">
        <f t="shared" si="2"/>
        <v>43374</v>
      </c>
      <c r="M31" s="111">
        <f t="shared" si="2"/>
        <v>43405</v>
      </c>
      <c r="N31" s="111">
        <f t="shared" si="2"/>
        <v>43435</v>
      </c>
    </row>
    <row r="32" spans="1:30">
      <c r="A32" s="34" t="s">
        <v>55</v>
      </c>
      <c r="B32" s="236">
        <v>5</v>
      </c>
      <c r="C32" s="141">
        <v>8</v>
      </c>
      <c r="D32" s="141">
        <v>8</v>
      </c>
      <c r="E32" s="141">
        <v>8</v>
      </c>
      <c r="F32" s="141">
        <v>8</v>
      </c>
      <c r="G32" s="141">
        <v>8</v>
      </c>
      <c r="H32" s="141">
        <v>8</v>
      </c>
      <c r="I32" s="141">
        <v>8</v>
      </c>
      <c r="J32" s="141">
        <v>8</v>
      </c>
      <c r="K32" s="141">
        <v>8</v>
      </c>
      <c r="L32" s="141">
        <v>8</v>
      </c>
      <c r="M32" s="141">
        <v>8</v>
      </c>
      <c r="N32" s="141">
        <v>8</v>
      </c>
    </row>
    <row r="33" spans="1:14">
      <c r="A33" s="34" t="s">
        <v>156</v>
      </c>
      <c r="B33" s="236">
        <v>7</v>
      </c>
      <c r="C33" s="141">
        <v>1005060</v>
      </c>
      <c r="D33" s="141">
        <v>1006215</v>
      </c>
      <c r="E33" s="141">
        <v>1006855</v>
      </c>
      <c r="F33" s="141">
        <v>1007514</v>
      </c>
      <c r="G33" s="141">
        <v>1008561</v>
      </c>
      <c r="H33" s="141">
        <v>1009696</v>
      </c>
      <c r="I33" s="141">
        <v>1010120</v>
      </c>
      <c r="J33" s="141">
        <v>1011178</v>
      </c>
      <c r="K33" s="141">
        <v>1012929</v>
      </c>
      <c r="L33" s="141">
        <v>1014406</v>
      </c>
      <c r="M33" s="141">
        <v>1016565</v>
      </c>
      <c r="N33" s="141">
        <v>1017763</v>
      </c>
    </row>
    <row r="34" spans="1:14">
      <c r="A34" s="34" t="s">
        <v>36</v>
      </c>
      <c r="B34" s="236">
        <v>8</v>
      </c>
      <c r="C34" s="141">
        <v>29987</v>
      </c>
      <c r="D34" s="141">
        <v>29970</v>
      </c>
      <c r="E34" s="141">
        <v>30012</v>
      </c>
      <c r="F34" s="141">
        <v>30016</v>
      </c>
      <c r="G34" s="141">
        <v>30040</v>
      </c>
      <c r="H34" s="141">
        <v>30049</v>
      </c>
      <c r="I34" s="141">
        <v>30083</v>
      </c>
      <c r="J34" s="141">
        <v>30112</v>
      </c>
      <c r="K34" s="141">
        <v>30107</v>
      </c>
      <c r="L34" s="141">
        <v>30128</v>
      </c>
      <c r="M34" s="141">
        <v>30153</v>
      </c>
      <c r="N34" s="141">
        <v>30152</v>
      </c>
    </row>
    <row r="35" spans="1:14">
      <c r="A35" s="34" t="s">
        <v>39</v>
      </c>
      <c r="B35" s="236">
        <v>10</v>
      </c>
      <c r="C35" s="141">
        <v>13</v>
      </c>
      <c r="D35" s="141">
        <v>13</v>
      </c>
      <c r="E35" s="141">
        <v>13</v>
      </c>
      <c r="F35" s="141">
        <v>13</v>
      </c>
      <c r="G35" s="141">
        <v>13</v>
      </c>
      <c r="H35" s="141">
        <v>13</v>
      </c>
      <c r="I35" s="141">
        <v>13</v>
      </c>
      <c r="J35" s="141">
        <v>13</v>
      </c>
      <c r="K35" s="141">
        <v>13</v>
      </c>
      <c r="L35" s="141">
        <v>13</v>
      </c>
      <c r="M35" s="141">
        <v>13</v>
      </c>
      <c r="N35" s="141">
        <v>13</v>
      </c>
    </row>
    <row r="36" spans="1:14">
      <c r="A36" s="34" t="s">
        <v>37</v>
      </c>
      <c r="B36" s="236">
        <v>11</v>
      </c>
      <c r="C36" s="141">
        <v>307</v>
      </c>
      <c r="D36" s="141">
        <v>308</v>
      </c>
      <c r="E36" s="141">
        <v>305</v>
      </c>
      <c r="F36" s="141">
        <v>307</v>
      </c>
      <c r="G36" s="141">
        <v>305</v>
      </c>
      <c r="H36" s="141">
        <v>305</v>
      </c>
      <c r="I36" s="141">
        <v>306</v>
      </c>
      <c r="J36" s="141">
        <v>306</v>
      </c>
      <c r="K36" s="141">
        <v>304</v>
      </c>
      <c r="L36" s="141">
        <v>305</v>
      </c>
      <c r="M36" s="141">
        <v>304</v>
      </c>
      <c r="N36" s="141">
        <v>303</v>
      </c>
    </row>
    <row r="37" spans="1:14">
      <c r="A37" s="34" t="s">
        <v>38</v>
      </c>
      <c r="B37" s="236">
        <v>12</v>
      </c>
      <c r="C37" s="141">
        <v>13</v>
      </c>
      <c r="D37" s="141">
        <v>13</v>
      </c>
      <c r="E37" s="141">
        <v>13</v>
      </c>
      <c r="F37" s="141">
        <v>13</v>
      </c>
      <c r="G37" s="141">
        <v>13</v>
      </c>
      <c r="H37" s="141">
        <v>13</v>
      </c>
      <c r="I37" s="141">
        <v>13</v>
      </c>
      <c r="J37" s="141">
        <v>14</v>
      </c>
      <c r="K37" s="141">
        <v>14</v>
      </c>
      <c r="L37" s="141">
        <v>14</v>
      </c>
      <c r="M37" s="141">
        <v>14</v>
      </c>
      <c r="N37" s="141">
        <v>14</v>
      </c>
    </row>
    <row r="38" spans="1:14">
      <c r="A38" s="34" t="s">
        <v>153</v>
      </c>
      <c r="B38" s="236">
        <v>24</v>
      </c>
      <c r="C38" s="141">
        <v>90968</v>
      </c>
      <c r="D38" s="141">
        <v>91153</v>
      </c>
      <c r="E38" s="141">
        <v>91252</v>
      </c>
      <c r="F38" s="141">
        <v>91258</v>
      </c>
      <c r="G38" s="141">
        <v>91332</v>
      </c>
      <c r="H38" s="141">
        <v>91543</v>
      </c>
      <c r="I38" s="141">
        <v>91620</v>
      </c>
      <c r="J38" s="141">
        <v>91735</v>
      </c>
      <c r="K38" s="141">
        <v>91870</v>
      </c>
      <c r="L38" s="141">
        <v>91902</v>
      </c>
      <c r="M38" s="141">
        <v>91842</v>
      </c>
      <c r="N38" s="141">
        <v>91794</v>
      </c>
    </row>
    <row r="39" spans="1:14">
      <c r="A39" s="34" t="s">
        <v>154</v>
      </c>
      <c r="B39" s="236">
        <v>25</v>
      </c>
      <c r="C39" s="141">
        <v>6977</v>
      </c>
      <c r="D39" s="141">
        <v>7077</v>
      </c>
      <c r="E39" s="141">
        <v>7201</v>
      </c>
      <c r="F39" s="141">
        <v>7315</v>
      </c>
      <c r="G39" s="141">
        <v>7372</v>
      </c>
      <c r="H39" s="141">
        <v>7273</v>
      </c>
      <c r="I39" s="141">
        <v>7242</v>
      </c>
      <c r="J39" s="141">
        <v>7243</v>
      </c>
      <c r="K39" s="141">
        <v>7248</v>
      </c>
      <c r="L39" s="141">
        <v>7288</v>
      </c>
      <c r="M39" s="141">
        <v>7339</v>
      </c>
      <c r="N39" s="141">
        <v>7348</v>
      </c>
    </row>
    <row r="40" spans="1:14">
      <c r="A40" s="34" t="s">
        <v>155</v>
      </c>
      <c r="B40" s="236">
        <v>26</v>
      </c>
      <c r="C40" s="141">
        <v>790</v>
      </c>
      <c r="D40" s="141">
        <v>785</v>
      </c>
      <c r="E40" s="141">
        <v>786</v>
      </c>
      <c r="F40" s="141">
        <v>790</v>
      </c>
      <c r="G40" s="141">
        <v>819</v>
      </c>
      <c r="H40" s="141">
        <v>848</v>
      </c>
      <c r="I40" s="141">
        <v>846</v>
      </c>
      <c r="J40" s="141">
        <v>849</v>
      </c>
      <c r="K40" s="141">
        <v>849</v>
      </c>
      <c r="L40" s="141">
        <v>836</v>
      </c>
      <c r="M40" s="141">
        <v>806</v>
      </c>
      <c r="N40" s="141">
        <v>808</v>
      </c>
    </row>
    <row r="41" spans="1:14">
      <c r="A41" s="34" t="s">
        <v>5</v>
      </c>
      <c r="B41" s="236">
        <v>29</v>
      </c>
      <c r="C41" s="141">
        <v>533</v>
      </c>
      <c r="D41" s="141">
        <v>521</v>
      </c>
      <c r="E41" s="141">
        <v>529</v>
      </c>
      <c r="F41" s="141">
        <v>564</v>
      </c>
      <c r="G41" s="141">
        <v>629</v>
      </c>
      <c r="H41" s="141">
        <v>665</v>
      </c>
      <c r="I41" s="141">
        <v>687</v>
      </c>
      <c r="J41" s="141">
        <v>695</v>
      </c>
      <c r="K41" s="141">
        <v>683</v>
      </c>
      <c r="L41" s="141">
        <v>633</v>
      </c>
      <c r="M41" s="141">
        <v>554</v>
      </c>
      <c r="N41" s="141">
        <v>539</v>
      </c>
    </row>
    <row r="42" spans="1:14">
      <c r="A42" s="34" t="s">
        <v>6</v>
      </c>
      <c r="B42" s="236">
        <v>31</v>
      </c>
      <c r="C42" s="141">
        <v>469</v>
      </c>
      <c r="D42" s="141">
        <v>467</v>
      </c>
      <c r="E42" s="141">
        <v>468</v>
      </c>
      <c r="F42" s="141">
        <v>470</v>
      </c>
      <c r="G42" s="141">
        <v>469</v>
      </c>
      <c r="H42" s="141">
        <v>470</v>
      </c>
      <c r="I42" s="141">
        <v>470</v>
      </c>
      <c r="J42" s="141">
        <v>469</v>
      </c>
      <c r="K42" s="141">
        <v>468</v>
      </c>
      <c r="L42" s="141">
        <v>469</v>
      </c>
      <c r="M42" s="141">
        <v>469</v>
      </c>
      <c r="N42" s="141">
        <v>468</v>
      </c>
    </row>
    <row r="43" spans="1:14">
      <c r="A43" s="8" t="s">
        <v>7</v>
      </c>
      <c r="B43" s="236">
        <v>35</v>
      </c>
      <c r="C43" s="141">
        <v>1</v>
      </c>
      <c r="D43" s="141">
        <v>1</v>
      </c>
      <c r="E43" s="141">
        <v>1</v>
      </c>
      <c r="F43" s="141">
        <v>1</v>
      </c>
      <c r="G43" s="141">
        <v>2</v>
      </c>
      <c r="H43" s="141">
        <v>2</v>
      </c>
      <c r="I43" s="141">
        <v>2</v>
      </c>
      <c r="J43" s="141">
        <v>2</v>
      </c>
      <c r="K43" s="141">
        <v>2</v>
      </c>
      <c r="L43" s="141">
        <v>2</v>
      </c>
      <c r="M43" s="141">
        <v>2</v>
      </c>
      <c r="N43" s="141">
        <v>2</v>
      </c>
    </row>
    <row r="44" spans="1:14">
      <c r="A44" s="34" t="s">
        <v>24</v>
      </c>
      <c r="B44" s="236">
        <v>40</v>
      </c>
      <c r="C44" s="141">
        <v>130</v>
      </c>
      <c r="D44" s="141">
        <v>128</v>
      </c>
      <c r="E44" s="141">
        <v>128</v>
      </c>
      <c r="F44" s="141">
        <v>128</v>
      </c>
      <c r="G44" s="141">
        <v>128</v>
      </c>
      <c r="H44" s="141">
        <v>128</v>
      </c>
      <c r="I44" s="141">
        <v>129</v>
      </c>
      <c r="J44" s="141">
        <v>129</v>
      </c>
      <c r="K44" s="141">
        <v>129</v>
      </c>
      <c r="L44" s="141">
        <v>129</v>
      </c>
      <c r="M44" s="141">
        <v>129</v>
      </c>
      <c r="N44" s="141">
        <v>127</v>
      </c>
    </row>
    <row r="45" spans="1:14">
      <c r="A45" s="34" t="s">
        <v>8</v>
      </c>
      <c r="B45" s="236">
        <v>43</v>
      </c>
      <c r="C45" s="141">
        <v>157</v>
      </c>
      <c r="D45" s="141">
        <v>156</v>
      </c>
      <c r="E45" s="141">
        <v>156</v>
      </c>
      <c r="F45" s="141">
        <v>155</v>
      </c>
      <c r="G45" s="141">
        <v>155</v>
      </c>
      <c r="H45" s="141">
        <v>155</v>
      </c>
      <c r="I45" s="141">
        <v>155</v>
      </c>
      <c r="J45" s="141">
        <v>154</v>
      </c>
      <c r="K45" s="141">
        <v>154</v>
      </c>
      <c r="L45" s="141">
        <v>153</v>
      </c>
      <c r="M45" s="141">
        <v>153</v>
      </c>
      <c r="N45" s="141">
        <v>153</v>
      </c>
    </row>
    <row r="46" spans="1:14">
      <c r="A46" s="8" t="s">
        <v>158</v>
      </c>
      <c r="B46" s="236" t="s">
        <v>57</v>
      </c>
      <c r="C46" s="141">
        <v>25</v>
      </c>
      <c r="D46" s="141">
        <v>25</v>
      </c>
      <c r="E46" s="141">
        <v>25</v>
      </c>
      <c r="F46" s="141">
        <v>25</v>
      </c>
      <c r="G46" s="141">
        <v>25</v>
      </c>
      <c r="H46" s="141">
        <v>25</v>
      </c>
      <c r="I46" s="141">
        <v>25</v>
      </c>
      <c r="J46" s="141">
        <v>25</v>
      </c>
      <c r="K46" s="141">
        <v>25</v>
      </c>
      <c r="L46" s="141">
        <v>25</v>
      </c>
      <c r="M46" s="141">
        <v>25</v>
      </c>
      <c r="N46" s="141">
        <v>25</v>
      </c>
    </row>
    <row r="47" spans="1:14">
      <c r="A47" s="8" t="s">
        <v>157</v>
      </c>
      <c r="B47" s="236" t="s">
        <v>56</v>
      </c>
      <c r="C47" s="141">
        <v>7688</v>
      </c>
      <c r="D47" s="141">
        <v>7711</v>
      </c>
      <c r="E47" s="141">
        <v>7732</v>
      </c>
      <c r="F47" s="141">
        <v>7767</v>
      </c>
      <c r="G47" s="141">
        <v>7804</v>
      </c>
      <c r="H47" s="141">
        <v>7850</v>
      </c>
      <c r="I47" s="141">
        <v>7854</v>
      </c>
      <c r="J47" s="141">
        <v>7869</v>
      </c>
      <c r="K47" s="141">
        <v>7883</v>
      </c>
      <c r="L47" s="141">
        <v>7905</v>
      </c>
      <c r="M47" s="141">
        <v>7924</v>
      </c>
      <c r="N47" s="141">
        <v>7963</v>
      </c>
    </row>
    <row r="48" spans="1:14">
      <c r="A48" s="30" t="s">
        <v>149</v>
      </c>
      <c r="B48" s="236"/>
      <c r="C48" s="141">
        <v>13</v>
      </c>
      <c r="D48" s="141">
        <v>13</v>
      </c>
      <c r="E48" s="141">
        <v>13</v>
      </c>
      <c r="F48" s="141">
        <v>13</v>
      </c>
      <c r="G48" s="141">
        <v>13</v>
      </c>
      <c r="H48" s="141">
        <v>13</v>
      </c>
      <c r="I48" s="141">
        <v>13</v>
      </c>
      <c r="J48" s="141">
        <v>13</v>
      </c>
      <c r="K48" s="141">
        <v>13</v>
      </c>
      <c r="L48" s="141">
        <v>13</v>
      </c>
      <c r="M48" s="141">
        <v>13</v>
      </c>
      <c r="N48" s="141">
        <v>13</v>
      </c>
    </row>
    <row r="49" spans="1:14">
      <c r="A49" s="30" t="s">
        <v>150</v>
      </c>
      <c r="B49" s="236"/>
      <c r="C49" s="141">
        <v>3</v>
      </c>
      <c r="D49" s="141">
        <v>3</v>
      </c>
      <c r="E49" s="141">
        <v>3</v>
      </c>
      <c r="F49" s="141">
        <v>3</v>
      </c>
      <c r="G49" s="141">
        <v>3</v>
      </c>
      <c r="H49" s="141">
        <v>3</v>
      </c>
      <c r="I49" s="141">
        <v>3</v>
      </c>
      <c r="J49" s="141">
        <v>3</v>
      </c>
      <c r="K49" s="141">
        <v>3</v>
      </c>
      <c r="L49" s="141">
        <v>3</v>
      </c>
      <c r="M49" s="141">
        <v>3</v>
      </c>
      <c r="N49" s="141">
        <v>3</v>
      </c>
    </row>
    <row r="50" spans="1:14">
      <c r="A50" s="30" t="s">
        <v>23</v>
      </c>
      <c r="B50" s="236"/>
      <c r="C50" s="141">
        <f>SUM(C32:C49)</f>
        <v>1143142</v>
      </c>
      <c r="D50" s="141">
        <f t="shared" ref="D50:N50" si="3">SUM(D32:D49)</f>
        <v>1144567</v>
      </c>
      <c r="E50" s="141">
        <f t="shared" si="3"/>
        <v>1145500</v>
      </c>
      <c r="F50" s="141">
        <f t="shared" si="3"/>
        <v>1146360</v>
      </c>
      <c r="G50" s="141">
        <f t="shared" si="3"/>
        <v>1147691</v>
      </c>
      <c r="H50" s="141">
        <f t="shared" si="3"/>
        <v>1149059</v>
      </c>
      <c r="I50" s="141">
        <f t="shared" si="3"/>
        <v>1149589</v>
      </c>
      <c r="J50" s="141">
        <f t="shared" si="3"/>
        <v>1150817</v>
      </c>
      <c r="K50" s="141">
        <f t="shared" si="3"/>
        <v>1152702</v>
      </c>
      <c r="L50" s="141">
        <f t="shared" si="3"/>
        <v>1154232</v>
      </c>
      <c r="M50" s="141">
        <f t="shared" si="3"/>
        <v>1156316</v>
      </c>
      <c r="N50" s="141">
        <f t="shared" si="3"/>
        <v>1157496</v>
      </c>
    </row>
    <row r="51" spans="1:14">
      <c r="B51" s="236"/>
      <c r="C51" s="236"/>
      <c r="D51" s="236"/>
      <c r="E51" s="236"/>
      <c r="F51" s="236"/>
      <c r="G51" s="236"/>
      <c r="H51" s="236"/>
      <c r="I51" s="236"/>
      <c r="J51" s="236"/>
      <c r="K51" s="236"/>
      <c r="L51" s="236"/>
      <c r="M51" s="236"/>
    </row>
  </sheetData>
  <phoneticPr fontId="8" type="noConversion"/>
  <printOptions horizontalCentered="1"/>
  <pageMargins left="0.75" right="0.75" top="1" bottom="1" header="0.5" footer="0.5"/>
  <pageSetup scale="50" fitToHeight="0" orientation="landscape" r:id="rId1"/>
  <headerFooter alignWithMargins="0">
    <oddFooter xml:space="preserve">&amp;L&amp;F 
&amp;A&amp;RPage &amp;P of &amp;N 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D41"/>
  <sheetViews>
    <sheetView topLeftCell="A28" workbookViewId="0">
      <selection sqref="A1:XFD1048576"/>
    </sheetView>
  </sheetViews>
  <sheetFormatPr defaultColWidth="9.33203125" defaultRowHeight="13.2"/>
  <cols>
    <col min="1" max="2" width="9.33203125" style="193" bestFit="1" customWidth="1"/>
    <col min="3" max="3" width="12.33203125" style="193" customWidth="1"/>
    <col min="4" max="5" width="11.6640625" style="193" customWidth="1"/>
    <col min="6" max="6" width="12.33203125" style="193" customWidth="1"/>
    <col min="7" max="10" width="12.6640625" style="193" customWidth="1"/>
    <col min="11" max="11" width="14.33203125" style="193" bestFit="1" customWidth="1"/>
    <col min="12" max="12" width="13" style="193" bestFit="1" customWidth="1"/>
    <col min="13" max="13" width="10.6640625" style="193" customWidth="1"/>
    <col min="14" max="14" width="12.6640625" style="193" bestFit="1" customWidth="1"/>
    <col min="15" max="15" width="11.6640625" style="193" customWidth="1"/>
    <col min="16" max="16384" width="9.33203125" style="193"/>
  </cols>
  <sheetData>
    <row r="1" spans="1:30" ht="17.399999999999999">
      <c r="A1" s="191" t="s">
        <v>180</v>
      </c>
      <c r="B1" s="192"/>
      <c r="C1" s="192"/>
      <c r="D1" s="192"/>
      <c r="E1" s="192"/>
      <c r="F1" s="192"/>
      <c r="G1" s="192"/>
      <c r="H1" s="192"/>
      <c r="I1" s="192"/>
      <c r="J1" s="192"/>
      <c r="K1" s="192"/>
      <c r="L1" s="192"/>
      <c r="M1" s="192"/>
      <c r="N1" s="192"/>
      <c r="O1" s="192"/>
    </row>
    <row r="2" spans="1:30">
      <c r="A2" s="80"/>
      <c r="B2" s="81"/>
      <c r="C2" s="82"/>
      <c r="D2" s="82"/>
      <c r="E2" s="82"/>
      <c r="F2" s="83" t="s">
        <v>62</v>
      </c>
      <c r="G2" s="82"/>
      <c r="H2" s="82"/>
      <c r="I2" s="82"/>
      <c r="J2" s="82"/>
      <c r="K2" s="84"/>
      <c r="L2" s="81"/>
      <c r="M2" s="85"/>
      <c r="N2" s="85"/>
      <c r="O2" s="192"/>
    </row>
    <row r="3" spans="1:30" ht="39.6">
      <c r="A3" s="86" t="s">
        <v>63</v>
      </c>
      <c r="B3" s="87" t="s">
        <v>64</v>
      </c>
      <c r="C3" s="88" t="s">
        <v>65</v>
      </c>
      <c r="D3" s="88" t="s">
        <v>66</v>
      </c>
      <c r="E3" s="89" t="s">
        <v>102</v>
      </c>
      <c r="F3" s="88" t="s">
        <v>67</v>
      </c>
      <c r="G3" s="88" t="s">
        <v>68</v>
      </c>
      <c r="H3" s="88" t="s">
        <v>69</v>
      </c>
      <c r="I3" s="88" t="s">
        <v>70</v>
      </c>
      <c r="J3" s="88" t="s">
        <v>71</v>
      </c>
      <c r="K3" s="90" t="s">
        <v>72</v>
      </c>
      <c r="L3" s="91" t="s">
        <v>73</v>
      </c>
      <c r="M3" s="87" t="s">
        <v>74</v>
      </c>
      <c r="N3" s="92" t="s">
        <v>75</v>
      </c>
      <c r="O3" s="92" t="s">
        <v>86</v>
      </c>
      <c r="Q3" s="93" t="s">
        <v>168</v>
      </c>
      <c r="R3" s="93" t="s">
        <v>169</v>
      </c>
    </row>
    <row r="4" spans="1:30">
      <c r="A4" s="194">
        <v>2018</v>
      </c>
      <c r="B4" s="195">
        <v>1</v>
      </c>
      <c r="C4" s="196">
        <v>723.21388888888896</v>
      </c>
      <c r="D4" s="197">
        <v>0</v>
      </c>
      <c r="E4" s="196">
        <v>628.70833333333326</v>
      </c>
      <c r="F4" s="196">
        <v>0</v>
      </c>
      <c r="G4" s="196">
        <v>131.923611111111</v>
      </c>
      <c r="H4" s="196">
        <v>49.499999999999993</v>
      </c>
      <c r="I4" s="196">
        <v>0</v>
      </c>
      <c r="J4" s="197">
        <v>0</v>
      </c>
      <c r="K4" s="94">
        <v>2215266.1669999999</v>
      </c>
      <c r="L4" s="198">
        <f t="shared" ref="L4:L15" si="0">K4/M4*1000</f>
        <v>1937.9020046783992</v>
      </c>
      <c r="M4" s="199">
        <f>SUM('SAP BW Actual Usage'!C32:C47)</f>
        <v>1143126</v>
      </c>
      <c r="N4" s="95">
        <f t="shared" ref="N4:N15" si="1">(L4+(C4-E4)*C22+(G4-H4)*D22+(D4-F4)*E22+(I4-J4)*F22)*M4/1000</f>
        <v>2305584.0654216884</v>
      </c>
      <c r="O4" s="200">
        <f t="shared" ref="O4:O9" si="2">N4-K4</f>
        <v>90317.898421688471</v>
      </c>
      <c r="P4" s="201"/>
      <c r="Q4" s="202">
        <v>413.27916666666698</v>
      </c>
      <c r="R4" s="202">
        <v>318.70833333333337</v>
      </c>
    </row>
    <row r="5" spans="1:30">
      <c r="A5" s="203">
        <f>A4</f>
        <v>2018</v>
      </c>
      <c r="B5" s="195">
        <v>2</v>
      </c>
      <c r="C5" s="180">
        <v>616.98611111111097</v>
      </c>
      <c r="D5" s="204">
        <v>0</v>
      </c>
      <c r="E5" s="205">
        <v>672.58333333333303</v>
      </c>
      <c r="F5" s="180">
        <v>0</v>
      </c>
      <c r="G5" s="180">
        <v>89.9930555555556</v>
      </c>
      <c r="H5" s="180">
        <v>140.583333333333</v>
      </c>
      <c r="I5" s="180">
        <v>0</v>
      </c>
      <c r="J5" s="206">
        <v>0</v>
      </c>
      <c r="K5" s="96">
        <f>2064898700/1000</f>
        <v>2064898.7</v>
      </c>
      <c r="L5" s="207">
        <f t="shared" si="0"/>
        <v>1804.1124423463873</v>
      </c>
      <c r="M5" s="199">
        <f>SUM('SAP BW Actual Usage'!D32:D47)</f>
        <v>1144551</v>
      </c>
      <c r="N5" s="97">
        <f t="shared" si="1"/>
        <v>2007991.9306302031</v>
      </c>
      <c r="O5" s="208">
        <f t="shared" si="2"/>
        <v>-56906.76936979685</v>
      </c>
      <c r="P5" s="201"/>
      <c r="Q5" s="202">
        <v>337.004166666667</v>
      </c>
      <c r="R5" s="202">
        <v>392.58333333333297</v>
      </c>
    </row>
    <row r="6" spans="1:30">
      <c r="A6" s="203">
        <f t="shared" ref="A6:A15" si="3">A5</f>
        <v>2018</v>
      </c>
      <c r="B6" s="195">
        <v>3</v>
      </c>
      <c r="C6" s="180">
        <v>592.16805555555595</v>
      </c>
      <c r="D6" s="204">
        <v>0</v>
      </c>
      <c r="E6" s="205">
        <v>589.83333333333337</v>
      </c>
      <c r="F6" s="205">
        <v>0</v>
      </c>
      <c r="G6" s="180">
        <v>42.775694444444397</v>
      </c>
      <c r="H6" s="180">
        <v>34.208333333333329</v>
      </c>
      <c r="I6" s="180">
        <v>0.102777777777778</v>
      </c>
      <c r="J6" s="206">
        <v>0</v>
      </c>
      <c r="K6" s="98">
        <f>2062414077/1000</f>
        <v>2062414.077</v>
      </c>
      <c r="L6" s="207">
        <f t="shared" si="0"/>
        <v>1800.4739280513741</v>
      </c>
      <c r="M6" s="199">
        <f>SUM('SAP BW Actual Usage'!E32:E47)</f>
        <v>1145484</v>
      </c>
      <c r="N6" s="97">
        <f t="shared" si="1"/>
        <v>2068533.3330722307</v>
      </c>
      <c r="O6" s="208">
        <f t="shared" si="2"/>
        <v>6119.2560722306371</v>
      </c>
      <c r="P6" s="201"/>
      <c r="Q6" s="202">
        <v>283.70277777777801</v>
      </c>
      <c r="R6" s="202">
        <v>288.375</v>
      </c>
    </row>
    <row r="7" spans="1:30">
      <c r="A7" s="209">
        <f t="shared" si="3"/>
        <v>2018</v>
      </c>
      <c r="B7" s="195">
        <v>4</v>
      </c>
      <c r="C7" s="180">
        <v>450.14722222222201</v>
      </c>
      <c r="D7" s="204">
        <v>0.68472222222222301</v>
      </c>
      <c r="E7" s="205">
        <v>419.04166666666703</v>
      </c>
      <c r="F7" s="205">
        <v>1.2083333333333299</v>
      </c>
      <c r="G7" s="180">
        <v>8.6638888888888896</v>
      </c>
      <c r="H7" s="205">
        <v>2.9166666666666701</v>
      </c>
      <c r="I7" s="180">
        <v>3.7069444444444501</v>
      </c>
      <c r="J7" s="206">
        <v>13.0833333333333</v>
      </c>
      <c r="K7" s="98">
        <f>1768077599/1000</f>
        <v>1768077.5989999999</v>
      </c>
      <c r="L7" s="207">
        <f t="shared" si="0"/>
        <v>1542.362152198642</v>
      </c>
      <c r="M7" s="199">
        <f>SUM('SAP BW Actual Usage'!F32:F47)</f>
        <v>1146344</v>
      </c>
      <c r="N7" s="97">
        <f t="shared" si="1"/>
        <v>1779404.1856001571</v>
      </c>
      <c r="O7" s="208">
        <f t="shared" si="2"/>
        <v>11326.586600157199</v>
      </c>
      <c r="P7" s="201"/>
      <c r="Q7" s="202">
        <v>166.16249999999999</v>
      </c>
      <c r="R7" s="202">
        <v>149.5</v>
      </c>
    </row>
    <row r="8" spans="1:30">
      <c r="A8" s="209">
        <f t="shared" si="3"/>
        <v>2018</v>
      </c>
      <c r="B8" s="195">
        <v>5</v>
      </c>
      <c r="C8" s="180">
        <v>296.66111111111098</v>
      </c>
      <c r="D8" s="204">
        <v>6.1736111111111098</v>
      </c>
      <c r="E8" s="205">
        <v>172.458333333333</v>
      </c>
      <c r="F8" s="180">
        <v>13.2083333333333</v>
      </c>
      <c r="G8" s="180">
        <v>0.41666666666666702</v>
      </c>
      <c r="H8" s="205">
        <v>0</v>
      </c>
      <c r="I8" s="180">
        <v>26.405555555555601</v>
      </c>
      <c r="J8" s="204">
        <v>45.7916666666667</v>
      </c>
      <c r="K8" s="96">
        <f>1593061438/1000</f>
        <v>1593061.4380000001</v>
      </c>
      <c r="L8" s="207">
        <f t="shared" si="0"/>
        <v>1388.0771455333609</v>
      </c>
      <c r="M8" s="199">
        <f>SUM('SAP BW Actual Usage'!G32:G47)</f>
        <v>1147675</v>
      </c>
      <c r="N8" s="97">
        <f t="shared" si="1"/>
        <v>1611520.0068019745</v>
      </c>
      <c r="O8" s="208">
        <f t="shared" si="2"/>
        <v>18458.568801974412</v>
      </c>
      <c r="P8" s="201"/>
      <c r="Q8" s="202">
        <v>58.012500000000003</v>
      </c>
      <c r="R8" s="202">
        <v>2.875</v>
      </c>
    </row>
    <row r="9" spans="1:30">
      <c r="A9" s="209">
        <f t="shared" si="3"/>
        <v>2018</v>
      </c>
      <c r="B9" s="195">
        <v>6</v>
      </c>
      <c r="C9" s="180">
        <v>162.50833333333301</v>
      </c>
      <c r="D9" s="204">
        <v>25.720833333333299</v>
      </c>
      <c r="E9" s="205">
        <v>124.833333333333</v>
      </c>
      <c r="F9" s="180">
        <v>31.9166666666667</v>
      </c>
      <c r="G9" s="180">
        <v>0</v>
      </c>
      <c r="H9" s="205">
        <v>0</v>
      </c>
      <c r="I9" s="180">
        <v>70.143055555555506</v>
      </c>
      <c r="J9" s="204">
        <v>85.2083333333333</v>
      </c>
      <c r="K9" s="96">
        <f>1565951960/1000</f>
        <v>1565951.96</v>
      </c>
      <c r="L9" s="207">
        <f t="shared" si="0"/>
        <v>1362.8314693183804</v>
      </c>
      <c r="M9" s="210">
        <f>SUM('SAP BW Actual Usage'!H32:H47)</f>
        <v>1149043</v>
      </c>
      <c r="N9" s="97">
        <f t="shared" si="1"/>
        <v>1559953.2997715843</v>
      </c>
      <c r="O9" s="208">
        <f t="shared" si="2"/>
        <v>-5998.6602284156252</v>
      </c>
      <c r="P9" s="201"/>
      <c r="Q9" s="202">
        <v>7.9180555555555596</v>
      </c>
      <c r="R9" s="202">
        <v>2.125</v>
      </c>
    </row>
    <row r="10" spans="1:30">
      <c r="A10" s="209">
        <f t="shared" si="3"/>
        <v>2018</v>
      </c>
      <c r="B10" s="195">
        <v>7</v>
      </c>
      <c r="C10" s="180">
        <v>57.0138888888889</v>
      </c>
      <c r="D10" s="211">
        <v>73.7916666666667</v>
      </c>
      <c r="E10" s="180">
        <v>16.5833333333333</v>
      </c>
      <c r="F10" s="180">
        <v>171.208333333333</v>
      </c>
      <c r="G10" s="180">
        <v>0</v>
      </c>
      <c r="H10" s="205">
        <v>0</v>
      </c>
      <c r="I10" s="180">
        <v>179.29305555555601</v>
      </c>
      <c r="J10" s="212">
        <v>309.625</v>
      </c>
      <c r="K10" s="99">
        <v>1749554.2919999999</v>
      </c>
      <c r="L10" s="207">
        <f t="shared" si="0"/>
        <v>1521.9166525309831</v>
      </c>
      <c r="M10" s="210">
        <f>SUM('SAP BW Actual Usage'!I32:I47)</f>
        <v>1149573</v>
      </c>
      <c r="N10" s="97">
        <f t="shared" si="1"/>
        <v>1684287.6524307153</v>
      </c>
      <c r="O10" s="208">
        <f t="shared" ref="O10:O15" si="4">N10-K10</f>
        <v>-65266.639569284627</v>
      </c>
      <c r="P10" s="203"/>
      <c r="Q10" s="204">
        <v>0.11944444444444501</v>
      </c>
      <c r="R10" s="204">
        <v>0</v>
      </c>
      <c r="S10" s="180"/>
      <c r="T10" s="180"/>
      <c r="U10" s="180"/>
      <c r="V10" s="180"/>
      <c r="W10" s="180"/>
      <c r="X10" s="180"/>
      <c r="Y10" s="204"/>
      <c r="Z10" s="17"/>
      <c r="AA10" s="180"/>
      <c r="AB10" s="213"/>
      <c r="AC10" s="18"/>
      <c r="AD10" s="214"/>
    </row>
    <row r="11" spans="1:30">
      <c r="A11" s="209">
        <f t="shared" si="3"/>
        <v>2018</v>
      </c>
      <c r="B11" s="195">
        <v>8</v>
      </c>
      <c r="C11" s="180">
        <v>47.509722222222202</v>
      </c>
      <c r="D11" s="211">
        <v>66.988888888888894</v>
      </c>
      <c r="E11" s="180">
        <v>25.0833333333333</v>
      </c>
      <c r="F11" s="180">
        <v>114.916666666667</v>
      </c>
      <c r="G11" s="180">
        <v>0</v>
      </c>
      <c r="H11" s="180">
        <v>0</v>
      </c>
      <c r="I11" s="180">
        <v>178.052777777778</v>
      </c>
      <c r="J11" s="212">
        <v>246.5</v>
      </c>
      <c r="K11" s="99">
        <f>1709931727/1000</f>
        <v>1709931.727</v>
      </c>
      <c r="L11" s="207">
        <f t="shared" si="0"/>
        <v>1485.8622185764523</v>
      </c>
      <c r="M11" s="210">
        <f>SUM('SAP BW Actual Usage'!J32:J47)</f>
        <v>1150801</v>
      </c>
      <c r="N11" s="97">
        <f t="shared" si="1"/>
        <v>1675731.2727487276</v>
      </c>
      <c r="O11" s="208">
        <f t="shared" si="4"/>
        <v>-34200.454251272371</v>
      </c>
      <c r="P11" s="203"/>
      <c r="Q11" s="204">
        <v>0</v>
      </c>
      <c r="R11" s="204">
        <v>0</v>
      </c>
      <c r="S11" s="180"/>
      <c r="T11" s="205"/>
      <c r="U11" s="205"/>
      <c r="V11" s="180"/>
      <c r="W11" s="180"/>
      <c r="X11" s="180"/>
      <c r="Y11" s="206"/>
      <c r="Z11" s="18"/>
      <c r="AA11" s="180"/>
      <c r="AB11" s="213"/>
      <c r="AC11" s="18"/>
      <c r="AD11" s="214"/>
    </row>
    <row r="12" spans="1:30">
      <c r="A12" s="209">
        <f t="shared" si="3"/>
        <v>2018</v>
      </c>
      <c r="B12" s="195">
        <v>9</v>
      </c>
      <c r="C12" s="180">
        <v>136.759722222222</v>
      </c>
      <c r="D12" s="211">
        <v>18.197222222222202</v>
      </c>
      <c r="E12" s="180">
        <v>116.666666666667</v>
      </c>
      <c r="F12" s="180">
        <v>8.5416666666666607</v>
      </c>
      <c r="G12" s="180">
        <v>0</v>
      </c>
      <c r="H12" s="180">
        <v>0</v>
      </c>
      <c r="I12" s="180">
        <v>72.752777777777794</v>
      </c>
      <c r="J12" s="212">
        <v>62.2916666666666</v>
      </c>
      <c r="K12" s="99">
        <f>1543735913/1000</f>
        <v>1543735.9129999999</v>
      </c>
      <c r="L12" s="207">
        <f t="shared" si="0"/>
        <v>1339.2510302025009</v>
      </c>
      <c r="M12" s="210">
        <f>SUM('SAP BW Actual Usage'!K32:K47)</f>
        <v>1152686</v>
      </c>
      <c r="N12" s="97">
        <f t="shared" si="1"/>
        <v>1545952.3993269168</v>
      </c>
      <c r="O12" s="208">
        <f t="shared" si="4"/>
        <v>2216.4863269168418</v>
      </c>
      <c r="P12" s="203"/>
      <c r="Q12" s="204">
        <v>4.0513888888888898</v>
      </c>
      <c r="R12" s="204">
        <v>0</v>
      </c>
      <c r="S12" s="180"/>
      <c r="T12" s="205"/>
      <c r="U12" s="205"/>
      <c r="V12" s="180"/>
      <c r="W12" s="180"/>
      <c r="X12" s="180"/>
      <c r="Y12" s="206"/>
      <c r="Z12" s="18"/>
      <c r="AA12" s="180"/>
      <c r="AB12" s="213"/>
      <c r="AC12" s="18"/>
      <c r="AD12" s="214"/>
    </row>
    <row r="13" spans="1:30">
      <c r="A13" s="209">
        <f t="shared" si="3"/>
        <v>2018</v>
      </c>
      <c r="B13" s="195">
        <v>10</v>
      </c>
      <c r="C13" s="180">
        <v>386.027777777778</v>
      </c>
      <c r="D13" s="211">
        <v>0</v>
      </c>
      <c r="E13" s="180">
        <v>366.375</v>
      </c>
      <c r="F13" s="180">
        <v>0</v>
      </c>
      <c r="G13" s="180">
        <v>2.8333333333333299</v>
      </c>
      <c r="H13" s="180">
        <v>0</v>
      </c>
      <c r="I13" s="180">
        <v>1.8902777777777799</v>
      </c>
      <c r="J13" s="212">
        <v>4.1666666666664298E-2</v>
      </c>
      <c r="K13" s="99">
        <f>1770977938/1000</f>
        <v>1770977.9380000001</v>
      </c>
      <c r="L13" s="207">
        <f t="shared" si="0"/>
        <v>1534.3557341086937</v>
      </c>
      <c r="M13" s="210">
        <f>SUM('SAP BW Actual Usage'!L32:L47)</f>
        <v>1154216</v>
      </c>
      <c r="N13" s="97">
        <f t="shared" si="1"/>
        <v>1778613.5613702582</v>
      </c>
      <c r="O13" s="208">
        <f t="shared" si="4"/>
        <v>7635.6233702581376</v>
      </c>
      <c r="P13" s="203"/>
      <c r="Q13" s="204">
        <v>99.504166666666606</v>
      </c>
      <c r="R13" s="204">
        <v>69.7083333333333</v>
      </c>
      <c r="S13" s="180"/>
      <c r="T13" s="205"/>
      <c r="U13" s="205"/>
      <c r="V13" s="180"/>
      <c r="W13" s="205"/>
      <c r="X13" s="180"/>
      <c r="Y13" s="206"/>
      <c r="Z13" s="10"/>
      <c r="AA13" s="180"/>
      <c r="AB13" s="213"/>
      <c r="AC13" s="18"/>
      <c r="AD13" s="214"/>
    </row>
    <row r="14" spans="1:30">
      <c r="A14" s="209">
        <f t="shared" si="3"/>
        <v>2018</v>
      </c>
      <c r="B14" s="195">
        <v>11</v>
      </c>
      <c r="C14" s="180">
        <v>583.59097222222204</v>
      </c>
      <c r="D14" s="204">
        <v>0</v>
      </c>
      <c r="E14" s="180">
        <v>493.60416666666703</v>
      </c>
      <c r="F14" s="180">
        <v>0</v>
      </c>
      <c r="G14" s="180">
        <v>54.622222222222199</v>
      </c>
      <c r="H14" s="180">
        <v>13.8333333333333</v>
      </c>
      <c r="I14" s="180">
        <v>2.9166666666666698E-2</v>
      </c>
      <c r="J14" s="204">
        <v>0</v>
      </c>
      <c r="K14" s="96">
        <f>1944414706/1000</f>
        <v>1944414.706</v>
      </c>
      <c r="L14" s="207">
        <f t="shared" si="0"/>
        <v>1681.583244832656</v>
      </c>
      <c r="M14" s="210">
        <f>SUM('SAP BW Actual Usage'!M32:M47)</f>
        <v>1156300</v>
      </c>
      <c r="N14" s="97">
        <f t="shared" si="1"/>
        <v>2027305.8968656934</v>
      </c>
      <c r="O14" s="208">
        <f t="shared" si="4"/>
        <v>82891.190865693381</v>
      </c>
      <c r="P14" s="203"/>
      <c r="Q14" s="204">
        <v>285.20763888888899</v>
      </c>
      <c r="R14" s="204">
        <v>199.958333333333</v>
      </c>
      <c r="S14" s="180"/>
      <c r="T14" s="205"/>
      <c r="U14" s="180"/>
      <c r="V14" s="180"/>
      <c r="W14" s="205"/>
      <c r="X14" s="180"/>
      <c r="Y14" s="204"/>
      <c r="Z14" s="10"/>
      <c r="AA14" s="180"/>
      <c r="AB14" s="213"/>
      <c r="AC14" s="18"/>
      <c r="AD14" s="214"/>
    </row>
    <row r="15" spans="1:30">
      <c r="A15" s="215">
        <f t="shared" si="3"/>
        <v>2018</v>
      </c>
      <c r="B15" s="195">
        <v>12</v>
      </c>
      <c r="C15" s="216">
        <v>747.57777777777801</v>
      </c>
      <c r="D15" s="217">
        <v>0</v>
      </c>
      <c r="E15" s="216">
        <v>653.20833333333303</v>
      </c>
      <c r="F15" s="216">
        <v>0</v>
      </c>
      <c r="G15" s="216">
        <v>148.73472222222199</v>
      </c>
      <c r="H15" s="216">
        <v>68.4583333333333</v>
      </c>
      <c r="I15" s="216">
        <v>0</v>
      </c>
      <c r="J15" s="217">
        <v>0</v>
      </c>
      <c r="K15" s="100">
        <f>2245387275/1000</f>
        <v>2245387.2749999999</v>
      </c>
      <c r="L15" s="25">
        <f t="shared" si="0"/>
        <v>1939.8929355150844</v>
      </c>
      <c r="M15" s="101">
        <f>SUM('SAP BW Actual Usage'!N32:N47)</f>
        <v>1157480</v>
      </c>
      <c r="N15" s="97">
        <f t="shared" si="1"/>
        <v>2334378.3623164571</v>
      </c>
      <c r="O15" s="218">
        <f t="shared" si="4"/>
        <v>88991.087316457182</v>
      </c>
      <c r="P15" s="203"/>
      <c r="Q15" s="204">
        <v>437.754166666667</v>
      </c>
      <c r="R15" s="204">
        <v>343.20833333333297</v>
      </c>
      <c r="S15" s="180"/>
      <c r="T15" s="205"/>
      <c r="U15" s="180"/>
      <c r="V15" s="180"/>
      <c r="W15" s="205"/>
      <c r="X15" s="180"/>
      <c r="Y15" s="204"/>
      <c r="Z15" s="10"/>
      <c r="AA15" s="180"/>
      <c r="AB15" s="219"/>
      <c r="AC15" s="18"/>
      <c r="AD15" s="214"/>
    </row>
    <row r="16" spans="1:30">
      <c r="A16" s="41" t="s">
        <v>179</v>
      </c>
      <c r="B16" s="42"/>
      <c r="C16" s="11"/>
      <c r="D16" s="20"/>
      <c r="E16" s="12"/>
      <c r="F16" s="12"/>
      <c r="G16" s="12"/>
      <c r="H16" s="12"/>
      <c r="I16" s="12"/>
      <c r="J16" s="19"/>
      <c r="K16" s="23">
        <f>SUM(K4:K15)</f>
        <v>22233671.791999999</v>
      </c>
      <c r="L16" s="21"/>
      <c r="M16" s="22"/>
      <c r="N16" s="23">
        <f>SUM(N4:N15)</f>
        <v>22379255.966356605</v>
      </c>
      <c r="O16" s="151"/>
    </row>
    <row r="17" spans="1:15">
      <c r="A17" s="13" t="s">
        <v>87</v>
      </c>
      <c r="B17" s="192"/>
      <c r="C17" s="192"/>
      <c r="D17" s="192"/>
      <c r="E17" s="192"/>
      <c r="F17" s="192"/>
      <c r="G17" s="192"/>
      <c r="H17" s="192"/>
      <c r="I17" s="192"/>
      <c r="J17" s="192"/>
      <c r="K17" s="192"/>
      <c r="L17" s="220"/>
      <c r="M17" s="220"/>
      <c r="N17" s="24">
        <f>N16-$K16</f>
        <v>145584.17435660586</v>
      </c>
      <c r="O17" s="220"/>
    </row>
    <row r="18" spans="1:15">
      <c r="A18" s="221" t="s">
        <v>182</v>
      </c>
      <c r="B18" s="192"/>
      <c r="C18" s="192"/>
      <c r="D18" s="192"/>
      <c r="E18" s="192"/>
      <c r="F18" s="192"/>
      <c r="G18" s="192"/>
      <c r="H18" s="192"/>
      <c r="I18" s="192"/>
      <c r="J18" s="192"/>
      <c r="K18" s="192"/>
      <c r="L18" s="222"/>
      <c r="M18" s="192"/>
      <c r="N18" s="192"/>
      <c r="O18" s="192"/>
    </row>
    <row r="19" spans="1:15">
      <c r="A19" s="223"/>
      <c r="B19" s="192"/>
      <c r="C19" s="192"/>
      <c r="D19" s="192"/>
      <c r="E19" s="192"/>
      <c r="F19" s="192"/>
      <c r="G19" s="192"/>
      <c r="H19" s="192"/>
      <c r="I19" s="192"/>
      <c r="J19" s="192"/>
      <c r="K19" s="192"/>
      <c r="L19" s="222"/>
      <c r="M19" s="192"/>
      <c r="N19" s="192"/>
      <c r="O19" s="192"/>
    </row>
    <row r="20" spans="1:15" ht="15.6">
      <c r="A20" s="102" t="s">
        <v>181</v>
      </c>
      <c r="B20" s="224"/>
      <c r="C20" s="224"/>
      <c r="D20" s="224"/>
      <c r="E20" s="224"/>
      <c r="F20" s="224"/>
      <c r="G20" s="224"/>
      <c r="H20" s="192"/>
      <c r="I20" s="192"/>
      <c r="J20" s="192"/>
      <c r="K20" s="192"/>
      <c r="L20" s="225"/>
      <c r="M20" s="226"/>
      <c r="N20" s="227"/>
      <c r="O20" s="192"/>
    </row>
    <row r="21" spans="1:15">
      <c r="A21" s="90" t="s">
        <v>63</v>
      </c>
      <c r="B21" s="103" t="s">
        <v>64</v>
      </c>
      <c r="C21" s="104" t="s">
        <v>76</v>
      </c>
      <c r="D21" s="105" t="s">
        <v>115</v>
      </c>
      <c r="E21" s="104" t="s">
        <v>116</v>
      </c>
      <c r="F21" s="106" t="s">
        <v>79</v>
      </c>
      <c r="G21" s="224"/>
      <c r="H21" s="192"/>
      <c r="I21" s="192"/>
      <c r="J21" s="192"/>
      <c r="K21" s="192"/>
      <c r="L21" s="203"/>
      <c r="M21" s="220"/>
      <c r="N21" s="192"/>
      <c r="O21" s="192"/>
    </row>
    <row r="22" spans="1:15">
      <c r="A22" s="194">
        <f>A4</f>
        <v>2018</v>
      </c>
      <c r="B22" s="228">
        <f>B4</f>
        <v>1</v>
      </c>
      <c r="C22" s="229">
        <v>0.83603099999999997</v>
      </c>
      <c r="D22" s="229">
        <v>0</v>
      </c>
      <c r="E22" s="229">
        <v>0</v>
      </c>
      <c r="F22" s="229">
        <v>0</v>
      </c>
      <c r="G22" s="192"/>
      <c r="H22" s="192"/>
      <c r="I22" s="192"/>
      <c r="J22" s="192"/>
      <c r="K22" s="192"/>
      <c r="L22" s="192"/>
      <c r="M22" s="192"/>
      <c r="N22" s="192"/>
      <c r="O22" s="192"/>
    </row>
    <row r="23" spans="1:15">
      <c r="A23" s="209">
        <f t="shared" ref="A23:B23" si="5">A5</f>
        <v>2018</v>
      </c>
      <c r="B23" s="230">
        <f t="shared" si="5"/>
        <v>2</v>
      </c>
      <c r="C23" s="231">
        <v>0.76440200000000003</v>
      </c>
      <c r="D23" s="231">
        <v>0.142737</v>
      </c>
      <c r="E23" s="231">
        <v>0</v>
      </c>
      <c r="F23" s="231">
        <v>0</v>
      </c>
      <c r="G23" s="192"/>
      <c r="H23" s="192"/>
      <c r="I23" s="192"/>
      <c r="J23" s="192"/>
      <c r="K23" s="192"/>
      <c r="L23" s="192"/>
      <c r="M23" s="192"/>
      <c r="N23" s="192"/>
      <c r="O23" s="192"/>
    </row>
    <row r="24" spans="1:15">
      <c r="A24" s="209">
        <f t="shared" ref="A24:B24" si="6">A6</f>
        <v>2018</v>
      </c>
      <c r="B24" s="230">
        <f t="shared" si="6"/>
        <v>3</v>
      </c>
      <c r="C24" s="231">
        <v>0.51232100000000003</v>
      </c>
      <c r="D24" s="231">
        <v>0.48392299999999999</v>
      </c>
      <c r="E24" s="231">
        <v>0</v>
      </c>
      <c r="F24" s="231">
        <v>0</v>
      </c>
      <c r="G24" s="192"/>
      <c r="H24" s="192"/>
      <c r="I24" s="192"/>
      <c r="J24" s="192"/>
      <c r="K24" s="192"/>
      <c r="L24" s="192"/>
      <c r="M24" s="192"/>
      <c r="N24" s="192"/>
      <c r="O24" s="192"/>
    </row>
    <row r="25" spans="1:15">
      <c r="A25" s="209">
        <f t="shared" ref="A25:B25" si="7">A7</f>
        <v>2018</v>
      </c>
      <c r="B25" s="230">
        <f t="shared" si="7"/>
        <v>4</v>
      </c>
      <c r="C25" s="231">
        <v>0.31764799999999999</v>
      </c>
      <c r="D25" s="231">
        <v>0</v>
      </c>
      <c r="E25" s="231">
        <v>0</v>
      </c>
      <c r="F25" s="231">
        <v>0</v>
      </c>
      <c r="G25" s="192"/>
      <c r="H25" s="192"/>
      <c r="I25" s="192"/>
      <c r="J25" s="192"/>
      <c r="K25" s="192"/>
      <c r="L25" s="192"/>
      <c r="M25" s="192"/>
      <c r="N25" s="192"/>
      <c r="O25" s="192"/>
    </row>
    <row r="26" spans="1:15">
      <c r="A26" s="209">
        <f t="shared" ref="A26:B26" si="8">A8</f>
        <v>2018</v>
      </c>
      <c r="B26" s="230">
        <f t="shared" si="8"/>
        <v>5</v>
      </c>
      <c r="C26" s="232">
        <v>0.18571799999999999</v>
      </c>
      <c r="D26" s="231">
        <v>0</v>
      </c>
      <c r="E26" s="231">
        <v>0</v>
      </c>
      <c r="F26" s="231">
        <v>0.36021900000000001</v>
      </c>
      <c r="G26" s="192"/>
      <c r="H26" s="192"/>
      <c r="I26" s="192"/>
      <c r="J26" s="192"/>
      <c r="K26" s="192"/>
      <c r="L26" s="192"/>
      <c r="M26" s="192"/>
      <c r="N26" s="192"/>
      <c r="O26" s="192"/>
    </row>
    <row r="27" spans="1:15">
      <c r="A27" s="209">
        <f t="shared" ref="A27:B27" si="9">A9</f>
        <v>2018</v>
      </c>
      <c r="B27" s="230">
        <f t="shared" si="9"/>
        <v>6</v>
      </c>
      <c r="C27" s="231">
        <v>0</v>
      </c>
      <c r="D27" s="231">
        <v>0</v>
      </c>
      <c r="E27" s="231">
        <v>0</v>
      </c>
      <c r="F27" s="231">
        <v>0.34653</v>
      </c>
      <c r="G27" s="192"/>
      <c r="H27" s="192"/>
      <c r="I27" s="192"/>
      <c r="J27" s="192"/>
      <c r="K27" s="192"/>
      <c r="L27" s="192"/>
      <c r="M27" s="192"/>
      <c r="N27" s="192"/>
      <c r="O27" s="192"/>
    </row>
    <row r="28" spans="1:15">
      <c r="A28" s="209">
        <f t="shared" ref="A28:B28" si="10">A10</f>
        <v>2018</v>
      </c>
      <c r="B28" s="230">
        <f t="shared" si="10"/>
        <v>7</v>
      </c>
      <c r="C28" s="231">
        <v>0</v>
      </c>
      <c r="D28" s="231">
        <v>0</v>
      </c>
      <c r="E28" s="231">
        <v>0</v>
      </c>
      <c r="F28" s="231">
        <v>0.435616</v>
      </c>
      <c r="G28" s="192"/>
      <c r="H28" s="192"/>
      <c r="I28" s="192"/>
      <c r="J28" s="192"/>
      <c r="K28" s="192"/>
      <c r="L28" s="192"/>
      <c r="M28" s="192"/>
      <c r="N28" s="192"/>
      <c r="O28" s="192"/>
    </row>
    <row r="29" spans="1:15">
      <c r="A29" s="209">
        <f t="shared" ref="A29:B29" si="11">A11</f>
        <v>2018</v>
      </c>
      <c r="B29" s="230">
        <f t="shared" si="11"/>
        <v>8</v>
      </c>
      <c r="C29" s="231">
        <v>0</v>
      </c>
      <c r="D29" s="231">
        <v>0</v>
      </c>
      <c r="E29" s="231">
        <v>0</v>
      </c>
      <c r="F29" s="231">
        <v>0.43418600000000002</v>
      </c>
      <c r="G29" s="192"/>
      <c r="H29" s="192"/>
      <c r="I29" s="192"/>
      <c r="J29" s="192"/>
      <c r="K29" s="192"/>
      <c r="L29" s="192"/>
      <c r="M29" s="192"/>
      <c r="N29" s="192"/>
      <c r="O29" s="192"/>
    </row>
    <row r="30" spans="1:15">
      <c r="A30" s="209">
        <f t="shared" ref="A30:B30" si="12">A12</f>
        <v>2018</v>
      </c>
      <c r="B30" s="230">
        <f t="shared" si="12"/>
        <v>9</v>
      </c>
      <c r="C30" s="231">
        <v>0</v>
      </c>
      <c r="D30" s="231">
        <v>0</v>
      </c>
      <c r="E30" s="231">
        <v>0</v>
      </c>
      <c r="F30" s="231">
        <v>0.183813</v>
      </c>
      <c r="G30" s="192"/>
      <c r="H30" s="192"/>
      <c r="I30" s="192"/>
      <c r="J30" s="192"/>
      <c r="K30" s="192"/>
      <c r="L30" s="192"/>
      <c r="M30" s="192"/>
      <c r="N30" s="192"/>
      <c r="O30" s="192"/>
    </row>
    <row r="31" spans="1:15">
      <c r="A31" s="209">
        <f t="shared" ref="A31:B31" si="13">A13</f>
        <v>2018</v>
      </c>
      <c r="B31" s="230">
        <f t="shared" si="13"/>
        <v>10</v>
      </c>
      <c r="C31" s="231">
        <v>0.336615</v>
      </c>
      <c r="D31" s="231">
        <v>0</v>
      </c>
      <c r="E31" s="231">
        <v>0</v>
      </c>
      <c r="F31" s="231">
        <v>0</v>
      </c>
      <c r="G31" s="192"/>
      <c r="H31" s="192"/>
      <c r="I31" s="192"/>
      <c r="J31" s="192"/>
      <c r="K31" s="192"/>
      <c r="L31" s="192"/>
      <c r="M31" s="192"/>
      <c r="N31" s="192"/>
      <c r="O31" s="192"/>
    </row>
    <row r="32" spans="1:15">
      <c r="A32" s="209">
        <f t="shared" ref="A32:B32" si="14">A14</f>
        <v>2018</v>
      </c>
      <c r="B32" s="230">
        <f t="shared" si="14"/>
        <v>11</v>
      </c>
      <c r="C32" s="232">
        <v>0.64807800000000004</v>
      </c>
      <c r="D32" s="231">
        <v>0.327739</v>
      </c>
      <c r="E32" s="231">
        <v>0</v>
      </c>
      <c r="F32" s="231">
        <v>0</v>
      </c>
      <c r="G32" s="192"/>
      <c r="H32" s="192"/>
      <c r="I32" s="192"/>
      <c r="J32" s="192"/>
      <c r="K32" s="192"/>
      <c r="L32" s="192"/>
      <c r="M32" s="192"/>
      <c r="N32" s="192"/>
      <c r="O32" s="192"/>
    </row>
    <row r="33" spans="1:15">
      <c r="A33" s="215">
        <f t="shared" ref="A33:B33" si="15">A15</f>
        <v>2018</v>
      </c>
      <c r="B33" s="233">
        <f t="shared" si="15"/>
        <v>12</v>
      </c>
      <c r="C33" s="234">
        <v>0.458038</v>
      </c>
      <c r="D33" s="234">
        <v>0.41928500000000002</v>
      </c>
      <c r="E33" s="234">
        <v>0</v>
      </c>
      <c r="F33" s="234">
        <v>0</v>
      </c>
      <c r="G33" s="192"/>
      <c r="H33" s="192"/>
      <c r="I33" s="192"/>
      <c r="J33" s="192"/>
      <c r="K33" s="192"/>
      <c r="L33" s="192"/>
      <c r="M33" s="192"/>
      <c r="N33" s="192"/>
      <c r="O33" s="192"/>
    </row>
    <row r="34" spans="1:15">
      <c r="A34" s="192"/>
      <c r="B34" s="192"/>
      <c r="C34" s="192"/>
      <c r="D34" s="192"/>
      <c r="E34" s="192"/>
      <c r="F34" s="192"/>
      <c r="G34" s="192"/>
      <c r="H34" s="192"/>
      <c r="I34" s="192"/>
      <c r="J34" s="192"/>
      <c r="K34" s="192"/>
      <c r="L34" s="192"/>
      <c r="M34" s="192"/>
      <c r="N34" s="192"/>
      <c r="O34" s="192"/>
    </row>
    <row r="35" spans="1:15" ht="15.6">
      <c r="A35" s="107" t="s">
        <v>80</v>
      </c>
      <c r="B35" s="13" t="s">
        <v>81</v>
      </c>
      <c r="C35" s="192"/>
      <c r="D35" s="192"/>
      <c r="E35" s="192"/>
      <c r="F35" s="192"/>
      <c r="G35" s="192"/>
      <c r="H35" s="192"/>
      <c r="I35" s="192"/>
      <c r="J35" s="192"/>
      <c r="K35" s="192"/>
      <c r="L35" s="192"/>
      <c r="M35" s="192"/>
      <c r="N35" s="192"/>
      <c r="O35" s="192"/>
    </row>
    <row r="36" spans="1:15">
      <c r="A36" s="192"/>
      <c r="B36" s="13" t="s">
        <v>82</v>
      </c>
      <c r="C36" s="192"/>
      <c r="D36" s="192"/>
      <c r="E36" s="192"/>
      <c r="F36" s="192"/>
      <c r="G36" s="192"/>
      <c r="H36" s="192"/>
      <c r="I36" s="192"/>
      <c r="J36" s="192"/>
      <c r="K36" s="192"/>
      <c r="L36" s="192"/>
      <c r="M36" s="192"/>
      <c r="N36" s="192"/>
      <c r="O36" s="192"/>
    </row>
    <row r="37" spans="1:15">
      <c r="A37" s="192"/>
      <c r="B37" s="13" t="s">
        <v>83</v>
      </c>
      <c r="C37" s="192"/>
      <c r="D37" s="192"/>
      <c r="E37" s="192"/>
      <c r="F37" s="192"/>
      <c r="G37" s="192"/>
      <c r="H37" s="192"/>
      <c r="I37" s="192"/>
      <c r="J37" s="192"/>
      <c r="K37" s="192"/>
      <c r="L37" s="192"/>
      <c r="M37" s="192"/>
      <c r="N37" s="192"/>
      <c r="O37" s="192"/>
    </row>
    <row r="38" spans="1:15">
      <c r="A38" s="192"/>
      <c r="B38" s="192"/>
      <c r="C38" s="192"/>
      <c r="D38" s="192"/>
      <c r="E38" s="192"/>
      <c r="F38" s="192"/>
      <c r="G38" s="192"/>
      <c r="H38" s="192"/>
      <c r="I38" s="192"/>
      <c r="J38" s="192"/>
      <c r="K38" s="192"/>
      <c r="L38" s="192"/>
      <c r="M38" s="192"/>
      <c r="N38" s="192"/>
      <c r="O38" s="192"/>
    </row>
    <row r="39" spans="1:15">
      <c r="A39" s="192"/>
      <c r="B39" s="192"/>
      <c r="C39" s="192"/>
      <c r="D39" s="192"/>
      <c r="E39" s="192"/>
      <c r="F39" s="192"/>
      <c r="G39" s="192"/>
      <c r="H39" s="192"/>
      <c r="I39" s="192"/>
      <c r="J39" s="192"/>
      <c r="K39" s="192"/>
      <c r="L39" s="192"/>
      <c r="M39" s="192"/>
      <c r="N39" s="192"/>
      <c r="O39" s="192"/>
    </row>
    <row r="40" spans="1:15">
      <c r="A40" s="192"/>
      <c r="B40" s="192"/>
      <c r="C40" s="192"/>
      <c r="D40" s="192"/>
      <c r="E40" s="192"/>
      <c r="F40" s="192"/>
      <c r="G40" s="192"/>
      <c r="H40" s="192"/>
      <c r="I40" s="192"/>
      <c r="J40" s="192"/>
      <c r="K40" s="192"/>
      <c r="L40" s="192"/>
      <c r="M40" s="192"/>
      <c r="N40" s="192"/>
      <c r="O40" s="192"/>
    </row>
    <row r="41" spans="1:15">
      <c r="A41" s="192"/>
      <c r="B41" s="192"/>
      <c r="C41" s="192"/>
      <c r="D41" s="192"/>
      <c r="E41" s="192"/>
      <c r="F41" s="192"/>
      <c r="G41" s="192"/>
      <c r="H41" s="192"/>
      <c r="I41" s="192"/>
      <c r="J41" s="192"/>
      <c r="K41" s="192"/>
      <c r="L41" s="192"/>
      <c r="M41" s="192"/>
      <c r="N41" s="192"/>
      <c r="O41" s="192"/>
    </row>
  </sheetData>
  <mergeCells count="1">
    <mergeCell ref="A16:B16"/>
  </mergeCells>
  <phoneticPr fontId="8" type="noConversion"/>
  <printOptions horizontalCentered="1"/>
  <pageMargins left="0.75" right="0.75" top="1" bottom="1" header="0.5" footer="0.5"/>
  <pageSetup scale="59" fitToHeight="0" orientation="landscape" r:id="rId1"/>
  <headerFooter alignWithMargins="0">
    <oddFooter xml:space="preserve">&amp;L&amp;F 
&amp;A&amp;RPage &amp;P of &amp;N 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4:Q45"/>
  <sheetViews>
    <sheetView workbookViewId="0">
      <selection sqref="A1:XFD1048576"/>
    </sheetView>
  </sheetViews>
  <sheetFormatPr defaultColWidth="9.33203125" defaultRowHeight="12.6"/>
  <cols>
    <col min="1" max="1" width="9.33203125" style="173"/>
    <col min="2" max="12" width="7.5546875" style="173" customWidth="1"/>
    <col min="13" max="13" width="9.33203125" style="173"/>
    <col min="14" max="14" width="14.33203125" style="173" customWidth="1"/>
    <col min="15" max="15" width="16.6640625" style="70" customWidth="1"/>
    <col min="16" max="16384" width="9.33203125" style="173"/>
  </cols>
  <sheetData>
    <row r="4" spans="1:17">
      <c r="A4" s="63" t="s">
        <v>189</v>
      </c>
      <c r="B4" s="63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172" t="s">
        <v>88</v>
      </c>
    </row>
    <row r="6" spans="1:17" ht="20.25" customHeight="1">
      <c r="A6" s="174"/>
      <c r="B6" s="175"/>
      <c r="C6" s="175"/>
      <c r="D6" s="175"/>
      <c r="E6" s="175"/>
      <c r="F6" s="175"/>
      <c r="G6" s="175"/>
      <c r="H6" s="175"/>
      <c r="I6" s="176"/>
      <c r="J6" s="176"/>
      <c r="K6" s="176"/>
      <c r="L6" s="176"/>
      <c r="M6" s="177"/>
      <c r="N6" s="178"/>
    </row>
    <row r="7" spans="1:17" ht="36" customHeight="1">
      <c r="A7" s="179"/>
      <c r="B7" s="64">
        <v>2008</v>
      </c>
      <c r="C7" s="64">
        <f t="shared" ref="C7" si="0">B7+1</f>
        <v>2009</v>
      </c>
      <c r="D7" s="64">
        <f t="shared" ref="D7" si="1">C7+1</f>
        <v>2010</v>
      </c>
      <c r="E7" s="64">
        <f t="shared" ref="E7" si="2">D7+1</f>
        <v>2011</v>
      </c>
      <c r="F7" s="64">
        <f t="shared" ref="F7" si="3">E7+1</f>
        <v>2012</v>
      </c>
      <c r="G7" s="64">
        <f t="shared" ref="G7" si="4">F7+1</f>
        <v>2013</v>
      </c>
      <c r="H7" s="64">
        <f t="shared" ref="H7" si="5">G7+1</f>
        <v>2014</v>
      </c>
      <c r="I7" s="64">
        <f t="shared" ref="I7:J7" si="6">H7+1</f>
        <v>2015</v>
      </c>
      <c r="J7" s="64">
        <f t="shared" si="6"/>
        <v>2016</v>
      </c>
      <c r="K7" s="64">
        <f>J7+1</f>
        <v>2017</v>
      </c>
      <c r="L7" s="64">
        <f>K7+1</f>
        <v>2018</v>
      </c>
      <c r="M7" s="65" t="s">
        <v>117</v>
      </c>
      <c r="N7" s="66" t="s">
        <v>188</v>
      </c>
    </row>
    <row r="8" spans="1:17" ht="13.2">
      <c r="A8" s="179" t="s">
        <v>89</v>
      </c>
      <c r="B8" s="67">
        <v>819.58333333333326</v>
      </c>
      <c r="C8" s="67">
        <v>812.5</v>
      </c>
      <c r="D8" s="67">
        <v>561.95833333333326</v>
      </c>
      <c r="E8" s="67">
        <v>716.33333333333303</v>
      </c>
      <c r="F8" s="67">
        <v>778</v>
      </c>
      <c r="G8" s="67">
        <v>828</v>
      </c>
      <c r="H8" s="67">
        <v>666.12490000000003</v>
      </c>
      <c r="I8" s="67">
        <v>629.33349999999996</v>
      </c>
      <c r="J8" s="68">
        <v>664.25019999999995</v>
      </c>
      <c r="K8" s="68">
        <v>845.54160000000002</v>
      </c>
      <c r="L8" s="68">
        <v>628.70833333333303</v>
      </c>
      <c r="M8" s="33">
        <f>'System Model '!C4</f>
        <v>723.21388888888896</v>
      </c>
      <c r="N8" s="32">
        <f>L8/M8-1</f>
        <v>-0.13067442012313912</v>
      </c>
      <c r="O8" s="33">
        <v>723.21388888888896</v>
      </c>
      <c r="P8" s="180"/>
      <c r="Q8" s="181"/>
    </row>
    <row r="9" spans="1:17" ht="13.2">
      <c r="A9" s="179" t="s">
        <v>90</v>
      </c>
      <c r="B9" s="67">
        <v>629.83333333333337</v>
      </c>
      <c r="C9" s="67">
        <v>659.625</v>
      </c>
      <c r="D9" s="67">
        <v>515</v>
      </c>
      <c r="E9" s="67">
        <v>725.95833333333348</v>
      </c>
      <c r="F9" s="67">
        <v>629</v>
      </c>
      <c r="G9" s="67">
        <v>581</v>
      </c>
      <c r="H9" s="67">
        <v>656.58320000000003</v>
      </c>
      <c r="I9" s="67">
        <v>456.58359999999993</v>
      </c>
      <c r="J9" s="68">
        <v>516.16650000000004</v>
      </c>
      <c r="K9" s="68">
        <v>671.95839999999998</v>
      </c>
      <c r="L9" s="68">
        <v>672.58333333333303</v>
      </c>
      <c r="M9" s="33">
        <f>'System Model '!C5</f>
        <v>616.98611111111097</v>
      </c>
      <c r="N9" s="32">
        <f>L9/M9-1</f>
        <v>9.0110978547148779E-2</v>
      </c>
      <c r="O9" s="33">
        <v>636.29340277777806</v>
      </c>
      <c r="P9" s="182"/>
      <c r="Q9" s="181"/>
    </row>
    <row r="10" spans="1:17" ht="13.2">
      <c r="A10" s="179" t="s">
        <v>91</v>
      </c>
      <c r="B10" s="67">
        <v>693.54166666666663</v>
      </c>
      <c r="C10" s="67">
        <v>725.0625</v>
      </c>
      <c r="D10" s="67">
        <v>564.35416666666674</v>
      </c>
      <c r="E10" s="67">
        <v>624.375</v>
      </c>
      <c r="F10" s="67">
        <v>684</v>
      </c>
      <c r="G10" s="67">
        <v>539.20000000000005</v>
      </c>
      <c r="H10" s="67">
        <v>535.62509999999997</v>
      </c>
      <c r="I10" s="67">
        <v>456.37670000000003</v>
      </c>
      <c r="J10" s="68">
        <v>510.06220000000008</v>
      </c>
      <c r="K10" s="68">
        <v>602.62480000000005</v>
      </c>
      <c r="L10" s="68">
        <v>589.02083333333303</v>
      </c>
      <c r="M10" s="33">
        <f>'System Model '!C6</f>
        <v>592.16805555555595</v>
      </c>
      <c r="N10" s="32">
        <f>L10/M10-1</f>
        <v>-5.3147450165481613E-3</v>
      </c>
      <c r="O10" s="33">
        <v>592.16805555555595</v>
      </c>
      <c r="P10" s="180"/>
      <c r="Q10" s="181"/>
    </row>
    <row r="11" spans="1:17" ht="13.2">
      <c r="A11" s="179" t="s">
        <v>92</v>
      </c>
      <c r="B11" s="67">
        <v>568.33333333333326</v>
      </c>
      <c r="C11" s="67">
        <v>485.58333333333326</v>
      </c>
      <c r="D11" s="67">
        <v>486.20833333333337</v>
      </c>
      <c r="E11" s="67">
        <v>595.75</v>
      </c>
      <c r="F11" s="67">
        <v>436</v>
      </c>
      <c r="G11" s="67">
        <v>444.2</v>
      </c>
      <c r="H11" s="67">
        <v>404.58330000000001</v>
      </c>
      <c r="I11" s="67">
        <v>428.04169999999999</v>
      </c>
      <c r="J11" s="68">
        <v>289.93369999999999</v>
      </c>
      <c r="K11" s="68">
        <v>451.37509999999997</v>
      </c>
      <c r="L11" s="68">
        <v>419.04166666666703</v>
      </c>
      <c r="M11" s="33">
        <f>'System Model '!C7</f>
        <v>450.14722222222201</v>
      </c>
      <c r="N11" s="32">
        <f t="shared" ref="N11:N19" si="7">L11/M11-1</f>
        <v>-6.9100849722003255E-2</v>
      </c>
      <c r="O11" s="33">
        <v>450.14722222222201</v>
      </c>
      <c r="P11" s="180"/>
      <c r="Q11" s="181"/>
    </row>
    <row r="12" spans="1:17" ht="13.2">
      <c r="A12" s="179" t="s">
        <v>93</v>
      </c>
      <c r="B12" s="67">
        <v>306.375</v>
      </c>
      <c r="C12" s="67">
        <v>293.58333333333337</v>
      </c>
      <c r="D12" s="67">
        <v>387.70833333333331</v>
      </c>
      <c r="E12" s="67">
        <v>406.20833333333337</v>
      </c>
      <c r="F12" s="67">
        <v>317</v>
      </c>
      <c r="G12" s="67">
        <v>234.9</v>
      </c>
      <c r="H12" s="67">
        <v>213.33349999999996</v>
      </c>
      <c r="I12" s="67">
        <v>213.16689999999997</v>
      </c>
      <c r="J12" s="68">
        <v>188.74990000000003</v>
      </c>
      <c r="K12" s="68">
        <v>257.58359999999999</v>
      </c>
      <c r="L12" s="68">
        <v>172.458333333333</v>
      </c>
      <c r="M12" s="33">
        <f>'System Model '!C8</f>
        <v>296.66111111111098</v>
      </c>
      <c r="N12" s="32">
        <f t="shared" si="7"/>
        <v>-0.41866888893050513</v>
      </c>
      <c r="O12" s="33">
        <v>296.66111111111098</v>
      </c>
      <c r="P12" s="180"/>
      <c r="Q12" s="181"/>
    </row>
    <row r="13" spans="1:17" ht="13.2">
      <c r="A13" s="179" t="s">
        <v>94</v>
      </c>
      <c r="B13" s="67">
        <v>251.70833333333334</v>
      </c>
      <c r="C13" s="67">
        <v>94.875</v>
      </c>
      <c r="D13" s="67">
        <v>224.20833333333326</v>
      </c>
      <c r="E13" s="67">
        <v>199.16666666666669</v>
      </c>
      <c r="F13" s="67">
        <v>220</v>
      </c>
      <c r="G13" s="67">
        <v>76.8</v>
      </c>
      <c r="H13" s="67">
        <v>125.83319999999998</v>
      </c>
      <c r="I13" s="67">
        <v>44</v>
      </c>
      <c r="J13" s="68">
        <v>122.95819999999998</v>
      </c>
      <c r="K13" s="68">
        <v>124.58319999999998</v>
      </c>
      <c r="L13" s="68">
        <v>124.833333333333</v>
      </c>
      <c r="M13" s="33">
        <f>'System Model '!C9</f>
        <v>162.50833333333301</v>
      </c>
      <c r="N13" s="32">
        <f t="shared" si="7"/>
        <v>-0.23183426490949233</v>
      </c>
      <c r="O13" s="33">
        <v>162.50833333333301</v>
      </c>
      <c r="P13" s="180"/>
      <c r="Q13" s="181"/>
    </row>
    <row r="14" spans="1:17">
      <c r="A14" s="179" t="s">
        <v>95</v>
      </c>
      <c r="B14" s="67">
        <v>71.458333333333343</v>
      </c>
      <c r="C14" s="67">
        <v>41.25</v>
      </c>
      <c r="D14" s="67">
        <v>113.20833333333331</v>
      </c>
      <c r="E14" s="67">
        <v>79.916666666666686</v>
      </c>
      <c r="F14" s="67">
        <v>68</v>
      </c>
      <c r="G14" s="67">
        <v>22.6</v>
      </c>
      <c r="H14" s="67">
        <v>20.833499999999997</v>
      </c>
      <c r="I14" s="67">
        <v>7.875</v>
      </c>
      <c r="J14" s="68">
        <v>33.625</v>
      </c>
      <c r="K14" s="68">
        <v>18.916799999999999</v>
      </c>
      <c r="L14" s="68">
        <v>16.5833333333333</v>
      </c>
      <c r="M14" s="33">
        <f>'System Model '!C10</f>
        <v>57.0138888888889</v>
      </c>
      <c r="N14" s="32">
        <f t="shared" si="7"/>
        <v>-0.70913520097442206</v>
      </c>
      <c r="O14" s="33">
        <v>57.0138888888889</v>
      </c>
      <c r="Q14" s="181"/>
    </row>
    <row r="15" spans="1:17">
      <c r="A15" s="179" t="s">
        <v>96</v>
      </c>
      <c r="B15" s="67">
        <v>77.25</v>
      </c>
      <c r="C15" s="67">
        <v>58.833333333333329</v>
      </c>
      <c r="D15" s="67">
        <v>95.458333333333371</v>
      </c>
      <c r="E15" s="67">
        <v>43.54166666666665</v>
      </c>
      <c r="F15" s="67">
        <v>31</v>
      </c>
      <c r="G15" s="67">
        <v>7.6</v>
      </c>
      <c r="H15" s="67">
        <v>13.208299999999999</v>
      </c>
      <c r="I15" s="67">
        <v>18.333299999999998</v>
      </c>
      <c r="J15" s="68">
        <v>32.166600000000003</v>
      </c>
      <c r="K15" s="68">
        <v>4.7084000000000001</v>
      </c>
      <c r="L15" s="68">
        <v>25.0833333333333</v>
      </c>
      <c r="M15" s="33">
        <f>'System Model '!C11</f>
        <v>47.509722222222202</v>
      </c>
      <c r="N15" s="32">
        <f t="shared" si="7"/>
        <v>-0.47203788698219706</v>
      </c>
      <c r="O15" s="33">
        <v>47.509722222222202</v>
      </c>
      <c r="Q15" s="181"/>
    </row>
    <row r="16" spans="1:17">
      <c r="A16" s="179" t="s">
        <v>97</v>
      </c>
      <c r="B16" s="67">
        <v>144.20833333333334</v>
      </c>
      <c r="C16" s="67">
        <v>122.375</v>
      </c>
      <c r="D16" s="67">
        <v>155.33333333333331</v>
      </c>
      <c r="E16" s="67">
        <v>95.666666666666657</v>
      </c>
      <c r="F16" s="67">
        <v>110</v>
      </c>
      <c r="G16" s="67">
        <v>113.95833333333337</v>
      </c>
      <c r="H16" s="67">
        <v>63.499800000000008</v>
      </c>
      <c r="I16" s="67">
        <v>164.66670000000002</v>
      </c>
      <c r="J16" s="68">
        <v>137.37489999999997</v>
      </c>
      <c r="K16" s="68">
        <v>102.2084</v>
      </c>
      <c r="L16" s="68">
        <v>116.666666666667</v>
      </c>
      <c r="M16" s="33">
        <f>'System Model '!C12</f>
        <v>136.759722222222</v>
      </c>
      <c r="N16" s="32">
        <f t="shared" si="7"/>
        <v>-0.14692231915260567</v>
      </c>
      <c r="O16" s="33">
        <v>136.759722222222</v>
      </c>
      <c r="Q16" s="181"/>
    </row>
    <row r="17" spans="1:17">
      <c r="A17" s="179" t="s">
        <v>98</v>
      </c>
      <c r="B17" s="67">
        <v>422.1666666666668</v>
      </c>
      <c r="C17" s="67">
        <v>404.08333333333343</v>
      </c>
      <c r="D17" s="67">
        <v>377.16666666666663</v>
      </c>
      <c r="E17" s="67">
        <v>411.83333333333337</v>
      </c>
      <c r="F17" s="67">
        <v>360</v>
      </c>
      <c r="G17" s="67">
        <v>431.99999999999989</v>
      </c>
      <c r="H17" s="67">
        <v>238.79180000000002</v>
      </c>
      <c r="I17" s="67">
        <v>259.66660000000002</v>
      </c>
      <c r="J17" s="68">
        <v>340.29179999999997</v>
      </c>
      <c r="K17" s="68">
        <v>389.20829999999995</v>
      </c>
      <c r="L17" s="68">
        <v>366.375</v>
      </c>
      <c r="M17" s="33">
        <f>'System Model '!C13</f>
        <v>386.027777777778</v>
      </c>
      <c r="N17" s="32">
        <f t="shared" si="7"/>
        <v>-5.0910268403253078E-2</v>
      </c>
      <c r="O17" s="33">
        <v>386.027777777778</v>
      </c>
      <c r="Q17" s="181"/>
    </row>
    <row r="18" spans="1:17">
      <c r="A18" s="179" t="s">
        <v>99</v>
      </c>
      <c r="B18" s="67">
        <v>481.75</v>
      </c>
      <c r="C18" s="67">
        <v>556.375</v>
      </c>
      <c r="D18" s="67">
        <v>652.29166666666674</v>
      </c>
      <c r="E18" s="67">
        <v>659.25</v>
      </c>
      <c r="F18" s="67">
        <v>550</v>
      </c>
      <c r="G18" s="67">
        <v>519.20833333333337</v>
      </c>
      <c r="H18" s="67">
        <v>583.24990000000003</v>
      </c>
      <c r="I18" s="67">
        <v>635.52080000000001</v>
      </c>
      <c r="J18" s="68">
        <v>427.58320000000003</v>
      </c>
      <c r="K18" s="68">
        <v>563.87490000000003</v>
      </c>
      <c r="L18" s="68">
        <v>493.60416666666703</v>
      </c>
      <c r="M18" s="33">
        <f>'System Model '!C14</f>
        <v>583.59097222222204</v>
      </c>
      <c r="N18" s="32">
        <f t="shared" si="7"/>
        <v>-0.15419499244976242</v>
      </c>
      <c r="O18" s="33">
        <v>583.59097222222204</v>
      </c>
      <c r="Q18" s="181"/>
    </row>
    <row r="19" spans="1:17">
      <c r="A19" s="179" t="s">
        <v>100</v>
      </c>
      <c r="B19" s="67">
        <v>865.66666666666663</v>
      </c>
      <c r="C19" s="67">
        <v>840.66666666666663</v>
      </c>
      <c r="D19" s="67">
        <v>682.875</v>
      </c>
      <c r="E19" s="67">
        <v>787.95833333333326</v>
      </c>
      <c r="F19" s="67">
        <v>733</v>
      </c>
      <c r="G19" s="67">
        <v>773.79169999999999</v>
      </c>
      <c r="H19" s="67">
        <v>623.74980000000005</v>
      </c>
      <c r="I19" s="67">
        <v>693.83320000000003</v>
      </c>
      <c r="J19" s="68">
        <v>841.37519999999995</v>
      </c>
      <c r="K19" s="68">
        <v>780.5</v>
      </c>
      <c r="L19" s="68">
        <v>653.20833333333303</v>
      </c>
      <c r="M19" s="33">
        <f>'System Model '!C15</f>
        <v>747.57777777777801</v>
      </c>
      <c r="N19" s="32">
        <f t="shared" si="7"/>
        <v>-0.12623361374513309</v>
      </c>
      <c r="O19" s="33">
        <v>747.57777777777801</v>
      </c>
      <c r="Q19" s="181"/>
    </row>
    <row r="20" spans="1:17" ht="7.5" customHeight="1">
      <c r="A20" s="179"/>
      <c r="B20" s="67"/>
      <c r="C20" s="67"/>
      <c r="D20" s="67"/>
      <c r="E20" s="69"/>
      <c r="F20" s="70"/>
      <c r="G20" s="70"/>
      <c r="H20" s="70"/>
      <c r="I20" s="70"/>
      <c r="J20" s="70"/>
      <c r="K20" s="70"/>
      <c r="L20" s="70"/>
      <c r="M20" s="70"/>
      <c r="N20" s="183"/>
    </row>
    <row r="21" spans="1:17" ht="13.2">
      <c r="A21" s="179" t="s">
        <v>21</v>
      </c>
      <c r="B21" s="67">
        <f t="shared" ref="B21:L21" si="8">SUM(B8:B19)</f>
        <v>5331.8750000000009</v>
      </c>
      <c r="C21" s="67">
        <f t="shared" si="8"/>
        <v>5094.8125000000009</v>
      </c>
      <c r="D21" s="67">
        <f t="shared" si="8"/>
        <v>4815.7708333333339</v>
      </c>
      <c r="E21" s="67">
        <f t="shared" si="8"/>
        <v>5345.958333333333</v>
      </c>
      <c r="F21" s="67">
        <f t="shared" si="8"/>
        <v>4916</v>
      </c>
      <c r="G21" s="67">
        <f t="shared" si="8"/>
        <v>4573.2583666666669</v>
      </c>
      <c r="H21" s="67">
        <f t="shared" si="8"/>
        <v>4145.4163000000008</v>
      </c>
      <c r="I21" s="67">
        <f t="shared" si="8"/>
        <v>4007.3980000000001</v>
      </c>
      <c r="J21" s="67">
        <f t="shared" si="8"/>
        <v>4104.5374000000002</v>
      </c>
      <c r="K21" s="67">
        <f t="shared" si="8"/>
        <v>4813.0834999999997</v>
      </c>
      <c r="L21" s="67">
        <f t="shared" si="8"/>
        <v>4278.1666666666661</v>
      </c>
      <c r="M21" s="71">
        <f>SUM(M8:M19)</f>
        <v>4800.1645833333332</v>
      </c>
      <c r="N21" s="183"/>
      <c r="O21" s="71">
        <f>SUM(O8:O19)</f>
        <v>4819.4718749999993</v>
      </c>
    </row>
    <row r="22" spans="1:17" ht="19.5" customHeight="1">
      <c r="A22" s="72" t="s">
        <v>101</v>
      </c>
      <c r="B22" s="67"/>
      <c r="C22" s="67"/>
      <c r="D22" s="67"/>
      <c r="E22" s="67"/>
      <c r="F22" s="71"/>
      <c r="G22" s="71"/>
      <c r="H22" s="71"/>
      <c r="I22" s="71"/>
      <c r="J22" s="71"/>
      <c r="K22" s="70"/>
      <c r="L22" s="70"/>
      <c r="M22" s="73"/>
      <c r="N22" s="74"/>
    </row>
    <row r="23" spans="1:17">
      <c r="A23" s="75"/>
      <c r="B23" s="184">
        <f>B21/$O$21-1</f>
        <v>0.10631935164057826</v>
      </c>
      <c r="C23" s="184">
        <f>C21/$M$21-1</f>
        <v>6.1382877930834967E-2</v>
      </c>
      <c r="D23" s="184">
        <f>D21/$M$21-1</f>
        <v>3.2511906058778628E-3</v>
      </c>
      <c r="E23" s="184">
        <f>E21/$M$21-1</f>
        <v>0.1137031325748814</v>
      </c>
      <c r="F23" s="184">
        <f>F21/$O$21-1</f>
        <v>2.0028776493275169E-2</v>
      </c>
      <c r="G23" s="184">
        <f>G21/$M$21-1</f>
        <v>-4.7270507651864246E-2</v>
      </c>
      <c r="H23" s="184">
        <f>H21/$M$21-1</f>
        <v>-0.1364012154097145</v>
      </c>
      <c r="I23" s="184">
        <f>I21/$M$21-1</f>
        <v>-0.16515404202720474</v>
      </c>
      <c r="J23" s="184">
        <f>J21/$O$21-1</f>
        <v>-0.14834290842292741</v>
      </c>
      <c r="K23" s="184">
        <f>K21/$M$21-1</f>
        <v>2.6913486907349515E-3</v>
      </c>
      <c r="L23" s="184"/>
      <c r="M23" s="185"/>
      <c r="N23" s="186"/>
    </row>
    <row r="24" spans="1:17" ht="17.25" customHeight="1">
      <c r="A24" s="76" t="s">
        <v>172</v>
      </c>
      <c r="B24" s="76"/>
      <c r="C24" s="76"/>
      <c r="D24" s="76"/>
      <c r="E24" s="76"/>
      <c r="F24" s="76"/>
      <c r="G24" s="76"/>
      <c r="H24" s="76"/>
      <c r="I24" s="76"/>
      <c r="J24" s="76"/>
      <c r="K24" s="76"/>
      <c r="L24" s="76"/>
      <c r="M24" s="76"/>
      <c r="N24" s="77"/>
      <c r="O24" s="78"/>
    </row>
    <row r="25" spans="1:17">
      <c r="A25" s="187" t="s">
        <v>182</v>
      </c>
      <c r="B25" s="78"/>
      <c r="C25" s="78"/>
      <c r="D25" s="78"/>
      <c r="E25" s="78"/>
      <c r="F25" s="78"/>
      <c r="G25" s="78"/>
      <c r="H25" s="78"/>
      <c r="I25" s="78"/>
      <c r="J25" s="78"/>
      <c r="K25" s="78"/>
      <c r="L25" s="78"/>
      <c r="M25" s="78"/>
      <c r="N25" s="78"/>
    </row>
    <row r="26" spans="1:17">
      <c r="A26" s="77"/>
      <c r="B26" s="188"/>
      <c r="C26" s="188"/>
      <c r="D26" s="188"/>
      <c r="E26" s="188"/>
      <c r="F26" s="188"/>
      <c r="G26" s="188"/>
      <c r="H26" s="79"/>
      <c r="I26" s="79"/>
      <c r="J26" s="79"/>
      <c r="K26" s="79"/>
      <c r="L26" s="79"/>
      <c r="M26" s="70"/>
      <c r="N26" s="70"/>
    </row>
    <row r="30" spans="1:17">
      <c r="B30" s="189"/>
      <c r="C30" s="189"/>
      <c r="D30" s="189"/>
      <c r="E30" s="189"/>
      <c r="F30" s="189"/>
      <c r="G30" s="189"/>
      <c r="H30" s="189"/>
      <c r="I30" s="189"/>
      <c r="J30" s="189"/>
      <c r="K30" s="189"/>
      <c r="L30" s="189"/>
      <c r="M30" s="181"/>
    </row>
    <row r="31" spans="1:17">
      <c r="B31" s="189"/>
      <c r="C31" s="189"/>
      <c r="D31" s="189"/>
      <c r="E31" s="189"/>
      <c r="F31" s="189"/>
      <c r="G31" s="189"/>
      <c r="H31" s="189"/>
      <c r="I31" s="189"/>
      <c r="J31" s="189"/>
      <c r="K31" s="189"/>
      <c r="L31" s="189"/>
      <c r="M31" s="181"/>
    </row>
    <row r="32" spans="1:17">
      <c r="B32" s="189"/>
      <c r="C32" s="189"/>
      <c r="D32" s="189"/>
      <c r="E32" s="189"/>
      <c r="F32" s="189"/>
      <c r="G32" s="189"/>
      <c r="H32" s="189"/>
      <c r="I32" s="189"/>
      <c r="J32" s="189"/>
      <c r="K32" s="189"/>
      <c r="L32" s="189"/>
      <c r="M32" s="181"/>
    </row>
    <row r="33" spans="2:13">
      <c r="B33" s="189"/>
      <c r="C33" s="189"/>
      <c r="D33" s="189"/>
      <c r="E33" s="189"/>
      <c r="F33" s="189"/>
      <c r="G33" s="189"/>
      <c r="H33" s="189"/>
      <c r="I33" s="189"/>
      <c r="J33" s="189"/>
      <c r="K33" s="189"/>
      <c r="L33" s="189"/>
      <c r="M33" s="181"/>
    </row>
    <row r="34" spans="2:13">
      <c r="B34" s="189"/>
      <c r="C34" s="189"/>
      <c r="D34" s="189"/>
      <c r="E34" s="189"/>
      <c r="F34" s="189"/>
      <c r="G34" s="189"/>
      <c r="H34" s="189"/>
      <c r="I34" s="189"/>
      <c r="J34" s="189"/>
      <c r="K34" s="189"/>
      <c r="L34" s="189"/>
      <c r="M34" s="181"/>
    </row>
    <row r="35" spans="2:13">
      <c r="B35" s="189"/>
      <c r="C35" s="189"/>
      <c r="D35" s="189"/>
      <c r="E35" s="189"/>
      <c r="F35" s="189"/>
      <c r="G35" s="189"/>
      <c r="H35" s="189"/>
      <c r="I35" s="189"/>
      <c r="J35" s="189"/>
      <c r="K35" s="189"/>
      <c r="L35" s="189"/>
      <c r="M35" s="181"/>
    </row>
    <row r="36" spans="2:13">
      <c r="B36" s="189"/>
      <c r="C36" s="189"/>
      <c r="D36" s="189"/>
      <c r="E36" s="189"/>
      <c r="F36" s="189"/>
      <c r="G36" s="189"/>
      <c r="H36" s="189"/>
      <c r="I36" s="189"/>
      <c r="J36" s="189"/>
      <c r="K36" s="189"/>
      <c r="L36" s="189"/>
      <c r="M36" s="181"/>
    </row>
    <row r="37" spans="2:13">
      <c r="B37" s="189"/>
      <c r="C37" s="189"/>
      <c r="D37" s="189"/>
      <c r="E37" s="189"/>
      <c r="F37" s="189"/>
      <c r="G37" s="189"/>
      <c r="H37" s="189"/>
      <c r="I37" s="189"/>
      <c r="J37" s="189"/>
      <c r="K37" s="189"/>
      <c r="L37" s="189"/>
      <c r="M37" s="181"/>
    </row>
    <row r="38" spans="2:13">
      <c r="B38" s="189"/>
      <c r="C38" s="189"/>
      <c r="D38" s="189"/>
      <c r="E38" s="189"/>
      <c r="F38" s="189"/>
      <c r="G38" s="189"/>
      <c r="H38" s="189"/>
      <c r="I38" s="189"/>
      <c r="J38" s="189"/>
      <c r="K38" s="189"/>
      <c r="L38" s="189"/>
      <c r="M38" s="181"/>
    </row>
    <row r="39" spans="2:13">
      <c r="B39" s="189"/>
      <c r="C39" s="189"/>
      <c r="D39" s="189"/>
      <c r="E39" s="189"/>
      <c r="F39" s="189"/>
      <c r="G39" s="189"/>
      <c r="H39" s="189"/>
      <c r="I39" s="189"/>
      <c r="J39" s="189"/>
      <c r="K39" s="189"/>
      <c r="L39" s="189"/>
      <c r="M39" s="181"/>
    </row>
    <row r="40" spans="2:13">
      <c r="B40" s="189"/>
      <c r="C40" s="189"/>
      <c r="D40" s="189"/>
      <c r="E40" s="189"/>
      <c r="F40" s="189"/>
      <c r="G40" s="189"/>
      <c r="H40" s="189"/>
      <c r="I40" s="189"/>
      <c r="J40" s="189"/>
      <c r="K40" s="189"/>
      <c r="L40" s="189"/>
      <c r="M40" s="181"/>
    </row>
    <row r="41" spans="2:13">
      <c r="B41" s="189"/>
      <c r="C41" s="189"/>
      <c r="D41" s="189"/>
      <c r="E41" s="189"/>
      <c r="F41" s="189"/>
      <c r="G41" s="189"/>
      <c r="H41" s="189"/>
      <c r="I41" s="189"/>
      <c r="J41" s="189"/>
      <c r="K41" s="189"/>
      <c r="L41" s="189"/>
      <c r="M41" s="181"/>
    </row>
    <row r="42" spans="2:13">
      <c r="B42" s="189"/>
      <c r="C42" s="189"/>
      <c r="D42" s="189"/>
      <c r="E42" s="189"/>
      <c r="F42" s="189"/>
      <c r="G42" s="189"/>
      <c r="H42" s="189"/>
      <c r="I42" s="189"/>
      <c r="J42" s="189"/>
      <c r="K42" s="189"/>
      <c r="L42" s="189"/>
    </row>
    <row r="43" spans="2:13">
      <c r="B43" s="189"/>
      <c r="C43" s="189"/>
      <c r="D43" s="189"/>
      <c r="E43" s="189"/>
      <c r="F43" s="189"/>
      <c r="G43" s="189"/>
      <c r="H43" s="189"/>
      <c r="I43" s="189"/>
      <c r="J43" s="189"/>
      <c r="K43" s="189"/>
      <c r="L43" s="189"/>
      <c r="M43" s="189"/>
    </row>
    <row r="44" spans="2:13">
      <c r="B44" s="189"/>
      <c r="C44" s="189"/>
      <c r="D44" s="189"/>
      <c r="E44" s="189"/>
      <c r="F44" s="189"/>
      <c r="G44" s="189"/>
      <c r="H44" s="189"/>
      <c r="I44" s="189"/>
      <c r="J44" s="189"/>
      <c r="K44" s="189"/>
      <c r="L44" s="189"/>
      <c r="M44" s="189"/>
    </row>
    <row r="45" spans="2:13">
      <c r="B45" s="190"/>
      <c r="C45" s="190"/>
      <c r="D45" s="190"/>
      <c r="E45" s="190"/>
      <c r="F45" s="190"/>
      <c r="G45" s="190"/>
      <c r="H45" s="190"/>
      <c r="I45" s="190"/>
      <c r="J45" s="190"/>
      <c r="K45" s="190"/>
      <c r="L45" s="190"/>
    </row>
  </sheetData>
  <mergeCells count="3">
    <mergeCell ref="B6:H6"/>
    <mergeCell ref="A22:A23"/>
    <mergeCell ref="A4:N4"/>
  </mergeCells>
  <phoneticPr fontId="41" type="noConversion"/>
  <printOptions horizontalCentered="1"/>
  <pageMargins left="0.75" right="0.75" top="1" bottom="1" header="0.5" footer="0.5"/>
  <pageSetup scale="93" fitToHeight="0" orientation="landscape" r:id="rId1"/>
  <headerFooter alignWithMargins="0">
    <oddFooter xml:space="preserve">&amp;L&amp;F 
&amp;A&amp;RPage &amp;P of &amp;N 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74081C303D597F46A51B1E34376944AC" ma:contentTypeVersion="48" ma:contentTypeDescription="" ma:contentTypeScope="" ma:versionID="b80e7933b2cb0396539bf1e3260d6f4e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af2abde1a0b6371d480e25bd0fb5d73b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UE</Prefix>
    <DocumentSetType xmlns="dc463f71-b30c-4ab2-9473-d307f9d35888">Workpapers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Tariff Revision</CaseType>
    <IndustryCode xmlns="dc463f71-b30c-4ab2-9473-d307f9d35888">140</IndustryCode>
    <CaseStatus xmlns="dc463f71-b30c-4ab2-9473-d307f9d35888">Closed</CaseStatus>
    <OpenedDate xmlns="dc463f71-b30c-4ab2-9473-d307f9d35888">2019-06-20T07:00:00+00:00</OpenedDate>
    <SignificantOrder xmlns="dc463f71-b30c-4ab2-9473-d307f9d35888">false</SignificantOrder>
    <Date1 xmlns="dc463f71-b30c-4ab2-9473-d307f9d35888">2019-07-02T07:00:00+00:00</Date1>
    <IsDocumentOrder xmlns="dc463f71-b30c-4ab2-9473-d307f9d35888">false</IsDocumentOrder>
    <IsHighlyConfidential xmlns="dc463f71-b30c-4ab2-9473-d307f9d35888">false</IsHighlyConfidential>
    <CaseCompanyNames xmlns="dc463f71-b30c-4ab2-9473-d307f9d35888">Puget Sound Energy</CaseCompanyNames>
    <Nickname xmlns="http://schemas.microsoft.com/sharepoint/v3" xsi:nil="true"/>
    <DocketNumber xmlns="dc463f71-b30c-4ab2-9473-d307f9d35888">190529</DocketNumber>
    <DelegatedOrder xmlns="dc463f71-b30c-4ab2-9473-d307f9d35888">false</DelegatedOrder>
  </documentManagement>
</p:properties>
</file>

<file path=customXml/itemProps1.xml><?xml version="1.0" encoding="utf-8"?>
<ds:datastoreItem xmlns:ds="http://schemas.openxmlformats.org/officeDocument/2006/customXml" ds:itemID="{2A4C27B7-0680-45F8-A904-7D5732808298}"/>
</file>

<file path=customXml/itemProps2.xml><?xml version="1.0" encoding="utf-8"?>
<ds:datastoreItem xmlns:ds="http://schemas.openxmlformats.org/officeDocument/2006/customXml" ds:itemID="{07172BEB-F1CF-44B5-BB97-B6B1B503E749}"/>
</file>

<file path=customXml/itemProps3.xml><?xml version="1.0" encoding="utf-8"?>
<ds:datastoreItem xmlns:ds="http://schemas.openxmlformats.org/officeDocument/2006/customXml" ds:itemID="{4CD2ED0D-0B7D-4DD8-A87A-B20C0FB68FF1}"/>
</file>

<file path=customXml/itemProps4.xml><?xml version="1.0" encoding="utf-8"?>
<ds:datastoreItem xmlns:ds="http://schemas.openxmlformats.org/officeDocument/2006/customXml" ds:itemID="{D44A1A4D-796C-4A07-88F1-B1731030CE1B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8</vt:i4>
      </vt:variant>
    </vt:vector>
  </HeadingPairs>
  <TitlesOfParts>
    <vt:vector size="16" baseType="lpstr">
      <vt:lpstr>Summary Sheet</vt:lpstr>
      <vt:lpstr>Sales &amp; Revenue Adj.</vt:lpstr>
      <vt:lpstr>Temp Adj. by Schedule</vt:lpstr>
      <vt:lpstr>Normalized Total Usage</vt:lpstr>
      <vt:lpstr>Actual Total Usage</vt:lpstr>
      <vt:lpstr>SAP BW Actual Usage</vt:lpstr>
      <vt:lpstr>System Model </vt:lpstr>
      <vt:lpstr>TABLE-HDD</vt:lpstr>
      <vt:lpstr>'Actual Total Usage'!Print_Area</vt:lpstr>
      <vt:lpstr>'Normalized Total Usage'!Print_Area</vt:lpstr>
      <vt:lpstr>'Sales &amp; Revenue Adj.'!Print_Area</vt:lpstr>
      <vt:lpstr>'SAP BW Actual Usage'!Print_Area</vt:lpstr>
      <vt:lpstr>'Summary Sheet'!Print_Area</vt:lpstr>
      <vt:lpstr>'System Model '!Print_Area</vt:lpstr>
      <vt:lpstr>'TABLE-HDD'!Print_Area</vt:lpstr>
      <vt:lpstr>'Temp Adj. by Schedule'!Print_Area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Pam Rasanen</dc:creator>
  <cp:lastModifiedBy>Pam Rasanen</cp:lastModifiedBy>
  <cp:lastPrinted>2019-06-11T18:05:31Z</cp:lastPrinted>
  <dcterms:created xsi:type="dcterms:W3CDTF">2004-05-04T16:51:38Z</dcterms:created>
  <dcterms:modified xsi:type="dcterms:W3CDTF">2019-06-11T18:05:36Z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0x0101006E56B4D1795A2E4DB2F0B01679ED314A0074081C303D597F46A51B1E34376944AC</vt:lpwstr>
  </property>
  <property fmtid="{D5CDD505-2E9C-101B-9397-08002B2CF9AE}" pid="3" name="_docset_NoMedatataSyncRequired">
    <vt:lpwstr>False</vt:lpwstr>
  </property>
  <property fmtid="{D5CDD505-2E9C-101B-9397-08002B2CF9AE}" pid="4" name="IsEFSEC">
    <vt:bool>false</vt:bool>
  </property>
</Properties>
</file>