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5-07-01 Biannual PFG U-210595\"/>
    </mc:Choice>
  </mc:AlternateContent>
  <bookViews>
    <workbookView xWindow="-120" yWindow="-120" windowWidth="29040" windowHeight="15720"/>
  </bookViews>
  <sheets>
    <sheet name="June 2025" sheetId="5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12" i="5" s="1"/>
  <c r="F8" i="5"/>
  <c r="E5" i="5"/>
  <c r="D5" i="5"/>
  <c r="F5" i="5" l="1"/>
  <c r="E12" i="5"/>
  <c r="D12" i="5"/>
  <c r="C12" i="5"/>
  <c r="E9" i="5"/>
  <c r="D9" i="5"/>
  <c r="C9" i="5"/>
  <c r="C14" i="5" s="1"/>
  <c r="D14" i="5" l="1"/>
  <c r="F9" i="5"/>
  <c r="F14" i="5" s="1"/>
  <c r="E14" i="5"/>
</calcChain>
</file>

<file path=xl/sharedStrings.xml><?xml version="1.0" encoding="utf-8"?>
<sst xmlns="http://schemas.openxmlformats.org/spreadsheetml/2006/main" count="17" uniqueCount="17">
  <si>
    <t>Program Year</t>
  </si>
  <si>
    <t>Sub-Fund</t>
  </si>
  <si>
    <t>Total Budgeted</t>
  </si>
  <si>
    <t>Total Requested</t>
  </si>
  <si>
    <t>Total Fulfilled</t>
  </si>
  <si>
    <t>Consumer Access Fund (Total)</t>
  </si>
  <si>
    <t>General Outreach Fund (Total)</t>
  </si>
  <si>
    <t>Total Fund Grants</t>
  </si>
  <si>
    <t> - Prioritized Organizations Sub-Fund</t>
  </si>
  <si>
    <t xml:space="preserve"> - Customer Representation Sub-Fund</t>
  </si>
  <si>
    <t xml:space="preserve"> - Prioritized Organizations Sub General Outreach Sub-Fund</t>
  </si>
  <si>
    <t>Balance</t>
  </si>
  <si>
    <t>Puget Sound Energy (PSE)</t>
  </si>
  <si>
    <t>NWEC UE-240729 Colstrip</t>
  </si>
  <si>
    <t>AWEC UE-240729 Colstrip</t>
  </si>
  <si>
    <t>U-210595 Participatory Funding Third Agreement</t>
  </si>
  <si>
    <t>Fund Balances and Pending Requests, as of 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</si>
</sst>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 indent="2"/>
    </xf>
    <xf numFmtId="6" fontId="1" fillId="0" borderId="2" xfId="0" applyNumberFormat="1" applyFont="1" applyBorder="1" applyAlignment="1">
      <alignment vertical="center" wrapText="1"/>
    </xf>
    <xf numFmtId="6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6"/>
    </xf>
    <xf numFmtId="6" fontId="1" fillId="2" borderId="4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85" zoomScaleNormal="85" workbookViewId="0">
      <selection activeCell="A17" sqref="A17"/>
    </sheetView>
  </sheetViews>
  <sheetFormatPr defaultRowHeight="15" x14ac:dyDescent="0.25"/>
  <cols>
    <col min="1" max="1" width="18.28515625" bestFit="1" customWidth="1"/>
    <col min="2" max="2" width="76.7109375" bestFit="1" customWidth="1"/>
    <col min="3" max="3" width="16.140625" bestFit="1" customWidth="1"/>
    <col min="4" max="4" width="17" bestFit="1" customWidth="1"/>
    <col min="5" max="5" width="14.42578125" bestFit="1" customWidth="1"/>
    <col min="6" max="6" width="13.85546875" bestFit="1" customWidth="1"/>
  </cols>
  <sheetData>
    <row r="1" spans="1:6" ht="15.75" x14ac:dyDescent="0.25">
      <c r="A1" s="1" t="s">
        <v>12</v>
      </c>
      <c r="B1" s="1"/>
      <c r="C1" s="2"/>
      <c r="D1" s="2"/>
      <c r="E1" s="2"/>
      <c r="F1" s="2"/>
    </row>
    <row r="2" spans="1:6" ht="15.75" x14ac:dyDescent="0.25">
      <c r="A2" s="1" t="s">
        <v>15</v>
      </c>
      <c r="B2" s="1"/>
      <c r="C2" s="1"/>
      <c r="D2" s="1"/>
      <c r="E2" s="1"/>
      <c r="F2" s="1"/>
    </row>
    <row r="3" spans="1:6" ht="16.5" thickBot="1" x14ac:dyDescent="0.3">
      <c r="A3" s="1" t="s">
        <v>16</v>
      </c>
      <c r="B3" s="1"/>
      <c r="C3" s="1"/>
      <c r="D3" s="1"/>
      <c r="E3" s="1"/>
      <c r="F3" s="1"/>
    </row>
    <row r="4" spans="1:6" ht="32.25" thickBot="1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11</v>
      </c>
    </row>
    <row r="5" spans="1:6" ht="16.5" thickBot="1" x14ac:dyDescent="0.3">
      <c r="A5" s="3">
        <v>2025</v>
      </c>
      <c r="B5" s="4" t="s">
        <v>9</v>
      </c>
      <c r="C5" s="5">
        <v>300000</v>
      </c>
      <c r="D5" s="5">
        <f>SUM(D6:D7)</f>
        <v>90000</v>
      </c>
      <c r="E5" s="5">
        <f>SUM(E6:E7)</f>
        <v>0</v>
      </c>
      <c r="F5" s="6">
        <f>IF(E5=0,C5-D5,C5-E5)</f>
        <v>210000</v>
      </c>
    </row>
    <row r="6" spans="1:6" ht="16.5" thickBot="1" x14ac:dyDescent="0.3">
      <c r="A6" s="3">
        <v>2025</v>
      </c>
      <c r="B6" s="7" t="s">
        <v>13</v>
      </c>
      <c r="C6" s="8"/>
      <c r="D6" s="6">
        <v>60000</v>
      </c>
      <c r="E6" s="6">
        <v>0</v>
      </c>
      <c r="F6" s="8"/>
    </row>
    <row r="7" spans="1:6" ht="16.5" thickBot="1" x14ac:dyDescent="0.3">
      <c r="A7" s="3">
        <v>2025</v>
      </c>
      <c r="B7" s="7" t="s">
        <v>14</v>
      </c>
      <c r="C7" s="8"/>
      <c r="D7" s="6">
        <v>30000</v>
      </c>
      <c r="E7" s="6">
        <v>0</v>
      </c>
      <c r="F7" s="8"/>
    </row>
    <row r="8" spans="1:6" ht="16.5" thickBot="1" x14ac:dyDescent="0.3">
      <c r="A8" s="3">
        <v>2025</v>
      </c>
      <c r="B8" s="9" t="s">
        <v>8</v>
      </c>
      <c r="C8" s="6">
        <v>180000</v>
      </c>
      <c r="D8" s="6">
        <v>0</v>
      </c>
      <c r="E8" s="6">
        <v>0</v>
      </c>
      <c r="F8" s="6">
        <f>IF(E8=0,C8-D8,C8-E8)</f>
        <v>180000</v>
      </c>
    </row>
    <row r="9" spans="1:6" ht="16.5" thickBot="1" x14ac:dyDescent="0.3">
      <c r="A9" s="3">
        <v>2025</v>
      </c>
      <c r="B9" s="3" t="s">
        <v>5</v>
      </c>
      <c r="C9" s="5">
        <f>SUM(C8,C5)</f>
        <v>480000</v>
      </c>
      <c r="D9" s="5">
        <f>SUM(D8,D5)</f>
        <v>90000</v>
      </c>
      <c r="E9" s="5">
        <f>SUM(E8,E5)</f>
        <v>0</v>
      </c>
      <c r="F9" s="5">
        <f>SUM(F8,F5)</f>
        <v>390000</v>
      </c>
    </row>
    <row r="10" spans="1:6" ht="16.5" thickBot="1" x14ac:dyDescent="0.3">
      <c r="A10" s="3"/>
      <c r="B10" s="10"/>
      <c r="C10" s="6"/>
      <c r="D10" s="6"/>
      <c r="E10" s="6"/>
      <c r="F10" s="6"/>
    </row>
    <row r="11" spans="1:6" ht="16.5" thickBot="1" x14ac:dyDescent="0.3">
      <c r="A11" s="3">
        <v>2025</v>
      </c>
      <c r="B11" s="4" t="s">
        <v>10</v>
      </c>
      <c r="C11" s="6">
        <v>20000</v>
      </c>
      <c r="D11" s="6">
        <v>0</v>
      </c>
      <c r="E11" s="6">
        <v>0</v>
      </c>
      <c r="F11" s="6">
        <f>IF(E11=0,C11-D11,C11-E11)</f>
        <v>20000</v>
      </c>
    </row>
    <row r="12" spans="1:6" ht="16.5" thickBot="1" x14ac:dyDescent="0.3">
      <c r="A12" s="3">
        <v>2025</v>
      </c>
      <c r="B12" s="11" t="s">
        <v>6</v>
      </c>
      <c r="C12" s="6">
        <f>C11</f>
        <v>20000</v>
      </c>
      <c r="D12" s="6">
        <f>D11</f>
        <v>0</v>
      </c>
      <c r="E12" s="6">
        <f>E11</f>
        <v>0</v>
      </c>
      <c r="F12" s="6">
        <f>F11</f>
        <v>20000</v>
      </c>
    </row>
    <row r="13" spans="1:6" ht="16.5" thickBot="1" x14ac:dyDescent="0.3">
      <c r="A13" s="3"/>
      <c r="B13" s="12"/>
      <c r="C13" s="6"/>
      <c r="D13" s="6"/>
      <c r="E13" s="6"/>
      <c r="F13" s="6"/>
    </row>
    <row r="14" spans="1:6" ht="16.5" thickBot="1" x14ac:dyDescent="0.3">
      <c r="A14" s="3">
        <v>2025</v>
      </c>
      <c r="B14" s="12" t="s">
        <v>7</v>
      </c>
      <c r="C14" s="6">
        <f>SUM(C9,C12)</f>
        <v>500000</v>
      </c>
      <c r="D14" s="6">
        <f>SUM(D9,D12)</f>
        <v>90000</v>
      </c>
      <c r="E14" s="6">
        <f>SUM(E9,E12)</f>
        <v>0</v>
      </c>
      <c r="F14" s="6">
        <f>SUM(F9,F12)</f>
        <v>410000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3280C3A041D354BAAF100280F65CFAE" ma:contentTypeVersion="44" ma:contentTypeDescription="" ma:contentTypeScope="" ma:versionID="e96999ba29057f23a25edf6d6c4c1d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Policy Statement</CaseType>
    <IndustryCode xmlns="dc463f71-b30c-4ab2-9473-d307f9d35888">501</IndustryCode>
    <CaseStatus xmlns="dc463f71-b30c-4ab2-9473-d307f9d35888">Pending</CaseStatus>
    <OpenedDate xmlns="dc463f71-b30c-4ab2-9473-d307f9d35888">2021-07-30T07:00:00+00:00</OpenedDate>
    <SignificantOrder xmlns="dc463f71-b30c-4ab2-9473-d307f9d35888">false</SignificantOrder>
    <Date1 xmlns="dc463f71-b30c-4ab2-9473-d307f9d35888">2025-07-01T07:00:00+00:00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DE3DF7-27BE-4E04-9D04-7EFDFDF5199E}"/>
</file>

<file path=customXml/itemProps2.xml><?xml version="1.0" encoding="utf-8"?>
<ds:datastoreItem xmlns:ds="http://schemas.openxmlformats.org/officeDocument/2006/customXml" ds:itemID="{B9FC2AF1-CC3E-4CF0-B076-483FEF30793E}"/>
</file>

<file path=customXml/itemProps3.xml><?xml version="1.0" encoding="utf-8"?>
<ds:datastoreItem xmlns:ds="http://schemas.openxmlformats.org/officeDocument/2006/customXml" ds:itemID="{39CE04B8-522B-4614-9067-3093C0F06804}"/>
</file>

<file path=customXml/itemProps4.xml><?xml version="1.0" encoding="utf-8"?>
<ds:datastoreItem xmlns:ds="http://schemas.openxmlformats.org/officeDocument/2006/customXml" ds:itemID="{17851351-D60E-40C4-9AB5-7413C5F1F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Traore, Lori</cp:lastModifiedBy>
  <cp:lastPrinted>2025-04-01T17:03:51Z</cp:lastPrinted>
  <dcterms:created xsi:type="dcterms:W3CDTF">2025-03-31T22:27:00Z</dcterms:created>
  <dcterms:modified xsi:type="dcterms:W3CDTF">2025-06-30T22:37:51Z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MSIP_Label_b689cc04-6351-41d8-9f1d-a834e5351c1d_Enabled">
    <vt:lpwstr>true</vt:lpwstr>
  </property>
  <property fmtid="{D5CDD505-2E9C-101B-9397-08002B2CF9AE}" pid="4" name="MSIP_Label_b689cc04-6351-41d8-9f1d-a834e5351c1d_SetDate">
    <vt:lpwstr>2025-06-11T00:08:26Z</vt:lpwstr>
  </property>
  <property fmtid="{D5CDD505-2E9C-101B-9397-08002B2CF9AE}" pid="5" name="MSIP_Label_b689cc04-6351-41d8-9f1d-a834e5351c1d_Method">
    <vt:lpwstr>Standard</vt:lpwstr>
  </property>
  <property fmtid="{D5CDD505-2E9C-101B-9397-08002B2CF9AE}" pid="6" name="MSIP_Label_b689cc04-6351-41d8-9f1d-a834e5351c1d_Name">
    <vt:lpwstr>Internal Use Only</vt:lpwstr>
  </property>
  <property fmtid="{D5CDD505-2E9C-101B-9397-08002B2CF9AE}" pid="7" name="MSIP_Label_b689cc04-6351-41d8-9f1d-a834e5351c1d_SiteId">
    <vt:lpwstr>58e8b525-6212-4087-a0d0-fa755583444b</vt:lpwstr>
  </property>
  <property fmtid="{D5CDD505-2E9C-101B-9397-08002B2CF9AE}" pid="8" name="MSIP_Label_b689cc04-6351-41d8-9f1d-a834e5351c1d_ActionId">
    <vt:lpwstr>93ddc516-4c1b-4783-b9b6-683c4afb3385</vt:lpwstr>
  </property>
  <property fmtid="{D5CDD505-2E9C-101B-9397-08002B2CF9AE}" pid="9" name="MSIP_Label_b689cc04-6351-41d8-9f1d-a834e5351c1d_ContentBits">
    <vt:lpwstr>0</vt:lpwstr>
  </property>
  <property fmtid="{D5CDD505-2E9C-101B-9397-08002B2CF9AE}" pid="10" name="MSIP_Label_b689cc04-6351-41d8-9f1d-a834e5351c1d_Tag">
    <vt:lpwstr>10, 3, 0, 1</vt:lpwstr>
  </property>
  <property fmtid="{D5CDD505-2E9C-101B-9397-08002B2CF9AE}" pid="11" name="ContentTypeId">
    <vt:lpwstr>0x0101006E56B4D1795A2E4DB2F0B01679ED314A00B3280C3A041D354BAAF100280F65CFAE</vt:lpwstr>
  </property>
  <property fmtid="{D5CDD505-2E9C-101B-9397-08002B2CF9AE}" pid="12" name="_docset_NoMedatataSyncRequired">
    <vt:lpwstr>False</vt:lpwstr>
  </property>
</Properties>
</file>